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alumwebb/Library/Mobile Documents/com~apple~CloudDocs/r/political-control-intervention-rates/data/ct-receipts/"/>
    </mc:Choice>
  </mc:AlternateContent>
  <xr:revisionPtr revIDLastSave="0" documentId="8_{194DCC3F-C239-CC4F-963A-1A7E1EF2EE20}" xr6:coauthVersionLast="47" xr6:coauthVersionMax="47" xr10:uidLastSave="{00000000-0000-0000-0000-000000000000}"/>
  <bookViews>
    <workbookView xWindow="0" yWindow="500" windowWidth="33600" windowHeight="19100" activeTab="7"/>
  </bookViews>
  <sheets>
    <sheet name="Cover" sheetId="1" r:id="rId1"/>
    <sheet name="Contents" sheetId="2" r:id="rId2"/>
    <sheet name="Notes" sheetId="3" r:id="rId3"/>
    <sheet name="Table_1" sheetId="4" r:id="rId4"/>
    <sheet name="Table_2" sheetId="5" r:id="rId5"/>
    <sheet name="Table_3" sheetId="6" r:id="rId6"/>
    <sheet name="Table_4" sheetId="7" r:id="rId7"/>
    <sheet name="Table_5" sheetId="8" r:id="rId8"/>
    <sheet name="Live_Table" sheetId="9" state="hidden" r:id="rId9"/>
    <sheet name="LA_List" sheetId="10" state="hidden" r:id="rId10"/>
  </sheets>
  <definedNames>
    <definedName name="ccc">!#REF!</definedName>
    <definedName name="datar">!#REF!</definedName>
    <definedName name="LAdata">!#REF!</definedName>
    <definedName name="LAdata_3">!#REF!</definedName>
    <definedName name="LAdata_4">!#REF!</definedName>
    <definedName name="LAdata1">!#REF!</definedName>
    <definedName name="LAdata2">!#REF!</definedName>
    <definedName name="LAdata4">!#REF!</definedName>
    <definedName name="LAdata5">!#REF!</definedName>
    <definedName name="LAdata6">!#REF!</definedName>
    <definedName name="LAdata7">!#REF!</definedName>
    <definedName name="LAlist">!#REF!</definedName>
    <definedName name="lanames">!#REF!</definedName>
    <definedName name="_xlnm.Print_Area" localSheetId="8">Live_Table!$A$1:$J$138</definedName>
    <definedName name="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B14" i="6"/>
  <c r="B13" i="6"/>
  <c r="B12" i="6"/>
  <c r="B11" i="6"/>
  <c r="B10" i="6"/>
  <c r="B9" i="6"/>
  <c r="B8" i="6"/>
  <c r="B7" i="6"/>
  <c r="B6" i="6"/>
  <c r="I116" i="9"/>
  <c r="L116" i="9" s="1"/>
  <c r="I114" i="9"/>
  <c r="L114" i="9" s="1"/>
  <c r="L113" i="9"/>
  <c r="I113" i="9"/>
  <c r="I112" i="9"/>
  <c r="L112" i="9" s="1"/>
  <c r="I111" i="9"/>
  <c r="L111" i="9" s="1"/>
  <c r="M109" i="9"/>
  <c r="N109" i="9" s="1"/>
  <c r="I109" i="9"/>
  <c r="L109" i="9" s="1"/>
  <c r="I108" i="9"/>
  <c r="L108" i="9" s="1"/>
  <c r="I107" i="9"/>
  <c r="L107" i="9" s="1"/>
  <c r="I106" i="9"/>
  <c r="L106" i="9" s="1"/>
  <c r="N104" i="9"/>
  <c r="M104" i="9"/>
  <c r="L104" i="9"/>
  <c r="L103" i="9"/>
  <c r="L102" i="9"/>
  <c r="L101" i="9"/>
  <c r="M99" i="9"/>
  <c r="N99" i="9" s="1"/>
  <c r="K99" i="9"/>
  <c r="L99" i="9" s="1"/>
  <c r="L98" i="9"/>
  <c r="L97" i="9"/>
  <c r="L96" i="9"/>
  <c r="N94" i="9"/>
  <c r="M94" i="9"/>
  <c r="L94" i="9"/>
  <c r="L93" i="9"/>
  <c r="L92" i="9"/>
  <c r="L91" i="9"/>
  <c r="M89" i="9"/>
  <c r="N89" i="9" s="1"/>
  <c r="L89" i="9"/>
  <c r="L88" i="9"/>
  <c r="L87" i="9"/>
  <c r="L86" i="9"/>
  <c r="N84" i="9"/>
  <c r="M84" i="9"/>
  <c r="L84" i="9"/>
  <c r="L83" i="9"/>
  <c r="L82" i="9"/>
  <c r="L81" i="9"/>
  <c r="M79" i="9"/>
  <c r="N79" i="9" s="1"/>
  <c r="L79" i="9"/>
  <c r="L78" i="9"/>
  <c r="L77" i="9"/>
  <c r="L76" i="9"/>
  <c r="N74" i="9"/>
  <c r="M74" i="9"/>
  <c r="L74" i="9"/>
  <c r="L73" i="9"/>
  <c r="L72" i="9"/>
  <c r="L71" i="9"/>
  <c r="M69" i="9"/>
  <c r="N69" i="9" s="1"/>
  <c r="L69" i="9"/>
  <c r="L68" i="9"/>
  <c r="L67" i="9"/>
  <c r="L66" i="9"/>
  <c r="N64" i="9"/>
  <c r="M64" i="9"/>
  <c r="L64" i="9"/>
  <c r="L63" i="9"/>
  <c r="L62" i="9"/>
  <c r="L61" i="9"/>
  <c r="P30" i="9"/>
  <c r="O30" i="9"/>
  <c r="N30" i="9"/>
  <c r="K30" i="9"/>
  <c r="I30" i="9"/>
  <c r="L30" i="9" s="1"/>
  <c r="H30" i="9"/>
  <c r="F30" i="9"/>
  <c r="E30" i="9"/>
  <c r="M30" i="9" s="1"/>
  <c r="P29" i="9"/>
  <c r="O29" i="9"/>
  <c r="N29" i="9"/>
  <c r="M29" i="9"/>
  <c r="K29" i="9"/>
  <c r="L29" i="9" s="1"/>
  <c r="L28" i="9"/>
  <c r="K28" i="9"/>
  <c r="L27" i="9"/>
  <c r="K27" i="9"/>
  <c r="K26" i="9"/>
  <c r="L26" i="9" s="1"/>
  <c r="L25" i="9"/>
  <c r="K25" i="9"/>
  <c r="K24" i="9"/>
  <c r="L24" i="9" s="1"/>
  <c r="L23" i="9"/>
  <c r="K23" i="9"/>
  <c r="K22" i="9"/>
  <c r="L22" i="9" s="1"/>
  <c r="K21" i="9"/>
  <c r="L21" i="9" s="1"/>
  <c r="L20" i="9"/>
  <c r="K20" i="9"/>
  <c r="L19" i="9"/>
  <c r="K19" i="9"/>
  <c r="BH16" i="8"/>
  <c r="BG16" i="8"/>
  <c r="BF16" i="8"/>
  <c r="BE16" i="8"/>
  <c r="BD16" i="8"/>
  <c r="BC16" i="8"/>
  <c r="BB16" i="8"/>
  <c r="BA16" i="8"/>
  <c r="AZ16" i="8"/>
  <c r="AY16" i="8"/>
  <c r="AX16" i="8"/>
  <c r="AW16" i="8"/>
  <c r="AV16" i="8"/>
  <c r="AU16" i="8"/>
  <c r="AT16" i="8"/>
  <c r="AS16" i="8"/>
  <c r="AR16" i="8"/>
  <c r="AQ16" i="8"/>
  <c r="AP16" i="8"/>
  <c r="AO16" i="8"/>
  <c r="AN16" i="8"/>
  <c r="AM16" i="8"/>
  <c r="AL16" i="8"/>
  <c r="AK16" i="8"/>
  <c r="AJ16" i="8"/>
  <c r="AI16" i="8"/>
  <c r="AH16" i="8"/>
  <c r="AG16" i="8"/>
  <c r="AF16" i="8"/>
  <c r="AE16" i="8"/>
  <c r="AD16" i="8"/>
  <c r="AC16" i="8"/>
  <c r="AB16" i="8"/>
  <c r="AA16" i="8"/>
  <c r="Z16" i="8"/>
  <c r="Y16" i="8"/>
  <c r="X16" i="8"/>
  <c r="W16" i="8"/>
  <c r="V16" i="8"/>
  <c r="U16" i="8"/>
  <c r="T16" i="8"/>
  <c r="S16" i="8"/>
  <c r="R16" i="8"/>
  <c r="Q16" i="8"/>
  <c r="P16" i="8"/>
  <c r="O16" i="8"/>
  <c r="N16" i="8"/>
  <c r="M16" i="8"/>
  <c r="L16" i="8"/>
  <c r="K16" i="8"/>
  <c r="J16" i="8"/>
  <c r="I16" i="8"/>
  <c r="H16" i="8"/>
  <c r="G16" i="8"/>
  <c r="F16" i="8"/>
  <c r="BH15" i="8"/>
  <c r="BG15" i="8"/>
  <c r="BF15" i="8"/>
  <c r="BE15" i="8"/>
  <c r="BD15" i="8"/>
  <c r="BC15" i="8"/>
  <c r="BB15" i="8"/>
  <c r="BA15" i="8"/>
  <c r="AZ15" i="8"/>
  <c r="AY15" i="8"/>
  <c r="AX15" i="8"/>
  <c r="AW15" i="8"/>
  <c r="AV15" i="8"/>
  <c r="AU15" i="8"/>
  <c r="AT15" i="8"/>
  <c r="AS15" i="8"/>
  <c r="AR15" i="8"/>
  <c r="AQ15" i="8"/>
  <c r="AP15" i="8"/>
  <c r="AO15" i="8"/>
  <c r="AN15" i="8"/>
  <c r="AM15" i="8"/>
  <c r="AL15" i="8"/>
  <c r="AK15" i="8"/>
  <c r="AJ15" i="8"/>
  <c r="AI15" i="8"/>
  <c r="AH15" i="8"/>
  <c r="AG15"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BH14" i="8"/>
  <c r="BG14" i="8"/>
  <c r="BF14" i="8"/>
  <c r="BE14" i="8"/>
  <c r="BD14" i="8"/>
  <c r="BC14" i="8"/>
  <c r="BB14" i="8"/>
  <c r="BA14" i="8"/>
  <c r="AZ14" i="8"/>
  <c r="AY14" i="8"/>
  <c r="AX14" i="8"/>
  <c r="AW14" i="8"/>
  <c r="AV14" i="8"/>
  <c r="AU14" i="8"/>
  <c r="AT14" i="8"/>
  <c r="AS14" i="8"/>
  <c r="AR14" i="8"/>
  <c r="AQ14" i="8"/>
  <c r="AP14" i="8"/>
  <c r="AO14" i="8"/>
  <c r="AN14" i="8"/>
  <c r="AM14" i="8"/>
  <c r="AL14" i="8"/>
  <c r="AK14" i="8"/>
  <c r="AJ14" i="8"/>
  <c r="AI14" i="8"/>
  <c r="AH14"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BH13" i="8"/>
  <c r="BG13" i="8"/>
  <c r="BF13" i="8"/>
  <c r="BE13" i="8"/>
  <c r="BD13" i="8"/>
  <c r="BC13" i="8"/>
  <c r="BB13" i="8"/>
  <c r="BA13" i="8"/>
  <c r="AZ13" i="8"/>
  <c r="AY13" i="8"/>
  <c r="AX13" i="8"/>
  <c r="AW13" i="8"/>
  <c r="AV13" i="8"/>
  <c r="AU13" i="8"/>
  <c r="AT13" i="8"/>
  <c r="AS13" i="8"/>
  <c r="AR13" i="8"/>
  <c r="AQ13" i="8"/>
  <c r="AP13" i="8"/>
  <c r="AO13" i="8"/>
  <c r="AN13" i="8"/>
  <c r="AM13" i="8"/>
  <c r="AL13" i="8"/>
  <c r="AK13" i="8"/>
  <c r="AJ13" i="8"/>
  <c r="AI13" i="8"/>
  <c r="AH13" i="8"/>
  <c r="AG13" i="8"/>
  <c r="AF13" i="8"/>
  <c r="AE13" i="8"/>
  <c r="AD13" i="8"/>
  <c r="AC13" i="8"/>
  <c r="AB13" i="8"/>
  <c r="AA13" i="8"/>
  <c r="Z13" i="8"/>
  <c r="Y13" i="8"/>
  <c r="X13" i="8"/>
  <c r="W13" i="8"/>
  <c r="V13" i="8"/>
  <c r="U13" i="8"/>
  <c r="T13" i="8"/>
  <c r="S13" i="8"/>
  <c r="R13" i="8"/>
  <c r="Q13" i="8"/>
  <c r="P13" i="8"/>
  <c r="O13" i="8"/>
  <c r="N13" i="8"/>
  <c r="M13" i="8"/>
  <c r="L13" i="8"/>
  <c r="K13" i="8"/>
  <c r="J13" i="8"/>
  <c r="I13" i="8"/>
  <c r="H13" i="8"/>
  <c r="G13" i="8"/>
  <c r="F13" i="8"/>
  <c r="BH12" i="8"/>
  <c r="BG12" i="8"/>
  <c r="BF12" i="8"/>
  <c r="BE12" i="8"/>
  <c r="BD12" i="8"/>
  <c r="BC12" i="8"/>
  <c r="BB12" i="8"/>
  <c r="BA12" i="8"/>
  <c r="AZ12" i="8"/>
  <c r="AY12" i="8"/>
  <c r="AX12" i="8"/>
  <c r="AW12" i="8"/>
  <c r="AV12" i="8"/>
  <c r="AU12" i="8"/>
  <c r="AT12" i="8"/>
  <c r="AS12" i="8"/>
  <c r="AR12" i="8"/>
  <c r="AQ12" i="8"/>
  <c r="AP12" i="8"/>
  <c r="AO12" i="8"/>
  <c r="AN12" i="8"/>
  <c r="AM12" i="8"/>
  <c r="AL12" i="8"/>
  <c r="AK12" i="8"/>
  <c r="AJ12" i="8"/>
  <c r="AI12" i="8"/>
  <c r="AH12" i="8"/>
  <c r="AG12" i="8"/>
  <c r="AF12" i="8"/>
  <c r="AE12" i="8"/>
  <c r="AD12" i="8"/>
  <c r="AC12" i="8"/>
  <c r="AB12" i="8"/>
  <c r="AA12" i="8"/>
  <c r="Z12" i="8"/>
  <c r="Y12" i="8"/>
  <c r="X12" i="8"/>
  <c r="W12" i="8"/>
  <c r="V12" i="8"/>
  <c r="U12" i="8"/>
  <c r="T12" i="8"/>
  <c r="S12" i="8"/>
  <c r="R12" i="8"/>
  <c r="Q12" i="8"/>
  <c r="P12" i="8"/>
  <c r="O12" i="8"/>
  <c r="N12" i="8"/>
  <c r="M12" i="8"/>
  <c r="L12" i="8"/>
  <c r="K12" i="8"/>
  <c r="J12" i="8"/>
  <c r="I12" i="8"/>
  <c r="H12" i="8"/>
  <c r="G12" i="8"/>
  <c r="F12" i="8"/>
  <c r="BH11" i="8"/>
  <c r="BG11" i="8"/>
  <c r="BF11" i="8"/>
  <c r="BE11" i="8"/>
  <c r="BD11" i="8"/>
  <c r="BC11" i="8"/>
  <c r="BB11" i="8"/>
  <c r="BA11" i="8"/>
  <c r="AZ11" i="8"/>
  <c r="AY11" i="8"/>
  <c r="AX11" i="8"/>
  <c r="AW11" i="8"/>
  <c r="AV11" i="8"/>
  <c r="AU11" i="8"/>
  <c r="AT11" i="8"/>
  <c r="AS11" i="8"/>
  <c r="AR11" i="8"/>
  <c r="AQ11" i="8"/>
  <c r="AP11" i="8"/>
  <c r="AO11" i="8"/>
  <c r="AN11" i="8"/>
  <c r="AM11" i="8"/>
  <c r="AL11" i="8"/>
  <c r="AK11" i="8"/>
  <c r="AJ11" i="8"/>
  <c r="AI11" i="8"/>
  <c r="AH11" i="8"/>
  <c r="AG11" i="8"/>
  <c r="AF11" i="8"/>
  <c r="AE11" i="8"/>
  <c r="AD11" i="8"/>
  <c r="AC11" i="8"/>
  <c r="AB11" i="8"/>
  <c r="AA11" i="8"/>
  <c r="Z11" i="8"/>
  <c r="Y11" i="8"/>
  <c r="X11" i="8"/>
  <c r="W11" i="8"/>
  <c r="V11" i="8"/>
  <c r="U11" i="8"/>
  <c r="T11" i="8"/>
  <c r="S11" i="8"/>
  <c r="R11" i="8"/>
  <c r="Q11" i="8"/>
  <c r="P11" i="8"/>
  <c r="O11" i="8"/>
  <c r="N11" i="8"/>
  <c r="M11" i="8"/>
  <c r="L11" i="8"/>
  <c r="K11" i="8"/>
  <c r="J11" i="8"/>
  <c r="I11" i="8"/>
  <c r="H11" i="8"/>
  <c r="G11" i="8"/>
  <c r="F11" i="8"/>
  <c r="BH10" i="8"/>
  <c r="BG10" i="8"/>
  <c r="BF10" i="8"/>
  <c r="BE10" i="8"/>
  <c r="BD10" i="8"/>
  <c r="BC10" i="8"/>
  <c r="BB10" i="8"/>
  <c r="BA10" i="8"/>
  <c r="AZ10" i="8"/>
  <c r="AY10" i="8"/>
  <c r="AX10" i="8"/>
  <c r="AW10" i="8"/>
  <c r="AV10" i="8"/>
  <c r="AU10" i="8"/>
  <c r="AT10" i="8"/>
  <c r="AS10" i="8"/>
  <c r="AR10" i="8"/>
  <c r="AQ10" i="8"/>
  <c r="AP10" i="8"/>
  <c r="AO10" i="8"/>
  <c r="AN10" i="8"/>
  <c r="AM10" i="8"/>
  <c r="AL10" i="8"/>
  <c r="AK10" i="8"/>
  <c r="AJ10" i="8"/>
  <c r="AI10" i="8"/>
  <c r="AH10" i="8"/>
  <c r="AG10" i="8"/>
  <c r="AF10" i="8"/>
  <c r="AE10" i="8"/>
  <c r="AD10" i="8"/>
  <c r="AC10" i="8"/>
  <c r="AB10" i="8"/>
  <c r="AA10" i="8"/>
  <c r="Z10" i="8"/>
  <c r="Y10" i="8"/>
  <c r="X10" i="8"/>
  <c r="W10" i="8"/>
  <c r="V10" i="8"/>
  <c r="U10" i="8"/>
  <c r="T10" i="8"/>
  <c r="S10" i="8"/>
  <c r="R10" i="8"/>
  <c r="Q10" i="8"/>
  <c r="P10" i="8"/>
  <c r="O10" i="8"/>
  <c r="N10" i="8"/>
  <c r="M10" i="8"/>
  <c r="L10" i="8"/>
  <c r="K10" i="8"/>
  <c r="J10" i="8"/>
  <c r="I10" i="8"/>
  <c r="H10" i="8"/>
  <c r="G10" i="8"/>
  <c r="F10" i="8"/>
  <c r="BH9" i="8"/>
  <c r="BG9" i="8"/>
  <c r="BF9" i="8"/>
  <c r="BE9" i="8"/>
  <c r="BD9" i="8"/>
  <c r="BC9" i="8"/>
  <c r="BB9" i="8"/>
  <c r="BA9" i="8"/>
  <c r="AZ9" i="8"/>
  <c r="AY9" i="8"/>
  <c r="AX9" i="8"/>
  <c r="AW9" i="8"/>
  <c r="AV9" i="8"/>
  <c r="AU9" i="8"/>
  <c r="AT9" i="8"/>
  <c r="AS9" i="8"/>
  <c r="AR9" i="8"/>
  <c r="AQ9" i="8"/>
  <c r="AP9" i="8"/>
  <c r="AO9" i="8"/>
  <c r="AN9" i="8"/>
  <c r="AM9" i="8"/>
  <c r="AL9" i="8"/>
  <c r="AK9" i="8"/>
  <c r="AJ9" i="8"/>
  <c r="AI9" i="8"/>
  <c r="AH9" i="8"/>
  <c r="AG9" i="8"/>
  <c r="AF9" i="8"/>
  <c r="AE9" i="8"/>
  <c r="AD9" i="8"/>
  <c r="AC9" i="8"/>
  <c r="AB9" i="8"/>
  <c r="AA9" i="8"/>
  <c r="Z9" i="8"/>
  <c r="Y9" i="8"/>
  <c r="X9" i="8"/>
  <c r="W9" i="8"/>
  <c r="V9" i="8"/>
  <c r="U9" i="8"/>
  <c r="T9" i="8"/>
  <c r="S9" i="8"/>
  <c r="R9" i="8"/>
  <c r="Q9" i="8"/>
  <c r="P9" i="8"/>
  <c r="O9" i="8"/>
  <c r="N9" i="8"/>
  <c r="M9" i="8"/>
  <c r="L9" i="8"/>
  <c r="K9" i="8"/>
  <c r="J9" i="8"/>
  <c r="I9" i="8"/>
  <c r="H9" i="8"/>
  <c r="G9" i="8"/>
  <c r="F9" i="8"/>
  <c r="BH8" i="8"/>
  <c r="BG8" i="8"/>
  <c r="BF8" i="8"/>
  <c r="BE8" i="8"/>
  <c r="BD8" i="8"/>
  <c r="BC8" i="8"/>
  <c r="BB8" i="8"/>
  <c r="BA8" i="8"/>
  <c r="AZ8" i="8"/>
  <c r="AY8" i="8"/>
  <c r="AX8" i="8"/>
  <c r="AW8" i="8"/>
  <c r="AV8" i="8"/>
  <c r="AU8" i="8"/>
  <c r="AT8" i="8"/>
  <c r="AS8" i="8"/>
  <c r="AR8" i="8"/>
  <c r="AQ8" i="8"/>
  <c r="AP8" i="8"/>
  <c r="AO8" i="8"/>
  <c r="AN8" i="8"/>
  <c r="AM8" i="8"/>
  <c r="AL8" i="8"/>
  <c r="AK8" i="8"/>
  <c r="AJ8" i="8"/>
  <c r="AI8" i="8"/>
  <c r="AH8" i="8"/>
  <c r="AG8" i="8"/>
  <c r="AF8" i="8"/>
  <c r="AE8" i="8"/>
  <c r="AD8" i="8"/>
  <c r="AC8" i="8"/>
  <c r="AB8" i="8"/>
  <c r="AA8" i="8"/>
  <c r="Z8" i="8"/>
  <c r="Y8" i="8"/>
  <c r="X8" i="8"/>
  <c r="W8" i="8"/>
  <c r="V8" i="8"/>
  <c r="U8" i="8"/>
  <c r="T8" i="8"/>
  <c r="S8" i="8"/>
  <c r="R8" i="8"/>
  <c r="Q8" i="8"/>
  <c r="P8" i="8"/>
  <c r="O8" i="8"/>
  <c r="N8" i="8"/>
  <c r="M8" i="8"/>
  <c r="L8" i="8"/>
  <c r="K8" i="8"/>
  <c r="J8" i="8"/>
  <c r="I8" i="8"/>
  <c r="H8" i="8"/>
  <c r="G8" i="8"/>
  <c r="F8" i="8"/>
  <c r="A17" i="6"/>
  <c r="M114" i="9" l="1"/>
  <c r="N114" i="9" s="1"/>
</calcChain>
</file>

<file path=xl/sharedStrings.xml><?xml version="1.0" encoding="utf-8"?>
<sst xmlns="http://schemas.openxmlformats.org/spreadsheetml/2006/main" count="5602" uniqueCount="1356">
  <si>
    <t>Receipts of Council Taxes: England, April to June 2010 to 2022</t>
  </si>
  <si>
    <t>Published by the Department for Levelling Up, Housing and Communities (DLUHC)</t>
  </si>
  <si>
    <t>Purpose</t>
  </si>
  <si>
    <t>This release provides information on the receipts of council tax for local authorities in England up to the financial quarter 1 April 2022 to 30 June 2022 (Q1 2022 to 2023). It also looks at changes in these figures compared with the previous year. Users should take some caution when making comparisons against the 2020-21 figures which were affected by the Covid-19 pandemic. Receipts were lower than in previous years due to a combination of more support given to taxpayers through discounts and use of local council tax support schemes which reduced the amount due to be collected, and a lower rate of collection due to a temporary reduction or pausing of recovery action.</t>
  </si>
  <si>
    <t>Uses of the data</t>
  </si>
  <si>
    <t>These data are used to provide the DLUHC Secretary of State and Ministers, HM Treasury and the Office for
National Statistics (ONS) with the most up to date information available on the amount of council tax collected 
by local authorities. The data are important sources for various evidence based policy and financial decisions
 and answering numerous parliamentary questions. In addition it is used by local authorities and their 
associations, other government departments, members of the business community and the general public. 
Because the statistical release includes data for individual authorities, it enables the public  (including council 
tax payers) to compare its authority with others in the same type or locally. More information on annual receipts and collection rates can be found on the GOV.UK website.</t>
  </si>
  <si>
    <t>Data collection</t>
  </si>
  <si>
    <t xml:space="preserve">The information in this release is based on data returned to the Department for Levelling Up, Housing and Communities (formerly MHCLG) by 309 local authorities in England on the Quarterly Rates Collection (QRC) forms. The number of local authorities has reduced from 314, reflecting local government restructuring that came into effect at 1 April 2021. The data are as reported by local authorities and have been subjected to rigorous validation processes. We have suppressed some 2021 to 2022 Quarter 4 (January - March 2022) data where the sum of the quarterly data did not match the annual figure reported on the QRC4 2021 to 2022 form, and these discrepancies are being further investigated.
</t>
  </si>
  <si>
    <t>Data quality</t>
  </si>
  <si>
    <t>These figures are as reported by the local authorities. Validations have been applied as part of the collection, 
and the data has undergone quality assurance checks on receipt.</t>
  </si>
  <si>
    <t>Revisions</t>
  </si>
  <si>
    <r>
      <t xml:space="preserve">Local authorities are invited to resubmit data where errors in previous returns have occurred. Where data have been revised these have been flagged in the </t>
    </r>
    <r>
      <rPr>
        <b/>
        <sz val="12"/>
        <color rgb="FF000000"/>
        <rFont val="Arial"/>
        <family val="2"/>
      </rPr>
      <t xml:space="preserve">notes </t>
    </r>
    <r>
      <rPr>
        <sz val="12"/>
        <color rgb="FF000000"/>
        <rFont val="Arial"/>
        <family val="2"/>
      </rPr>
      <t>column. Revised data are also highlighted in bold and coloured with blue text.</t>
    </r>
  </si>
  <si>
    <t>Date of publication</t>
  </si>
  <si>
    <t>This workbook was published on 17 August 2022. This will be updated in November 2022.</t>
  </si>
  <si>
    <t>Accessibility Statement</t>
  </si>
  <si>
    <t>We are in the process of implementing GSS accessibility guidance for our statistics in spreadsheets within the Local Taxation data collection team at DLUHC. We are seeking feedback on the progress we have made and if you would like to provide any thoughts please contact the e-mail below.</t>
  </si>
  <si>
    <t>Contact</t>
  </si>
  <si>
    <t>Responsible Statistician: Jo Coleman</t>
  </si>
  <si>
    <t>Contact details: qrc.statistics@levellingup.gov.uk</t>
  </si>
  <si>
    <t>Contents</t>
  </si>
  <si>
    <t xml:space="preserve">This worksheet contains 1 table. </t>
  </si>
  <si>
    <t>Worksheet name</t>
  </si>
  <si>
    <t>Worksheet title</t>
  </si>
  <si>
    <t>Notes</t>
  </si>
  <si>
    <t>Notes found in Tables 4 and 5</t>
  </si>
  <si>
    <t xml:space="preserve">Table 1 </t>
  </si>
  <si>
    <t>Table 1: Receipts of council tax by financial year in England, 2000 to 2022</t>
  </si>
  <si>
    <t>Table 2</t>
  </si>
  <si>
    <t>Table 2: Receipts of council tax by quarter, April to June 2011 to 2022</t>
  </si>
  <si>
    <t>Table 3</t>
  </si>
  <si>
    <t>Table 3: Receipts of council tax for each local authority by quarter, April to June 2021 to April to June 202</t>
  </si>
  <si>
    <t>Table 4</t>
  </si>
  <si>
    <t>Table 4: Receipts of council tax for each local authority, 2021 to 2022</t>
  </si>
  <si>
    <t>Table 5</t>
  </si>
  <si>
    <t>Table 5: Receipts of council tax for each local authority, April to June 2010 to April to June 2022</t>
  </si>
  <si>
    <t>Notes and Definitions</t>
  </si>
  <si>
    <t>This worksheet contains 2 tables.</t>
  </si>
  <si>
    <t>Note number</t>
  </si>
  <si>
    <t>Note text</t>
  </si>
  <si>
    <t>[note 1]</t>
  </si>
  <si>
    <t>Gosport have been unable to submit their QRC4 form. An estimate made by DLUHC of their receipts has been included in the national total and the January to March 2022 figure has been suppressed.</t>
  </si>
  <si>
    <t>[note 2]</t>
  </si>
  <si>
    <t>Hackney had a cyber attack on their systems in October 2020. They have provided the best information available for 2020-21 and 2021-22. It has also had some impact on the collection of receipts.</t>
  </si>
  <si>
    <t>[note 3]</t>
  </si>
  <si>
    <t>The sum of the quarterly receipts for 2021-22 does not equal the total receipts of council taxes collected in 2021-22 for Sedgemoor. Therefore the England figure will also not match. For Sedgemoor, the difference is due to rounding.</t>
  </si>
  <si>
    <t>[r]</t>
  </si>
  <si>
    <t>This indicates that an authority has revised a previous submission which has resulted in amended claimant figures in comparison to the previous publication. These figures are also indicated in bold within the tables.</t>
  </si>
  <si>
    <t>....</t>
  </si>
  <si>
    <t>This indicates that an authority no longer exists or that data has been suppressed. Refer to the notes column in each worksheet for further information. Local authority reorganisation is usually as a result of structural changes to local government where local districts merge to become a unitary authority.</t>
  </si>
  <si>
    <t>-</t>
  </si>
  <si>
    <t>This indicates that there was no available data at the time of publication.</t>
  </si>
  <si>
    <t>Definitions</t>
  </si>
  <si>
    <t>Below are definitions for terminology found throughout the workbook</t>
  </si>
  <si>
    <t>Term</t>
  </si>
  <si>
    <t>Definition</t>
  </si>
  <si>
    <t>Financial year</t>
  </si>
  <si>
    <t>The financial year starts in April and ends in March</t>
  </si>
  <si>
    <t>Q1</t>
  </si>
  <si>
    <t>Quarter 1 which relates to April to June in the given financial year</t>
  </si>
  <si>
    <t>Q2</t>
  </si>
  <si>
    <t>Quarter 2 which relates to July to September in the given financial year</t>
  </si>
  <si>
    <t xml:space="preserve">Q3 </t>
  </si>
  <si>
    <t>Quarter 3 which relates to October to December in the given financial year</t>
  </si>
  <si>
    <t xml:space="preserve">Q4 </t>
  </si>
  <si>
    <t>Quarter 4 which relates to January to March in the given financial year</t>
  </si>
  <si>
    <t>NW</t>
  </si>
  <si>
    <t>North West England</t>
  </si>
  <si>
    <t>NE</t>
  </si>
  <si>
    <t>North East England</t>
  </si>
  <si>
    <t>EM</t>
  </si>
  <si>
    <t>East Midlands</t>
  </si>
  <si>
    <t>E</t>
  </si>
  <si>
    <t>East of England</t>
  </si>
  <si>
    <t>SW</t>
  </si>
  <si>
    <t>South West England</t>
  </si>
  <si>
    <t>SE</t>
  </si>
  <si>
    <t>South East England</t>
  </si>
  <si>
    <t>YH</t>
  </si>
  <si>
    <t>Yorkshire and the Humber</t>
  </si>
  <si>
    <t>WM</t>
  </si>
  <si>
    <t>West Midlands</t>
  </si>
  <si>
    <t>L</t>
  </si>
  <si>
    <t>London</t>
  </si>
  <si>
    <t>MD</t>
  </si>
  <si>
    <t>Metropolitan District</t>
  </si>
  <si>
    <t>SD</t>
  </si>
  <si>
    <t>Shire District</t>
  </si>
  <si>
    <t>UA</t>
  </si>
  <si>
    <t>Unitary Authority</t>
  </si>
  <si>
    <t>This worksheet contains 1 table. The data in this table are reported in millions of pounds (£ millions)</t>
  </si>
  <si>
    <t xml:space="preserve">The reported data in column E are split by the receipts of council taxes collected during the financial year, irrespective of the financial year (previous, current or future years) to which the receipts relate and in column B are by the receipts of council taxes in respect of the billing year, receipts which are collected in the year to which the bill refers and the net of refunds granted in that billing year only. </t>
  </si>
  <si>
    <t>Column C shows receipts of previous years' council taxes received in the billing year shown, net of refunds made in respect of those years. Column D shows receipts of subsequent year council taxes received in the billing year shown including credits carried forward.</t>
  </si>
  <si>
    <t xml:space="preserve">Due to local authority reporting anomalies in 2009–10 the component columns do not sum to total receipts of council taxes collected during the financial year in the final column. </t>
  </si>
  <si>
    <t>England</t>
  </si>
  <si>
    <t xml:space="preserve">Receipts of council taxes in respect of the billing year 
</t>
  </si>
  <si>
    <t xml:space="preserve">Receipts of previous years council taxes 
</t>
  </si>
  <si>
    <t xml:space="preserve">Receipts of council taxes in respect of the subsequent billing year 
</t>
  </si>
  <si>
    <t xml:space="preserve">Total receipts of council taxes collected during the financial year 
</t>
  </si>
  <si>
    <t>2000 to 2001</t>
  </si>
  <si>
    <t>2001 to 2002</t>
  </si>
  <si>
    <t>2002 to 2003</t>
  </si>
  <si>
    <t>2003 to 2004</t>
  </si>
  <si>
    <t>2004 to 2005</t>
  </si>
  <si>
    <t>2005 to 2006</t>
  </si>
  <si>
    <t>2006 to 2007</t>
  </si>
  <si>
    <t>2007 to 2008</t>
  </si>
  <si>
    <t>2008 to 2009</t>
  </si>
  <si>
    <t>2009 to 2010</t>
  </si>
  <si>
    <t>2010 to 2011</t>
  </si>
  <si>
    <t>2011 to 2012</t>
  </si>
  <si>
    <t>2012 to 2013</t>
  </si>
  <si>
    <t>2013 to 2014</t>
  </si>
  <si>
    <t>2014 to 2015</t>
  </si>
  <si>
    <t>2015 to 2016</t>
  </si>
  <si>
    <t>2016 to 2017</t>
  </si>
  <si>
    <t>2017 to 2018</t>
  </si>
  <si>
    <t>2018 to 2019</t>
  </si>
  <si>
    <t>2019 to 2020</t>
  </si>
  <si>
    <t>2020 to 2021</t>
  </si>
  <si>
    <t>2021 to 2022</t>
  </si>
  <si>
    <t>This worksheet contains 1 table. Data in this worksheet is reported in millions of pounds (£ million)</t>
  </si>
  <si>
    <t xml:space="preserve">The data in this table are receipts of council taxes collected during the financial year, broken down by quarter, irrespective of the financial year (previous, current or future years) to which the receipts relate. The total may not sum due to rounding. </t>
  </si>
  <si>
    <t>Council tax is usually paid for the billing year in 10 monthly instalments. Therefore, receipts of council taxes in Q4 are generally smaller than the previous three quarters. Beginning in 2014-15, bill payers have had the option of paying over 12 months.</t>
  </si>
  <si>
    <t>Cells A5 to A49 make reference to quarters of the year using shorthand for example, Q1, Q2, Q3 and Q4. These definitions are found in the Notes worksheet.</t>
  </si>
  <si>
    <t>2011 to 2012 Q1</t>
  </si>
  <si>
    <t>2011 to 2012 Q2</t>
  </si>
  <si>
    <t>2011 to 2012 Q3</t>
  </si>
  <si>
    <t>2011 to 2012 Q4</t>
  </si>
  <si>
    <t>2012 to 2013 Q1</t>
  </si>
  <si>
    <t>2012 to 2013 Q2</t>
  </si>
  <si>
    <t>2012 to 2013 Q3</t>
  </si>
  <si>
    <t>2012 to 2013 Q4</t>
  </si>
  <si>
    <t>2013 to 2014 Q1</t>
  </si>
  <si>
    <t>2013 to 2014 Q2</t>
  </si>
  <si>
    <t>2013 to 2014 Q3</t>
  </si>
  <si>
    <t>2013 to 2014 Q4</t>
  </si>
  <si>
    <t>2014 to 2015 Q1</t>
  </si>
  <si>
    <t>2014 to 2015 Q2</t>
  </si>
  <si>
    <t>2014 to 2015 Q3</t>
  </si>
  <si>
    <t>2014 to 2015 Q4</t>
  </si>
  <si>
    <t>2015 to 2016 Q1</t>
  </si>
  <si>
    <t>2015 to 2016 Q2</t>
  </si>
  <si>
    <t>2015 to 2016 Q3</t>
  </si>
  <si>
    <t>2015 to 2016 Q4</t>
  </si>
  <si>
    <t>2016 to 2017 Q1</t>
  </si>
  <si>
    <t>2016 to 2017 Q2</t>
  </si>
  <si>
    <t>2016 to 2017 Q3</t>
  </si>
  <si>
    <t>2016 to 2017 Q4</t>
  </si>
  <si>
    <t>2017 to 2018 Q1</t>
  </si>
  <si>
    <t>2017 to 2018 Q2</t>
  </si>
  <si>
    <t>2017 to 2018 Q3</t>
  </si>
  <si>
    <t>2017 to 2018 Q4</t>
  </si>
  <si>
    <t>2018 to 2019 Q1</t>
  </si>
  <si>
    <t>2018 to 2019 Q2</t>
  </si>
  <si>
    <t>2018 to 2019 Q3</t>
  </si>
  <si>
    <t>2018 to 2019 Q4</t>
  </si>
  <si>
    <t>2019 to 2020 Q1</t>
  </si>
  <si>
    <t>2019 to 2020 Q2</t>
  </si>
  <si>
    <t>2019 to 2020 Q3</t>
  </si>
  <si>
    <t>2019 to 2020 Q4</t>
  </si>
  <si>
    <t>2020 to 2021 Q1</t>
  </si>
  <si>
    <t>2020 to 2021 Q2</t>
  </si>
  <si>
    <t>2020 to 2021 Q3</t>
  </si>
  <si>
    <t>2020 to 2021 Q4</t>
  </si>
  <si>
    <t>2021 to 2022 Q1</t>
  </si>
  <si>
    <t>2021 to 2022 Q2</t>
  </si>
  <si>
    <t>2021 to 2022 Q3</t>
  </si>
  <si>
    <t>2021 to 2022 Q4</t>
  </si>
  <si>
    <t>2022 to 2023 Q1</t>
  </si>
  <si>
    <t>This worksheet contains 1 table. Data in this worksheet is reported in thousands of pounds.</t>
  </si>
  <si>
    <t>This table is reported data for the last two years for the selected authority. Data for all authorities and all quarters with corresponding notes can be found in Table 5.</t>
  </si>
  <si>
    <t>Select a local authority by navigating the drop-down list below in cell A5. For accessibility users, use ALT and arrows and select ENTER on the authority you wish to view.</t>
  </si>
  <si>
    <t>£ thousands</t>
  </si>
  <si>
    <t>Receipts of council taxes in respect of 2021 to 2022</t>
  </si>
  <si>
    <t>Receipts of previous years' council taxes</t>
  </si>
  <si>
    <t>Receipts of council taxes in respect of 2022 to 2023</t>
  </si>
  <si>
    <t>Total receipts of council taxes, 2021 to 2022</t>
  </si>
  <si>
    <t>Receipts of council taxes, April to June 2021 (Q1)</t>
  </si>
  <si>
    <t>Receipts of council taxes, July to September 2021 (Q2)</t>
  </si>
  <si>
    <t>Receipts of council taxes, October to December 2021 (Q3)</t>
  </si>
  <si>
    <t>Receipts of council taxes, January to March 2022 (Q4)</t>
  </si>
  <si>
    <t>….</t>
  </si>
  <si>
    <t>Receipts of council taxes, April to June 2022 (Q1)</t>
  </si>
  <si>
    <t>This worksheet contains 1 table. Data in this worksheet is reported in thousands of pounds (£ thousands) and applies to 1 April 2021 to 31 March 2022.</t>
  </si>
  <si>
    <t>The data in this worksheet is the receipts of council taxes collected during 2021-22, irrespective of the financial year (previous, current or future years) to which the receipts relate. The totals may not sum in each row or column due to rounding.</t>
  </si>
  <si>
    <t xml:space="preserve">Data in column F is related to the receipts of council taxes in respect of 2021-22, collected in 2021-22, and the net of refunds granted in 2021-22 only. </t>
  </si>
  <si>
    <t>Data in column G is related to the receipts of previous years' council taxes received in 2021-22 only and the net of refunds made in respect of those years.</t>
  </si>
  <si>
    <t>Data in column H are the receipts of 2022-23 council taxes, received before 1 April 2022 and any other credits carried forward in respect of those year on 31 March 2022.</t>
  </si>
  <si>
    <t>E-code</t>
  </si>
  <si>
    <t>ONS Code</t>
  </si>
  <si>
    <t>Local authority</t>
  </si>
  <si>
    <t>Class</t>
  </si>
  <si>
    <t>Region</t>
  </si>
  <si>
    <t xml:space="preserve">Receipts of council taxes in respect of 2022 to 2023 
</t>
  </si>
  <si>
    <t>Eng</t>
  </si>
  <si>
    <t>E92000001</t>
  </si>
  <si>
    <t>[note 1][r] This applies to all cells containing data in this row</t>
  </si>
  <si>
    <t>E12000006</t>
  </si>
  <si>
    <t xml:space="preserve">East of England </t>
  </si>
  <si>
    <t>[r] This applies to all cells containing data in this row</t>
  </si>
  <si>
    <t>E12000001</t>
  </si>
  <si>
    <t>E12000007</t>
  </si>
  <si>
    <t>E12000002</t>
  </si>
  <si>
    <t>E12000008</t>
  </si>
  <si>
    <t>[note 1] This applies to all cells containing data in this row</t>
  </si>
  <si>
    <t>E12000009</t>
  </si>
  <si>
    <t xml:space="preserve">South West England </t>
  </si>
  <si>
    <t>E12000005</t>
  </si>
  <si>
    <t>E12000003</t>
  </si>
  <si>
    <t>E3831</t>
  </si>
  <si>
    <t>E07000223</t>
  </si>
  <si>
    <t>Adur</t>
  </si>
  <si>
    <t>E0931</t>
  </si>
  <si>
    <t>E07000026</t>
  </si>
  <si>
    <t>Allerdale</t>
  </si>
  <si>
    <t>E1031</t>
  </si>
  <si>
    <t>E07000032</t>
  </si>
  <si>
    <t>Amber Valley</t>
  </si>
  <si>
    <t>E3832</t>
  </si>
  <si>
    <t>E07000224</t>
  </si>
  <si>
    <t>Arun</t>
  </si>
  <si>
    <t>E3031</t>
  </si>
  <si>
    <t>E07000170</t>
  </si>
  <si>
    <t>Ashfield</t>
  </si>
  <si>
    <t>E2231</t>
  </si>
  <si>
    <t>E07000105</t>
  </si>
  <si>
    <t>Ashford</t>
  </si>
  <si>
    <t>E0431</t>
  </si>
  <si>
    <t>E07000004</t>
  </si>
  <si>
    <t>Aylesbury Vale</t>
  </si>
  <si>
    <t>E3531</t>
  </si>
  <si>
    <t>E07000200</t>
  </si>
  <si>
    <t>Babergh</t>
  </si>
  <si>
    <t>E5030</t>
  </si>
  <si>
    <t>E09000002</t>
  </si>
  <si>
    <t>Barking &amp; Dagenham</t>
  </si>
  <si>
    <t>E5031</t>
  </si>
  <si>
    <t>E09000003</t>
  </si>
  <si>
    <t>Barnet</t>
  </si>
  <si>
    <t>E4401</t>
  </si>
  <si>
    <t>E08000016</t>
  </si>
  <si>
    <t>Barnsley</t>
  </si>
  <si>
    <t>E0932</t>
  </si>
  <si>
    <t>E07000027</t>
  </si>
  <si>
    <t>Barrow-in-Furness</t>
  </si>
  <si>
    <t>E1531</t>
  </si>
  <si>
    <t>E07000066</t>
  </si>
  <si>
    <t>Basildon</t>
  </si>
  <si>
    <t>E1731</t>
  </si>
  <si>
    <t>E07000084</t>
  </si>
  <si>
    <t>Basingstoke &amp; Deane</t>
  </si>
  <si>
    <t>E3032</t>
  </si>
  <si>
    <t>E07000171</t>
  </si>
  <si>
    <t>Bassetlaw</t>
  </si>
  <si>
    <t>E0101</t>
  </si>
  <si>
    <t>E06000022</t>
  </si>
  <si>
    <t>Bath &amp; North East Somerset</t>
  </si>
  <si>
    <t>E0202</t>
  </si>
  <si>
    <t>E06000055</t>
  </si>
  <si>
    <t xml:space="preserve">Bedford </t>
  </si>
  <si>
    <t>E5032</t>
  </si>
  <si>
    <t>E09000004</t>
  </si>
  <si>
    <t>Bexley</t>
  </si>
  <si>
    <t>E4601</t>
  </si>
  <si>
    <t>E08000025</t>
  </si>
  <si>
    <t>Birmingham</t>
  </si>
  <si>
    <t>E2431</t>
  </si>
  <si>
    <t>E07000129</t>
  </si>
  <si>
    <t>Blaby</t>
  </si>
  <si>
    <t>E2301</t>
  </si>
  <si>
    <t>E06000008</t>
  </si>
  <si>
    <t xml:space="preserve">Blackburn with Darwen </t>
  </si>
  <si>
    <t>E2302</t>
  </si>
  <si>
    <t>E06000009</t>
  </si>
  <si>
    <t xml:space="preserve">Blackpool </t>
  </si>
  <si>
    <t>E1032</t>
  </si>
  <si>
    <t>E07000033</t>
  </si>
  <si>
    <t>Bolsover</t>
  </si>
  <si>
    <t>E4201</t>
  </si>
  <si>
    <t>E08000001</t>
  </si>
  <si>
    <t>Bolton</t>
  </si>
  <si>
    <t>E2531</t>
  </si>
  <si>
    <t>E07000136</t>
  </si>
  <si>
    <t>Boston</t>
  </si>
  <si>
    <t>E1202</t>
  </si>
  <si>
    <t>E06000028</t>
  </si>
  <si>
    <t xml:space="preserve">Bournemouth </t>
  </si>
  <si>
    <t>E1204</t>
  </si>
  <si>
    <t>E06000058</t>
  </si>
  <si>
    <t>Bournemouth, Christchurch &amp; Poole</t>
  </si>
  <si>
    <t>E0301</t>
  </si>
  <si>
    <t>E06000036</t>
  </si>
  <si>
    <t xml:space="preserve">Bracknell Forest </t>
  </si>
  <si>
    <t>E4701</t>
  </si>
  <si>
    <t>E08000032</t>
  </si>
  <si>
    <t>Bradford</t>
  </si>
  <si>
    <t>E1532</t>
  </si>
  <si>
    <t>E07000067</t>
  </si>
  <si>
    <t xml:space="preserve">Braintree </t>
  </si>
  <si>
    <t>E2631</t>
  </si>
  <si>
    <t>E07000143</t>
  </si>
  <si>
    <t>Breckland</t>
  </si>
  <si>
    <t>E5033</t>
  </si>
  <si>
    <t>E09000005</t>
  </si>
  <si>
    <t>Brent</t>
  </si>
  <si>
    <t>E1533</t>
  </si>
  <si>
    <t>E07000068</t>
  </si>
  <si>
    <t>Brentwood</t>
  </si>
  <si>
    <t>E1401</t>
  </si>
  <si>
    <t>E06000043</t>
  </si>
  <si>
    <t>Brighton and Hove</t>
  </si>
  <si>
    <t>E0102</t>
  </si>
  <si>
    <t>E06000023</t>
  </si>
  <si>
    <t>Bristol</t>
  </si>
  <si>
    <t>E2632</t>
  </si>
  <si>
    <t>E07000144</t>
  </si>
  <si>
    <t>Broadland</t>
  </si>
  <si>
    <t>E5034</t>
  </si>
  <si>
    <t>E09000006</t>
  </si>
  <si>
    <t>Bromley</t>
  </si>
  <si>
    <t>E1831</t>
  </si>
  <si>
    <t>E07000234</t>
  </si>
  <si>
    <t>Bromsgrove</t>
  </si>
  <si>
    <t>E1931</t>
  </si>
  <si>
    <t>E07000095</t>
  </si>
  <si>
    <t>Broxbourne</t>
  </si>
  <si>
    <t>E3033</t>
  </si>
  <si>
    <t>E07000172</t>
  </si>
  <si>
    <t>Broxtowe</t>
  </si>
  <si>
    <t>E0402</t>
  </si>
  <si>
    <t>E06000060</t>
  </si>
  <si>
    <t>Buckinghamshire UA</t>
  </si>
  <si>
    <t>E2333</t>
  </si>
  <si>
    <t>E07000117</t>
  </si>
  <si>
    <t>Burnley</t>
  </si>
  <si>
    <t>E4202</t>
  </si>
  <si>
    <t>E08000002</t>
  </si>
  <si>
    <t>Bury</t>
  </si>
  <si>
    <t>E4702</t>
  </si>
  <si>
    <t>E08000033</t>
  </si>
  <si>
    <t>Calderdale</t>
  </si>
  <si>
    <t>E0531</t>
  </si>
  <si>
    <t>E07000008</t>
  </si>
  <si>
    <t>Cambridge</t>
  </si>
  <si>
    <t>E5011</t>
  </si>
  <si>
    <t>E09000007</t>
  </si>
  <si>
    <t>Camden</t>
  </si>
  <si>
    <t>E3431</t>
  </si>
  <si>
    <t>E07000192</t>
  </si>
  <si>
    <t>Cannock Chase</t>
  </si>
  <si>
    <t>E2232</t>
  </si>
  <si>
    <t>E07000106</t>
  </si>
  <si>
    <t>Canterbury</t>
  </si>
  <si>
    <t>E0933</t>
  </si>
  <si>
    <t>E07000028</t>
  </si>
  <si>
    <t>Carlisle</t>
  </si>
  <si>
    <t>E1534</t>
  </si>
  <si>
    <t>E07000069</t>
  </si>
  <si>
    <t>Castle Point</t>
  </si>
  <si>
    <t>E0203</t>
  </si>
  <si>
    <t>E06000056</t>
  </si>
  <si>
    <t xml:space="preserve">Central Bedfordshire </t>
  </si>
  <si>
    <t>E2432</t>
  </si>
  <si>
    <t>E07000130</t>
  </si>
  <si>
    <t>Charnwood</t>
  </si>
  <si>
    <t>E1535</t>
  </si>
  <si>
    <t>E07000070</t>
  </si>
  <si>
    <t>Chelmsford</t>
  </si>
  <si>
    <t>E1631</t>
  </si>
  <si>
    <t>E07000078</t>
  </si>
  <si>
    <t>Cheltenham</t>
  </si>
  <si>
    <t>E3131</t>
  </si>
  <si>
    <t>E07000177</t>
  </si>
  <si>
    <t>Cherwell</t>
  </si>
  <si>
    <t>E0603</t>
  </si>
  <si>
    <t>E06000049</t>
  </si>
  <si>
    <t xml:space="preserve">Cheshire East </t>
  </si>
  <si>
    <t>E0604</t>
  </si>
  <si>
    <t>E06000050</t>
  </si>
  <si>
    <t xml:space="preserve">Cheshire West and Chester </t>
  </si>
  <si>
    <t>E1033</t>
  </si>
  <si>
    <t>E07000034</t>
  </si>
  <si>
    <t>Chesterfield</t>
  </si>
  <si>
    <t>E3833</t>
  </si>
  <si>
    <t>E07000225</t>
  </si>
  <si>
    <t>Chichester</t>
  </si>
  <si>
    <t>E0432</t>
  </si>
  <si>
    <t>E07000005</t>
  </si>
  <si>
    <t>Chiltern</t>
  </si>
  <si>
    <t>E2334</t>
  </si>
  <si>
    <t>E07000118</t>
  </si>
  <si>
    <t>Chorley</t>
  </si>
  <si>
    <t>E1232</t>
  </si>
  <si>
    <t>E07000048</t>
  </si>
  <si>
    <t>Christchurch</t>
  </si>
  <si>
    <t>E5010</t>
  </si>
  <si>
    <t>E09000001</t>
  </si>
  <si>
    <t>City of London</t>
  </si>
  <si>
    <t>E1536</t>
  </si>
  <si>
    <t>E07000071</t>
  </si>
  <si>
    <t>Colchester</t>
  </si>
  <si>
    <t>E0934</t>
  </si>
  <si>
    <t>E07000029</t>
  </si>
  <si>
    <t>Copeland</t>
  </si>
  <si>
    <t>E2831</t>
  </si>
  <si>
    <t>E07000150</t>
  </si>
  <si>
    <t>Corby</t>
  </si>
  <si>
    <t>E0801</t>
  </si>
  <si>
    <t>E06000052</t>
  </si>
  <si>
    <t xml:space="preserve">Cornwall </t>
  </si>
  <si>
    <t>E1632</t>
  </si>
  <si>
    <t>E07000079</t>
  </si>
  <si>
    <t>Cotswold</t>
  </si>
  <si>
    <t>E4602</t>
  </si>
  <si>
    <t>E08000026</t>
  </si>
  <si>
    <t>Coventry</t>
  </si>
  <si>
    <t>E2731</t>
  </si>
  <si>
    <t>E07000163</t>
  </si>
  <si>
    <t>Craven</t>
  </si>
  <si>
    <t>E3834</t>
  </si>
  <si>
    <t>E07000226</t>
  </si>
  <si>
    <t>Crawley</t>
  </si>
  <si>
    <t>E5035</t>
  </si>
  <si>
    <t>E09000008</t>
  </si>
  <si>
    <t>Croydon</t>
  </si>
  <si>
    <t>E1932</t>
  </si>
  <si>
    <t>E07000096</t>
  </si>
  <si>
    <t>Dacorum</t>
  </si>
  <si>
    <t>E1301</t>
  </si>
  <si>
    <t>E06000005</t>
  </si>
  <si>
    <t xml:space="preserve">Darlington </t>
  </si>
  <si>
    <t>E2233</t>
  </si>
  <si>
    <t>E07000107</t>
  </si>
  <si>
    <t>Dartford</t>
  </si>
  <si>
    <t>E2832</t>
  </si>
  <si>
    <t>E07000151</t>
  </si>
  <si>
    <t>Daventry</t>
  </si>
  <si>
    <t>E1001</t>
  </si>
  <si>
    <t>E06000015</t>
  </si>
  <si>
    <t xml:space="preserve">Derby </t>
  </si>
  <si>
    <t>E1035</t>
  </si>
  <si>
    <t>E07000035</t>
  </si>
  <si>
    <t>Derbyshire Dales</t>
  </si>
  <si>
    <t>E4402</t>
  </si>
  <si>
    <t>E08000017</t>
  </si>
  <si>
    <t>Doncaster</t>
  </si>
  <si>
    <t>E1203</t>
  </si>
  <si>
    <t>E06000059</t>
  </si>
  <si>
    <t>Dorset</t>
  </si>
  <si>
    <t>E2234</t>
  </si>
  <si>
    <t>E07000108</t>
  </si>
  <si>
    <t>Dover</t>
  </si>
  <si>
    <t>E4603</t>
  </si>
  <si>
    <t>E08000027</t>
  </si>
  <si>
    <t>Dudley</t>
  </si>
  <si>
    <t>E1302</t>
  </si>
  <si>
    <t>E06000047</t>
  </si>
  <si>
    <t xml:space="preserve">Durham </t>
  </si>
  <si>
    <t>E5036</t>
  </si>
  <si>
    <t>E09000009</t>
  </si>
  <si>
    <t>Ealing</t>
  </si>
  <si>
    <t>E0532</t>
  </si>
  <si>
    <t>E07000009</t>
  </si>
  <si>
    <t>East Cambridgeshire</t>
  </si>
  <si>
    <t>E1131</t>
  </si>
  <si>
    <t>E07000040</t>
  </si>
  <si>
    <t>East Devon</t>
  </si>
  <si>
    <t>E1233</t>
  </si>
  <si>
    <t>E07000049</t>
  </si>
  <si>
    <t>East Dorset</t>
  </si>
  <si>
    <t>E1732</t>
  </si>
  <si>
    <t>E07000085</t>
  </si>
  <si>
    <t>East Hampshire</t>
  </si>
  <si>
    <t>E1933</t>
  </si>
  <si>
    <t>E07000242</t>
  </si>
  <si>
    <t>East Hertfordshire</t>
  </si>
  <si>
    <t>E2532</t>
  </si>
  <si>
    <t>E07000137</t>
  </si>
  <si>
    <t>East Lindsey</t>
  </si>
  <si>
    <t>E2833</t>
  </si>
  <si>
    <t>E07000152</t>
  </si>
  <si>
    <t>East Northamptonshire</t>
  </si>
  <si>
    <t>E2001</t>
  </si>
  <si>
    <t>E06000011</t>
  </si>
  <si>
    <t xml:space="preserve">East Riding of Yorkshire </t>
  </si>
  <si>
    <t>E3432</t>
  </si>
  <si>
    <t>E07000193</t>
  </si>
  <si>
    <t>East Staffordshire</t>
  </si>
  <si>
    <t>E3538</t>
  </si>
  <si>
    <t>E07000244</t>
  </si>
  <si>
    <t>East Suffolk</t>
  </si>
  <si>
    <t>E1432</t>
  </si>
  <si>
    <t>E07000061</t>
  </si>
  <si>
    <t>Eastbourne</t>
  </si>
  <si>
    <t>E1733</t>
  </si>
  <si>
    <t>E07000086</t>
  </si>
  <si>
    <t>Eastleigh</t>
  </si>
  <si>
    <t>E0935</t>
  </si>
  <si>
    <t>E07000030</t>
  </si>
  <si>
    <t>Eden</t>
  </si>
  <si>
    <t>E3631</t>
  </si>
  <si>
    <t>E07000207</t>
  </si>
  <si>
    <t>Elmbridge</t>
  </si>
  <si>
    <t>E5037</t>
  </si>
  <si>
    <t>E09000010</t>
  </si>
  <si>
    <t>Enfield</t>
  </si>
  <si>
    <t>E1537</t>
  </si>
  <si>
    <t>E07000072</t>
  </si>
  <si>
    <t>Epping Forest</t>
  </si>
  <si>
    <t>E3632</t>
  </si>
  <si>
    <t>E07000208</t>
  </si>
  <si>
    <t>Epsom and Ewell</t>
  </si>
  <si>
    <t>E1036</t>
  </si>
  <si>
    <t>E07000036</t>
  </si>
  <si>
    <t>Erewash</t>
  </si>
  <si>
    <t>E1132</t>
  </si>
  <si>
    <t>E07000041</t>
  </si>
  <si>
    <t>Exeter</t>
  </si>
  <si>
    <t>E1734</t>
  </si>
  <si>
    <t>E07000087</t>
  </si>
  <si>
    <t>Fareham</t>
  </si>
  <si>
    <t>E0533</t>
  </si>
  <si>
    <t>E07000010</t>
  </si>
  <si>
    <t>Fenland</t>
  </si>
  <si>
    <t>E2240</t>
  </si>
  <si>
    <t>E07000112</t>
  </si>
  <si>
    <t>Folkestone &amp; Hythe</t>
  </si>
  <si>
    <t>E3532</t>
  </si>
  <si>
    <t>E07000201</t>
  </si>
  <si>
    <t>Forest Heath</t>
  </si>
  <si>
    <t>E1633</t>
  </si>
  <si>
    <t>E07000080</t>
  </si>
  <si>
    <t>Forest of Dean</t>
  </si>
  <si>
    <t>E2335</t>
  </si>
  <si>
    <t>E07000119</t>
  </si>
  <si>
    <t>Fylde</t>
  </si>
  <si>
    <t>E4501</t>
  </si>
  <si>
    <t>E08000037</t>
  </si>
  <si>
    <t>Gateshead</t>
  </si>
  <si>
    <t>E3034</t>
  </si>
  <si>
    <t>E07000173</t>
  </si>
  <si>
    <t>Gedling</t>
  </si>
  <si>
    <t>E1634</t>
  </si>
  <si>
    <t>E07000081</t>
  </si>
  <si>
    <t>Gloucester</t>
  </si>
  <si>
    <t>E1735</t>
  </si>
  <si>
    <t>E07000088</t>
  </si>
  <si>
    <t>Gosport</t>
  </si>
  <si>
    <t>E2236</t>
  </si>
  <si>
    <t>E07000109</t>
  </si>
  <si>
    <t>Gravesham</t>
  </si>
  <si>
    <t>E2633</t>
  </si>
  <si>
    <t>E07000145</t>
  </si>
  <si>
    <t>Great Yarmouth</t>
  </si>
  <si>
    <t>E5012</t>
  </si>
  <si>
    <t>E09000011</t>
  </si>
  <si>
    <t>Greenwich</t>
  </si>
  <si>
    <t>E3633</t>
  </si>
  <si>
    <t>E07000209</t>
  </si>
  <si>
    <t>Guildford</t>
  </si>
  <si>
    <t>E5013</t>
  </si>
  <si>
    <t>E09000012</t>
  </si>
  <si>
    <t>Hackney</t>
  </si>
  <si>
    <t>E0601</t>
  </si>
  <si>
    <t>E06000006</t>
  </si>
  <si>
    <t>Halton</t>
  </si>
  <si>
    <t>E2732</t>
  </si>
  <si>
    <t>E07000164</t>
  </si>
  <si>
    <t>Hambleton</t>
  </si>
  <si>
    <t>E5014</t>
  </si>
  <si>
    <t>E09000013</t>
  </si>
  <si>
    <t>Hammersmith &amp; Fulham</t>
  </si>
  <si>
    <t>E2433</t>
  </si>
  <si>
    <t>E07000131</t>
  </si>
  <si>
    <t>Harborough</t>
  </si>
  <si>
    <t>E5038</t>
  </si>
  <si>
    <t>E09000014</t>
  </si>
  <si>
    <t>Haringey</t>
  </si>
  <si>
    <t>E1538</t>
  </si>
  <si>
    <t>E07000073</t>
  </si>
  <si>
    <t>Harlow</t>
  </si>
  <si>
    <t>E2753</t>
  </si>
  <si>
    <t>E07000165</t>
  </si>
  <si>
    <t>Harrogate</t>
  </si>
  <si>
    <t>E5039</t>
  </si>
  <si>
    <t>E09000015</t>
  </si>
  <si>
    <t>Harrow</t>
  </si>
  <si>
    <t>E1736</t>
  </si>
  <si>
    <t>E07000089</t>
  </si>
  <si>
    <t>Hart</t>
  </si>
  <si>
    <t>E0701</t>
  </si>
  <si>
    <t>E06000001</t>
  </si>
  <si>
    <t xml:space="preserve">Hartlepool </t>
  </si>
  <si>
    <t>E1433</t>
  </si>
  <si>
    <t>E07000062</t>
  </si>
  <si>
    <t>Hastings</t>
  </si>
  <si>
    <t>E1737</t>
  </si>
  <si>
    <t>E07000090</t>
  </si>
  <si>
    <t>Havant</t>
  </si>
  <si>
    <t>E5040</t>
  </si>
  <si>
    <t>E09000016</t>
  </si>
  <si>
    <t>Havering</t>
  </si>
  <si>
    <t>E1801</t>
  </si>
  <si>
    <t>E06000019</t>
  </si>
  <si>
    <t xml:space="preserve">Herefordshire </t>
  </si>
  <si>
    <t>E1934</t>
  </si>
  <si>
    <t>E07000098</t>
  </si>
  <si>
    <t>Hertsmere</t>
  </si>
  <si>
    <t>E1037</t>
  </si>
  <si>
    <t>E07000037</t>
  </si>
  <si>
    <t>High Peak</t>
  </si>
  <si>
    <t>E5041</t>
  </si>
  <si>
    <t>E09000017</t>
  </si>
  <si>
    <t>Hillingdon</t>
  </si>
  <si>
    <t>E2434</t>
  </si>
  <si>
    <t>E07000132</t>
  </si>
  <si>
    <t>Hinckley &amp; Bosworth</t>
  </si>
  <si>
    <t>E3835</t>
  </si>
  <si>
    <t>E07000227</t>
  </si>
  <si>
    <t>Horsham</t>
  </si>
  <si>
    <t>E5042</t>
  </si>
  <si>
    <t>E09000018</t>
  </si>
  <si>
    <t>Hounslow</t>
  </si>
  <si>
    <t>E0551</t>
  </si>
  <si>
    <t>E07000011</t>
  </si>
  <si>
    <t xml:space="preserve">Huntingdonshire </t>
  </si>
  <si>
    <t>E2336</t>
  </si>
  <si>
    <t>E07000120</t>
  </si>
  <si>
    <t>Hyndburn</t>
  </si>
  <si>
    <t>E3533</t>
  </si>
  <si>
    <t>E07000202</t>
  </si>
  <si>
    <t>Ipswich</t>
  </si>
  <si>
    <t>E2101</t>
  </si>
  <si>
    <t>E06000046</t>
  </si>
  <si>
    <t xml:space="preserve">Isle of Wight </t>
  </si>
  <si>
    <t>E4001</t>
  </si>
  <si>
    <t>E06000053</t>
  </si>
  <si>
    <t>Isles of Scilly</t>
  </si>
  <si>
    <t>E5015</t>
  </si>
  <si>
    <t>E09000019</t>
  </si>
  <si>
    <t>Islington</t>
  </si>
  <si>
    <t>E5016</t>
  </si>
  <si>
    <t>E09000020</t>
  </si>
  <si>
    <t>Kensington &amp; Chelsea</t>
  </si>
  <si>
    <t>E2834</t>
  </si>
  <si>
    <t>E07000153</t>
  </si>
  <si>
    <t>Kettering</t>
  </si>
  <si>
    <t>E2634</t>
  </si>
  <si>
    <t>E07000146</t>
  </si>
  <si>
    <t>Kings Lynn &amp; West Norfolk</t>
  </si>
  <si>
    <t>E2002</t>
  </si>
  <si>
    <t>E06000010</t>
  </si>
  <si>
    <t xml:space="preserve">Kingston upon Hull </t>
  </si>
  <si>
    <t>E5043</t>
  </si>
  <si>
    <t>E09000021</t>
  </si>
  <si>
    <t>Kingston upon Thames</t>
  </si>
  <si>
    <t>E4703</t>
  </si>
  <si>
    <t>E08000034</t>
  </si>
  <si>
    <t>Kirklees</t>
  </si>
  <si>
    <t>E4301</t>
  </si>
  <si>
    <t>E08000011</t>
  </si>
  <si>
    <t>Knowsley</t>
  </si>
  <si>
    <t>E5017</t>
  </si>
  <si>
    <t>E09000022</t>
  </si>
  <si>
    <t>Lambeth</t>
  </si>
  <si>
    <t>E2337</t>
  </si>
  <si>
    <t>E07000121</t>
  </si>
  <si>
    <t>Lancaster</t>
  </si>
  <si>
    <t>E4704</t>
  </si>
  <si>
    <t>E08000035</t>
  </si>
  <si>
    <t>Leeds</t>
  </si>
  <si>
    <t>E2401</t>
  </si>
  <si>
    <t>E06000016</t>
  </si>
  <si>
    <t xml:space="preserve">Leicester </t>
  </si>
  <si>
    <t>E1435</t>
  </si>
  <si>
    <t>E07000063</t>
  </si>
  <si>
    <t>Lewes</t>
  </si>
  <si>
    <t>E5018</t>
  </si>
  <si>
    <t>E09000023</t>
  </si>
  <si>
    <t>Lewisham</t>
  </si>
  <si>
    <t>E3433</t>
  </si>
  <si>
    <t>E07000194</t>
  </si>
  <si>
    <t>Lichfield</t>
  </si>
  <si>
    <t>E2533</t>
  </si>
  <si>
    <t>E07000138</t>
  </si>
  <si>
    <t>Lincoln</t>
  </si>
  <si>
    <t>E4302</t>
  </si>
  <si>
    <t>E08000012</t>
  </si>
  <si>
    <t>Liverpool</t>
  </si>
  <si>
    <t>E0201</t>
  </si>
  <si>
    <t>E06000032</t>
  </si>
  <si>
    <t xml:space="preserve">Luton </t>
  </si>
  <si>
    <t>E2237</t>
  </si>
  <si>
    <t>E07000110</t>
  </si>
  <si>
    <t>Maidstone</t>
  </si>
  <si>
    <t>E1539</t>
  </si>
  <si>
    <t>E07000074</t>
  </si>
  <si>
    <t>Maldon</t>
  </si>
  <si>
    <t>E1851</t>
  </si>
  <si>
    <t>E07000235</t>
  </si>
  <si>
    <t xml:space="preserve">Malvern Hills </t>
  </si>
  <si>
    <t>E4203</t>
  </si>
  <si>
    <t>E08000003</t>
  </si>
  <si>
    <t>Manchester</t>
  </si>
  <si>
    <t>E3035</t>
  </si>
  <si>
    <t>E07000174</t>
  </si>
  <si>
    <t>Mansfield</t>
  </si>
  <si>
    <t>E2201</t>
  </si>
  <si>
    <t>E06000035</t>
  </si>
  <si>
    <t xml:space="preserve">Medway </t>
  </si>
  <si>
    <t>E2436</t>
  </si>
  <si>
    <t>E07000133</t>
  </si>
  <si>
    <t>Melton</t>
  </si>
  <si>
    <t>E3331</t>
  </si>
  <si>
    <t>E07000187</t>
  </si>
  <si>
    <t>Mendip</t>
  </si>
  <si>
    <t>E5044</t>
  </si>
  <si>
    <t>E09000024</t>
  </si>
  <si>
    <t>Merton</t>
  </si>
  <si>
    <t>E1133</t>
  </si>
  <si>
    <t>E07000042</t>
  </si>
  <si>
    <t>Mid Devon</t>
  </si>
  <si>
    <t>E3534</t>
  </si>
  <si>
    <t>E07000203</t>
  </si>
  <si>
    <t>Mid Suffolk</t>
  </si>
  <si>
    <t>E3836</t>
  </si>
  <si>
    <t>E07000228</t>
  </si>
  <si>
    <t>Mid Sussex</t>
  </si>
  <si>
    <t>E0702</t>
  </si>
  <si>
    <t>E06000002</t>
  </si>
  <si>
    <t xml:space="preserve">Middlesbrough </t>
  </si>
  <si>
    <t>E0401</t>
  </si>
  <si>
    <t>E06000042</t>
  </si>
  <si>
    <t xml:space="preserve">Milton Keynes </t>
  </si>
  <si>
    <t>E3634</t>
  </si>
  <si>
    <t>E07000210</t>
  </si>
  <si>
    <t>Mole Valley</t>
  </si>
  <si>
    <t>E1738</t>
  </si>
  <si>
    <t>E07000091</t>
  </si>
  <si>
    <t>New Forest</t>
  </si>
  <si>
    <t>E3036</t>
  </si>
  <si>
    <t>E07000175</t>
  </si>
  <si>
    <t>Newark &amp; Sherwood</t>
  </si>
  <si>
    <t>E4502</t>
  </si>
  <si>
    <t>E08000021</t>
  </si>
  <si>
    <t>Newcastle upon Tyne</t>
  </si>
  <si>
    <t>E3434</t>
  </si>
  <si>
    <t>E07000195</t>
  </si>
  <si>
    <t>Newcastle-under-Lyme</t>
  </si>
  <si>
    <t>E5045</t>
  </si>
  <si>
    <t>E09000025</t>
  </si>
  <si>
    <t>Newham</t>
  </si>
  <si>
    <t>E1134</t>
  </si>
  <si>
    <t>E07000043</t>
  </si>
  <si>
    <t>North Devon</t>
  </si>
  <si>
    <t>E1234</t>
  </si>
  <si>
    <t>E07000050</t>
  </si>
  <si>
    <t>North Dorset</t>
  </si>
  <si>
    <t>E1038</t>
  </si>
  <si>
    <t>E07000038</t>
  </si>
  <si>
    <t>North East Derbyshire</t>
  </si>
  <si>
    <t>E2003</t>
  </si>
  <si>
    <t>E06000012</t>
  </si>
  <si>
    <t xml:space="preserve">North East Lincolnshire </t>
  </si>
  <si>
    <t>E1935</t>
  </si>
  <si>
    <t>E07000099</t>
  </si>
  <si>
    <t>North Hertfordshire</t>
  </si>
  <si>
    <t>E2534</t>
  </si>
  <si>
    <t>E07000139</t>
  </si>
  <si>
    <t>North Kesteven</t>
  </si>
  <si>
    <t>E2004</t>
  </si>
  <si>
    <t>E06000013</t>
  </si>
  <si>
    <t xml:space="preserve">North Lincolnshire </t>
  </si>
  <si>
    <t>E2635</t>
  </si>
  <si>
    <t>E07000147</t>
  </si>
  <si>
    <t>North Norfolk</t>
  </si>
  <si>
    <t>E2801</t>
  </si>
  <si>
    <t>E06000061</t>
  </si>
  <si>
    <t>North Northamptonshire</t>
  </si>
  <si>
    <t>E0104</t>
  </si>
  <si>
    <t>E06000024</t>
  </si>
  <si>
    <t xml:space="preserve">North Somerset </t>
  </si>
  <si>
    <t>E4503</t>
  </si>
  <si>
    <t>E08000022</t>
  </si>
  <si>
    <t>North Tyneside</t>
  </si>
  <si>
    <t>E3731</t>
  </si>
  <si>
    <t>E07000218</t>
  </si>
  <si>
    <t>North Warwickshire</t>
  </si>
  <si>
    <t>E2437</t>
  </si>
  <si>
    <t>E07000134</t>
  </si>
  <si>
    <t>North West Leicestershire</t>
  </si>
  <si>
    <t>E2835</t>
  </si>
  <si>
    <t>E07000154</t>
  </si>
  <si>
    <t>Northampton</t>
  </si>
  <si>
    <t>E2901</t>
  </si>
  <si>
    <t>E06000057</t>
  </si>
  <si>
    <t xml:space="preserve">Northumberland </t>
  </si>
  <si>
    <t>E2636</t>
  </si>
  <si>
    <t>E07000148</t>
  </si>
  <si>
    <t>Norwich</t>
  </si>
  <si>
    <t>E3001</t>
  </si>
  <si>
    <t>E06000018</t>
  </si>
  <si>
    <t xml:space="preserve">Nottingham  </t>
  </si>
  <si>
    <t>E3732</t>
  </si>
  <si>
    <t>E07000219</t>
  </si>
  <si>
    <t>Nuneaton &amp; Bedworth</t>
  </si>
  <si>
    <t>E2438</t>
  </si>
  <si>
    <t>E07000135</t>
  </si>
  <si>
    <t>Oadby &amp; Wigston</t>
  </si>
  <si>
    <t>E4204</t>
  </si>
  <si>
    <t>E08000004</t>
  </si>
  <si>
    <t>Oldham</t>
  </si>
  <si>
    <t>E3132</t>
  </si>
  <si>
    <t>E07000178</t>
  </si>
  <si>
    <t>Oxford</t>
  </si>
  <si>
    <t>E2338</t>
  </si>
  <si>
    <t>E07000122</t>
  </si>
  <si>
    <t>Pendle</t>
  </si>
  <si>
    <t>E0501</t>
  </si>
  <si>
    <t>E06000031</t>
  </si>
  <si>
    <t xml:space="preserve">Peterborough </t>
  </si>
  <si>
    <t>E1101</t>
  </si>
  <si>
    <t>E06000026</t>
  </si>
  <si>
    <t xml:space="preserve">Plymouth </t>
  </si>
  <si>
    <t>E1201</t>
  </si>
  <si>
    <t>E06000029</t>
  </si>
  <si>
    <t xml:space="preserve">Poole </t>
  </si>
  <si>
    <t>E1701</t>
  </si>
  <si>
    <t>E06000044</t>
  </si>
  <si>
    <t xml:space="preserve">Portsmouth </t>
  </si>
  <si>
    <t>E2339</t>
  </si>
  <si>
    <t>E07000123</t>
  </si>
  <si>
    <t>Preston</t>
  </si>
  <si>
    <t>E1236</t>
  </si>
  <si>
    <t>E07000051</t>
  </si>
  <si>
    <t>Purbeck</t>
  </si>
  <si>
    <t>E0303</t>
  </si>
  <si>
    <t>E06000038</t>
  </si>
  <si>
    <t xml:space="preserve">Reading </t>
  </si>
  <si>
    <t>E5046</t>
  </si>
  <si>
    <t>E09000026</t>
  </si>
  <si>
    <t>Redbridge</t>
  </si>
  <si>
    <t>E0703</t>
  </si>
  <si>
    <t>E06000003</t>
  </si>
  <si>
    <t xml:space="preserve">Redcar &amp; Cleveland </t>
  </si>
  <si>
    <t>E1835</t>
  </si>
  <si>
    <t>E07000236</t>
  </si>
  <si>
    <t>Redditch</t>
  </si>
  <si>
    <t>E3635</t>
  </si>
  <si>
    <t>E07000211</t>
  </si>
  <si>
    <t>Reigate &amp; Banstead</t>
  </si>
  <si>
    <t>E2340</t>
  </si>
  <si>
    <t>E07000124</t>
  </si>
  <si>
    <t>Ribble Valley</t>
  </si>
  <si>
    <t>E5047</t>
  </si>
  <si>
    <t>E09000027</t>
  </si>
  <si>
    <t>Richmond upon Thames</t>
  </si>
  <si>
    <t>E2734</t>
  </si>
  <si>
    <t>E07000166</t>
  </si>
  <si>
    <t>Richmondshire</t>
  </si>
  <si>
    <t>E4205</t>
  </si>
  <si>
    <t>E08000005</t>
  </si>
  <si>
    <t>Rochdale</t>
  </si>
  <si>
    <t>E1540</t>
  </si>
  <si>
    <t>E07000075</t>
  </si>
  <si>
    <t>Rochford</t>
  </si>
  <si>
    <t>E2341</t>
  </si>
  <si>
    <t>E07000125</t>
  </si>
  <si>
    <t>Rossendale</t>
  </si>
  <si>
    <t>E1436</t>
  </si>
  <si>
    <t>E07000064</t>
  </si>
  <si>
    <t>Rother</t>
  </si>
  <si>
    <t>E4403</t>
  </si>
  <si>
    <t>E08000018</t>
  </si>
  <si>
    <t>Rotherham</t>
  </si>
  <si>
    <t>E3733</t>
  </si>
  <si>
    <t>E07000220</t>
  </si>
  <si>
    <t>Rugby</t>
  </si>
  <si>
    <t>E3636</t>
  </si>
  <si>
    <t>E07000212</t>
  </si>
  <si>
    <t>Runnymede</t>
  </si>
  <si>
    <t>E3038</t>
  </si>
  <si>
    <t>E07000176</t>
  </si>
  <si>
    <t>Rushcliffe</t>
  </si>
  <si>
    <t>E1740</t>
  </si>
  <si>
    <t>E07000092</t>
  </si>
  <si>
    <t>Rushmoor</t>
  </si>
  <si>
    <t>E2402</t>
  </si>
  <si>
    <t>E06000017</t>
  </si>
  <si>
    <t xml:space="preserve">Rutland </t>
  </si>
  <si>
    <t>E2755</t>
  </si>
  <si>
    <t>E07000167</t>
  </si>
  <si>
    <t>Ryedale</t>
  </si>
  <si>
    <t>E4206</t>
  </si>
  <si>
    <t>E08000006</t>
  </si>
  <si>
    <t>Salford</t>
  </si>
  <si>
    <t>E4604</t>
  </si>
  <si>
    <t>E08000028</t>
  </si>
  <si>
    <t>Sandwell</t>
  </si>
  <si>
    <t>E2736</t>
  </si>
  <si>
    <t>E07000168</t>
  </si>
  <si>
    <t>Scarborough</t>
  </si>
  <si>
    <t>E3332</t>
  </si>
  <si>
    <t>E07000188</t>
  </si>
  <si>
    <t>Sedgemoor</t>
  </si>
  <si>
    <t>E4304</t>
  </si>
  <si>
    <t>E08000014</t>
  </si>
  <si>
    <t>Sefton</t>
  </si>
  <si>
    <t>E2757</t>
  </si>
  <si>
    <t>E07000169</t>
  </si>
  <si>
    <t>Selby</t>
  </si>
  <si>
    <t>E2239</t>
  </si>
  <si>
    <t>E07000111</t>
  </si>
  <si>
    <t>Sevenoaks</t>
  </si>
  <si>
    <t>E4404</t>
  </si>
  <si>
    <t>E08000019</t>
  </si>
  <si>
    <t>Sheffield</t>
  </si>
  <si>
    <t>E3202</t>
  </si>
  <si>
    <t>E06000051</t>
  </si>
  <si>
    <t xml:space="preserve">Shropshire </t>
  </si>
  <si>
    <t>E0304</t>
  </si>
  <si>
    <t>E06000039</t>
  </si>
  <si>
    <t xml:space="preserve">Slough </t>
  </si>
  <si>
    <t>E4605</t>
  </si>
  <si>
    <t>E08000029</t>
  </si>
  <si>
    <t>Solihull</t>
  </si>
  <si>
    <t>E3336</t>
  </si>
  <si>
    <t>E07000246</t>
  </si>
  <si>
    <t>Somerset West &amp; Taunton</t>
  </si>
  <si>
    <t>E0434</t>
  </si>
  <si>
    <t>E07000006</t>
  </si>
  <si>
    <t>South Bucks</t>
  </si>
  <si>
    <t>E0536</t>
  </si>
  <si>
    <t>E07000012</t>
  </si>
  <si>
    <t>South Cambridgeshire</t>
  </si>
  <si>
    <t>E1039</t>
  </si>
  <si>
    <t>E07000039</t>
  </si>
  <si>
    <t>South Derbyshire</t>
  </si>
  <si>
    <t>E0103</t>
  </si>
  <si>
    <t>E06000025</t>
  </si>
  <si>
    <t xml:space="preserve">South Gloucestershire </t>
  </si>
  <si>
    <t>E1136</t>
  </si>
  <si>
    <t>E07000044</t>
  </si>
  <si>
    <t>South Hams</t>
  </si>
  <si>
    <t>E2535</t>
  </si>
  <si>
    <t>E07000140</t>
  </si>
  <si>
    <t>South Holland</t>
  </si>
  <si>
    <t>E2536</t>
  </si>
  <si>
    <t>E07000141</t>
  </si>
  <si>
    <t>South Kesteven</t>
  </si>
  <si>
    <t>E0936</t>
  </si>
  <si>
    <t>E07000031</t>
  </si>
  <si>
    <t>South Lakeland</t>
  </si>
  <si>
    <t>E2637</t>
  </si>
  <si>
    <t>E07000149</t>
  </si>
  <si>
    <t>South Norfolk</t>
  </si>
  <si>
    <t>E2836</t>
  </si>
  <si>
    <t>E07000155</t>
  </si>
  <si>
    <t>South Northamptonshire</t>
  </si>
  <si>
    <t>E3133</t>
  </si>
  <si>
    <t>E07000179</t>
  </si>
  <si>
    <t>South Oxfordshire</t>
  </si>
  <si>
    <t>E2342</t>
  </si>
  <si>
    <t>E07000126</t>
  </si>
  <si>
    <t>South Ribble</t>
  </si>
  <si>
    <t>E3334</t>
  </si>
  <si>
    <t>E07000189</t>
  </si>
  <si>
    <t>South Somerset</t>
  </si>
  <si>
    <t>E3435</t>
  </si>
  <si>
    <t>E07000196</t>
  </si>
  <si>
    <t>South Staffordshire</t>
  </si>
  <si>
    <t>E4504</t>
  </si>
  <si>
    <t>E08000023</t>
  </si>
  <si>
    <t>South Tyneside</t>
  </si>
  <si>
    <t>E1702</t>
  </si>
  <si>
    <t>E06000045</t>
  </si>
  <si>
    <t xml:space="preserve">Southampton </t>
  </si>
  <si>
    <t>E1501</t>
  </si>
  <si>
    <t>E06000033</t>
  </si>
  <si>
    <t xml:space="preserve">Southend-on-Sea </t>
  </si>
  <si>
    <t>E5019</t>
  </si>
  <si>
    <t>E09000028</t>
  </si>
  <si>
    <t>Southwark</t>
  </si>
  <si>
    <t>E3637</t>
  </si>
  <si>
    <t>E07000213</t>
  </si>
  <si>
    <t>Spelthorne</t>
  </si>
  <si>
    <t>E1936</t>
  </si>
  <si>
    <t>E07000240</t>
  </si>
  <si>
    <t>St Albans</t>
  </si>
  <si>
    <t>E3535</t>
  </si>
  <si>
    <t>E07000204</t>
  </si>
  <si>
    <t>St Edmundsbury</t>
  </si>
  <si>
    <t>E4303</t>
  </si>
  <si>
    <t>E08000013</t>
  </si>
  <si>
    <t>St Helens</t>
  </si>
  <si>
    <t>E3436</t>
  </si>
  <si>
    <t>E07000197</t>
  </si>
  <si>
    <t>Stafford</t>
  </si>
  <si>
    <t>E3437</t>
  </si>
  <si>
    <t>E07000198</t>
  </si>
  <si>
    <t>Staffordshire Moorlands</t>
  </si>
  <si>
    <t>E1937</t>
  </si>
  <si>
    <t>E07000243</t>
  </si>
  <si>
    <t>Stevenage</t>
  </si>
  <si>
    <t>E4207</t>
  </si>
  <si>
    <t>E08000007</t>
  </si>
  <si>
    <t>Stockport</t>
  </si>
  <si>
    <t>E0704</t>
  </si>
  <si>
    <t>E06000004</t>
  </si>
  <si>
    <t xml:space="preserve">Stockton-on-Tees </t>
  </si>
  <si>
    <t>E3401</t>
  </si>
  <si>
    <t>E06000021</t>
  </si>
  <si>
    <t xml:space="preserve">Stoke-on-Trent </t>
  </si>
  <si>
    <t>E3734</t>
  </si>
  <si>
    <t>E07000221</t>
  </si>
  <si>
    <t>Stratford-on-Avon</t>
  </si>
  <si>
    <t>E1635</t>
  </si>
  <si>
    <t>E07000082</t>
  </si>
  <si>
    <t>Stroud</t>
  </si>
  <si>
    <t>E3536</t>
  </si>
  <si>
    <t>E07000205</t>
  </si>
  <si>
    <t>Suffolk Coastal</t>
  </si>
  <si>
    <t>E4505</t>
  </si>
  <si>
    <t>E08000024</t>
  </si>
  <si>
    <t>Sunderland</t>
  </si>
  <si>
    <t>E3638</t>
  </si>
  <si>
    <t>E07000214</t>
  </si>
  <si>
    <t>Surrey Heath</t>
  </si>
  <si>
    <t>E5048</t>
  </si>
  <si>
    <t>E09000029</t>
  </si>
  <si>
    <t>Sutton</t>
  </si>
  <si>
    <t>E2241</t>
  </si>
  <si>
    <t>E07000113</t>
  </si>
  <si>
    <t>Swale</t>
  </si>
  <si>
    <t>E3901</t>
  </si>
  <si>
    <t>E06000030</t>
  </si>
  <si>
    <t xml:space="preserve">Swindon </t>
  </si>
  <si>
    <t>E4208</t>
  </si>
  <si>
    <t>E08000008</t>
  </si>
  <si>
    <t>Tameside</t>
  </si>
  <si>
    <t>E3439</t>
  </si>
  <si>
    <t>E07000199</t>
  </si>
  <si>
    <t>Tamworth</t>
  </si>
  <si>
    <t>E3639</t>
  </si>
  <si>
    <t>E07000215</t>
  </si>
  <si>
    <t>Tandridge</t>
  </si>
  <si>
    <t>E3333</t>
  </si>
  <si>
    <t>E07000190</t>
  </si>
  <si>
    <t>Taunton Deane</t>
  </si>
  <si>
    <t>E1137</t>
  </si>
  <si>
    <t>E07000045</t>
  </si>
  <si>
    <t>Teignbridge</t>
  </si>
  <si>
    <t>E3201</t>
  </si>
  <si>
    <t>E06000020</t>
  </si>
  <si>
    <t xml:space="preserve">Telford &amp; Wrekin </t>
  </si>
  <si>
    <t>E1542</t>
  </si>
  <si>
    <t>E07000076</t>
  </si>
  <si>
    <t>Tendring</t>
  </si>
  <si>
    <t>E1742</t>
  </si>
  <si>
    <t>E07000093</t>
  </si>
  <si>
    <t>Test Valley</t>
  </si>
  <si>
    <t>E1636</t>
  </si>
  <si>
    <t>E07000083</t>
  </si>
  <si>
    <t>Tewkesbury</t>
  </si>
  <si>
    <t>E2242</t>
  </si>
  <si>
    <t>E07000114</t>
  </si>
  <si>
    <t>Thanet</t>
  </si>
  <si>
    <t>E1938</t>
  </si>
  <si>
    <t>E07000102</t>
  </si>
  <si>
    <t>Three Rivers</t>
  </si>
  <si>
    <t>E1502</t>
  </si>
  <si>
    <t>E06000034</t>
  </si>
  <si>
    <t xml:space="preserve">Thurrock </t>
  </si>
  <si>
    <t>E2243</t>
  </si>
  <si>
    <t>E07000115</t>
  </si>
  <si>
    <t>Tonbridge &amp; Malling</t>
  </si>
  <si>
    <t>E1102</t>
  </si>
  <si>
    <t>E06000027</t>
  </si>
  <si>
    <t xml:space="preserve">Torbay </t>
  </si>
  <si>
    <t>E1139</t>
  </si>
  <si>
    <t>E07000046</t>
  </si>
  <si>
    <t>Torridge</t>
  </si>
  <si>
    <t>E5020</t>
  </si>
  <si>
    <t>E09000030</t>
  </si>
  <si>
    <t>Tower Hamlets</t>
  </si>
  <si>
    <t>E4209</t>
  </si>
  <si>
    <t>E08000009</t>
  </si>
  <si>
    <t>Trafford</t>
  </si>
  <si>
    <t>E2244</t>
  </si>
  <si>
    <t>E07000116</t>
  </si>
  <si>
    <t>Tunbridge Wells</t>
  </si>
  <si>
    <t>E1544</t>
  </si>
  <si>
    <t>E07000077</t>
  </si>
  <si>
    <t>Uttlesford</t>
  </si>
  <si>
    <t>E3134</t>
  </si>
  <si>
    <t>E07000180</t>
  </si>
  <si>
    <t>Vale of White Horse</t>
  </si>
  <si>
    <t>E4705</t>
  </si>
  <si>
    <t>E08000036</t>
  </si>
  <si>
    <t>Wakefield</t>
  </si>
  <si>
    <t>E4606</t>
  </si>
  <si>
    <t>E08000030</t>
  </si>
  <si>
    <t>Walsall</t>
  </si>
  <si>
    <t>E5049</t>
  </si>
  <si>
    <t>E09000031</t>
  </si>
  <si>
    <t>Waltham Forest</t>
  </si>
  <si>
    <t>E5021</t>
  </si>
  <si>
    <t>E09000032</t>
  </si>
  <si>
    <t>Wandsworth</t>
  </si>
  <si>
    <t>E0602</t>
  </si>
  <si>
    <t>E06000007</t>
  </si>
  <si>
    <t xml:space="preserve">Warrington </t>
  </si>
  <si>
    <t>E3735</t>
  </si>
  <si>
    <t>E07000222</t>
  </si>
  <si>
    <t>Warwick</t>
  </si>
  <si>
    <t>E1939</t>
  </si>
  <si>
    <t>E07000103</t>
  </si>
  <si>
    <t>Watford</t>
  </si>
  <si>
    <t>E3537</t>
  </si>
  <si>
    <t>E07000206</t>
  </si>
  <si>
    <t>Waveney</t>
  </si>
  <si>
    <t>E3640</t>
  </si>
  <si>
    <t>E07000216</t>
  </si>
  <si>
    <t>Waverley</t>
  </si>
  <si>
    <t>E1437</t>
  </si>
  <si>
    <t>E07000065</t>
  </si>
  <si>
    <t>Wealden</t>
  </si>
  <si>
    <t>E2837</t>
  </si>
  <si>
    <t>E07000156</t>
  </si>
  <si>
    <t>Wellingborough</t>
  </si>
  <si>
    <t>E1940</t>
  </si>
  <si>
    <t>E07000241</t>
  </si>
  <si>
    <t>Welwyn Hatfield</t>
  </si>
  <si>
    <t>E0302</t>
  </si>
  <si>
    <t>E06000037</t>
  </si>
  <si>
    <t xml:space="preserve">West Berkshire </t>
  </si>
  <si>
    <t>E1140</t>
  </si>
  <si>
    <t>E07000047</t>
  </si>
  <si>
    <t>West Devon</t>
  </si>
  <si>
    <t>E1237</t>
  </si>
  <si>
    <t>E07000052</t>
  </si>
  <si>
    <t>West Dorset</t>
  </si>
  <si>
    <t>E2343</t>
  </si>
  <si>
    <t>E07000127</t>
  </si>
  <si>
    <t>West Lancashire</t>
  </si>
  <si>
    <t>E2537</t>
  </si>
  <si>
    <t>E07000142</t>
  </si>
  <si>
    <t>West Lindsey</t>
  </si>
  <si>
    <t>E2802</t>
  </si>
  <si>
    <t>E06000062</t>
  </si>
  <si>
    <t>West Northamptonshire</t>
  </si>
  <si>
    <t>E3135</t>
  </si>
  <si>
    <t>E07000181</t>
  </si>
  <si>
    <t>West Oxfordshire</t>
  </si>
  <si>
    <t>E3335</t>
  </si>
  <si>
    <t>E07000191</t>
  </si>
  <si>
    <t>West Somerset</t>
  </si>
  <si>
    <t>E3539</t>
  </si>
  <si>
    <t>E07000245</t>
  </si>
  <si>
    <t>West Suffolk</t>
  </si>
  <si>
    <t>E5022</t>
  </si>
  <si>
    <t>E09000033</t>
  </si>
  <si>
    <t>Westminster</t>
  </si>
  <si>
    <t>E1238</t>
  </si>
  <si>
    <t>E07000053</t>
  </si>
  <si>
    <t>Weymouth &amp; Portland</t>
  </si>
  <si>
    <t>E4210</t>
  </si>
  <si>
    <t>E08000010</t>
  </si>
  <si>
    <t>Wigan</t>
  </si>
  <si>
    <t>E3902</t>
  </si>
  <si>
    <t>E06000054</t>
  </si>
  <si>
    <t xml:space="preserve">Wiltshire </t>
  </si>
  <si>
    <t>E1743</t>
  </si>
  <si>
    <t>E07000094</t>
  </si>
  <si>
    <t>Winchester</t>
  </si>
  <si>
    <t>E0305</t>
  </si>
  <si>
    <t>E06000040</t>
  </si>
  <si>
    <t xml:space="preserve">Windsor &amp; Maidenhead </t>
  </si>
  <si>
    <t>E4305</t>
  </si>
  <si>
    <t>E08000015</t>
  </si>
  <si>
    <t>Wirral</t>
  </si>
  <si>
    <t>E3641</t>
  </si>
  <si>
    <t>E07000217</t>
  </si>
  <si>
    <t>Woking</t>
  </si>
  <si>
    <t>E0306</t>
  </si>
  <si>
    <t>E06000041</t>
  </si>
  <si>
    <t xml:space="preserve">Wokingham </t>
  </si>
  <si>
    <t>E4607</t>
  </si>
  <si>
    <t>E08000031</t>
  </si>
  <si>
    <t>Wolverhampton</t>
  </si>
  <si>
    <t>E1837</t>
  </si>
  <si>
    <t>E07000237</t>
  </si>
  <si>
    <t>Worcester</t>
  </si>
  <si>
    <t>E3837</t>
  </si>
  <si>
    <t>E07000229</t>
  </si>
  <si>
    <t>Worthing</t>
  </si>
  <si>
    <t>E1838</t>
  </si>
  <si>
    <t>E07000238</t>
  </si>
  <si>
    <t>Wychavon</t>
  </si>
  <si>
    <t>E0435</t>
  </si>
  <si>
    <t>E07000007</t>
  </si>
  <si>
    <t>Wycombe</t>
  </si>
  <si>
    <t>E2344</t>
  </si>
  <si>
    <t>E07000128</t>
  </si>
  <si>
    <t>Wyre</t>
  </si>
  <si>
    <t>E1839</t>
  </si>
  <si>
    <t>E07000239</t>
  </si>
  <si>
    <t>Wyre Forest</t>
  </si>
  <si>
    <t>E2701</t>
  </si>
  <si>
    <t>E06000014</t>
  </si>
  <si>
    <t xml:space="preserve">York </t>
  </si>
  <si>
    <t>This worksheet contains 1 table. Data up to 2020 to 2021 Q4 has been hidden in Columns F to BH. Data in this worksheet is reported in thousands of pounds (£ thousands).</t>
  </si>
  <si>
    <t>This table contains notes in column BP and corresponding explanations can be found in the Notes worksheet. A blank cell in this column represents that there are no notes associated with the local authority in that row. Sources of this data are also found in the Cover worksheet.</t>
  </si>
  <si>
    <t>Column headings in cells F to BN make reference to quarters of the year using shorthand, for example, Q1, Q2, Q3 and Q4. These definitions are found in the Notes worksheet.</t>
  </si>
  <si>
    <t>April to June 2010 (Q1)</t>
  </si>
  <si>
    <t>July to September 2010 (Q2)</t>
  </si>
  <si>
    <t>October to December 2010 (Q3)</t>
  </si>
  <si>
    <t>January to March 2011 (Q4)</t>
  </si>
  <si>
    <t>Total receipts of council taxes collected during the financial year - 2010 to 2011 (Q1 to Q4)</t>
  </si>
  <si>
    <t>April to June 2011 (Q1)</t>
  </si>
  <si>
    <t>July to September 2011 (Q2)</t>
  </si>
  <si>
    <t>October to December 2011 (Q3)</t>
  </si>
  <si>
    <t>January to March 2012 (Q4)</t>
  </si>
  <si>
    <t>Total receipts of council taxes collected during the financial year - 2011 to 2012 (Q1 to Q4)</t>
  </si>
  <si>
    <t xml:space="preserve">April to June 2012 (Q1) </t>
  </si>
  <si>
    <t>July to September 2012 (Q2)</t>
  </si>
  <si>
    <t>October to December 2012 (Q3)</t>
  </si>
  <si>
    <t>January to March 2013 (Q4)</t>
  </si>
  <si>
    <t>Total receipts of council taxes collected during the financial year - 2012 to 2013 (Q1 to Q4)</t>
  </si>
  <si>
    <t>April to June 2013 (Q1)</t>
  </si>
  <si>
    <t>July to September 2013 (Q2)</t>
  </si>
  <si>
    <t>October to December 2013 (Q3)</t>
  </si>
  <si>
    <t>January to March 2014 (Q4)</t>
  </si>
  <si>
    <t xml:space="preserve">Total receipts of council taxes collected during the financial year - 2013 to 2014 (Q1 to Q4) </t>
  </si>
  <si>
    <t xml:space="preserve">April to June 2014 (Q1) </t>
  </si>
  <si>
    <t>July to September 2014 (Q2)</t>
  </si>
  <si>
    <t>October to December 2014 (Q3)</t>
  </si>
  <si>
    <t>January to March 2015 (Q4)</t>
  </si>
  <si>
    <t>Total receipts of council taxes collected during the financial year - 2014 to 2015 (Q1 to Q4)</t>
  </si>
  <si>
    <t xml:space="preserve">April to June 2015 (Q1) </t>
  </si>
  <si>
    <t>July to September 2015 (Q2)</t>
  </si>
  <si>
    <t>October to December 2015 (Q3)</t>
  </si>
  <si>
    <t>January to March 2016 (Q4)</t>
  </si>
  <si>
    <t>Total receipts of council taxes collected during the financial year - 2015 to 2016 (Q1 to Q4)</t>
  </si>
  <si>
    <t>April to June 2016 (Q1)</t>
  </si>
  <si>
    <t>July to September 2016 (Q2)</t>
  </si>
  <si>
    <t>October to December 2016 (Q3)</t>
  </si>
  <si>
    <t>January to March 2017 (Q4)</t>
  </si>
  <si>
    <t>Total receipts of council taxes collected during the financial year - 2016 to 2017 (Q1 to Q4)</t>
  </si>
  <si>
    <t>April to June 2017 (Q1)</t>
  </si>
  <si>
    <t>July to September 2017 (Q2)</t>
  </si>
  <si>
    <t>October to December 2017 (Q3)</t>
  </si>
  <si>
    <t>January to March 2018 (Q4)</t>
  </si>
  <si>
    <t>Total receipts of council taxes collected during the financial year - 2017 to 2018 (Q1 to Q4)</t>
  </si>
  <si>
    <t>April to June 2018 (Q1)</t>
  </si>
  <si>
    <t>July to September 2018 (Q2)</t>
  </si>
  <si>
    <t>October to December 2018 (Q3)</t>
  </si>
  <si>
    <t>January to March 2019 (Q4)</t>
  </si>
  <si>
    <t>Total receipts of council taxes collected during the financial year - 2018 to 2019 (Q1 to Q4)</t>
  </si>
  <si>
    <t>April to June 2019 (Q1)</t>
  </si>
  <si>
    <t>July to September 2019 (Q2)</t>
  </si>
  <si>
    <t>October to December 2019 (Q3)</t>
  </si>
  <si>
    <t>January to March 2020 (Q4)</t>
  </si>
  <si>
    <t>Total receipts of council taxes collected during the financial year - 2019 to 2020 (Q1 to Q4)</t>
  </si>
  <si>
    <t xml:space="preserve">April to June 2020 (Q1) </t>
  </si>
  <si>
    <t>July to September 2020 (Q2)</t>
  </si>
  <si>
    <t>October to December 2020 (Q3)</t>
  </si>
  <si>
    <t>January to March 2021 (Q4)</t>
  </si>
  <si>
    <t>Total receipts of council taxes collected during the financial year - 2020 to 2021 (Q1 to Q4)</t>
  </si>
  <si>
    <t xml:space="preserve">April to June 2021 (Q1) </t>
  </si>
  <si>
    <t>July to September 2021 (Q2)</t>
  </si>
  <si>
    <t>October to December 2021 (Q3)</t>
  </si>
  <si>
    <t>January to March 2022 (Q4)</t>
  </si>
  <si>
    <t>Total receipts of council taxes collected during the financial year - 2021 to 2022 (Q1 to Q4)</t>
  </si>
  <si>
    <t>April to June 2022 (Q1)</t>
  </si>
  <si>
    <t>Percentage change 2021-2022 Q1 v 2022-2023 Q1</t>
  </si>
  <si>
    <t>[note 1][r] This applies to cells for 2021 to 2022</t>
  </si>
  <si>
    <t>[r] This applies to cells for 2021 to 2022</t>
  </si>
  <si>
    <t>[note 1] This applies to cells BL13, BM13</t>
  </si>
  <si>
    <t>.…</t>
  </si>
  <si>
    <t>[note 1] This applies to cells BK129, BL129</t>
  </si>
  <si>
    <t>[note 2] This applies to cells BJ134, BK134</t>
  </si>
  <si>
    <t>[r] This applies to cell BL230</t>
  </si>
  <si>
    <t>[r] This applies to all cells for 2021 to 2022</t>
  </si>
  <si>
    <t>Live Table: Receipts of council tax by financial quarter [note 1,2,3]</t>
  </si>
  <si>
    <t>Years: 2000–01 to Q4 2021-22</t>
  </si>
  <si>
    <t>Coverage: England</t>
  </si>
  <si>
    <t>£ million</t>
  </si>
  <si>
    <t>Receipts of council taxes in respect of the billing year 
[note 4]</t>
  </si>
  <si>
    <t xml:space="preserve">Receipts of previous years council taxes 
[note 5] </t>
  </si>
  <si>
    <t>Receipts of council taxes in respect of the subsequent billing year 
[note 6]</t>
  </si>
  <si>
    <t>Total receipts of council taxes collected during the financial year 
[note 1]</t>
  </si>
  <si>
    <t>2000–01</t>
  </si>
  <si>
    <t>2001–02</t>
  </si>
  <si>
    <t>2002–03</t>
  </si>
  <si>
    <t>2003–04</t>
  </si>
  <si>
    <t>2004–05</t>
  </si>
  <si>
    <t>2005–06</t>
  </si>
  <si>
    <t>2006–07</t>
  </si>
  <si>
    <t>2007–08</t>
  </si>
  <si>
    <t>2008–09</t>
  </si>
  <si>
    <t>2009–10</t>
  </si>
  <si>
    <t>[note 7]</t>
  </si>
  <si>
    <t>Table 3 (JC) totals</t>
  </si>
  <si>
    <t>Diff</t>
  </si>
  <si>
    <t>Table 2 totals</t>
  </si>
  <si>
    <t>2010–11</t>
  </si>
  <si>
    <t>2011-12</t>
  </si>
  <si>
    <t>2012-13</t>
  </si>
  <si>
    <t>2013-14</t>
  </si>
  <si>
    <t>2014-15</t>
  </si>
  <si>
    <t>2015-16</t>
  </si>
  <si>
    <t>2016-17</t>
  </si>
  <si>
    <t>2017-18</t>
  </si>
  <si>
    <t>2018-19</t>
  </si>
  <si>
    <t>2019-20</t>
  </si>
  <si>
    <t>2020-21</t>
  </si>
  <si>
    <t>2021-22</t>
  </si>
  <si>
    <t>2022-23</t>
  </si>
  <si>
    <t>By quarter</t>
  </si>
  <si>
    <t>[note 8]</t>
  </si>
  <si>
    <t>:</t>
  </si>
  <si>
    <t>Q3</t>
  </si>
  <si>
    <t>Q4</t>
  </si>
  <si>
    <t>2011–12</t>
  </si>
  <si>
    <t>2012–13</t>
  </si>
  <si>
    <t xml:space="preserve">Q1 </t>
  </si>
  <si>
    <t>Looks like rounding</t>
  </si>
  <si>
    <t xml:space="preserve">Q2 </t>
  </si>
  <si>
    <t>2013–14</t>
  </si>
  <si>
    <t>2014–15</t>
  </si>
  <si>
    <t>Not quite sure what the correct number is, think might be rounding as matches publication</t>
  </si>
  <si>
    <t>2015–16</t>
  </si>
  <si>
    <t>2016–17</t>
  </si>
  <si>
    <r>
      <t>Q1</t>
    </r>
    <r>
      <rPr>
        <sz val="8"/>
        <color rgb="FF000000"/>
        <rFont val="Arial"/>
        <family val="2"/>
      </rPr>
      <t xml:space="preserve"> </t>
    </r>
  </si>
  <si>
    <t>Amended - earlier revision not carried over</t>
  </si>
  <si>
    <r>
      <t>Q2</t>
    </r>
    <r>
      <rPr>
        <sz val="8"/>
        <color rgb="FF000000"/>
        <rFont val="Arial"/>
        <family val="2"/>
      </rPr>
      <t xml:space="preserve"> </t>
    </r>
  </si>
  <si>
    <r>
      <t>Q3</t>
    </r>
    <r>
      <rPr>
        <sz val="8"/>
        <color rgb="FF000000"/>
        <rFont val="Arial"/>
        <family val="2"/>
      </rPr>
      <t xml:space="preserve"> </t>
    </r>
  </si>
  <si>
    <t>Due to Arun</t>
  </si>
  <si>
    <t>Need to suppress as sum doesn't match annual</t>
  </si>
  <si>
    <t xml:space="preserve">Three Rivers. Sedgemoor. Watford. Gosport. King's Lynn. </t>
  </si>
  <si>
    <t>Receipts of council taxes collected during the financial year, broken down by quarter, irrespective of the financial year (previous, current or future years) to which the receipts relate.</t>
  </si>
  <si>
    <t xml:space="preserve">Totals may not sum due to rounding </t>
  </si>
  <si>
    <t>Q1 = April – June</t>
  </si>
  <si>
    <t>Q2 = July – September</t>
  </si>
  <si>
    <t>Q3 = October – December</t>
  </si>
  <si>
    <t>Q4 = January – March</t>
  </si>
  <si>
    <t>Receipts of council taxes in respect of the billing year, collected in the year to which the bill refers, net of refunds granted in that billing year only.</t>
  </si>
  <si>
    <t>Receipts of previous years' council taxes received in the billing year shown, net of refunds made in respect of those years.</t>
  </si>
  <si>
    <t>Receipts of subsequent year council taxes received in the billing year shown including credits carried forward.</t>
  </si>
  <si>
    <r>
      <t xml:space="preserve">Due to local authority reporting anomalies in 2009–10 the component columns do not sum to </t>
    </r>
    <r>
      <rPr>
        <i/>
        <sz val="9"/>
        <color rgb="FF000000"/>
        <rFont val="Arial"/>
        <family val="2"/>
      </rPr>
      <t>total receipts of council taxes collected during the financial year</t>
    </r>
    <r>
      <rPr>
        <sz val="9"/>
        <color rgb="FF000000"/>
        <rFont val="Arial"/>
        <family val="2"/>
      </rPr>
      <t xml:space="preserve"> in the final column. </t>
    </r>
  </si>
  <si>
    <t>Source: QRC 1-4 returns</t>
  </si>
  <si>
    <t>Telephone: 0303 444 2615</t>
  </si>
  <si>
    <t>Last update: August 2022</t>
  </si>
  <si>
    <t>Email: qrc.statistics@levellingup.gov.uk</t>
  </si>
  <si>
    <t>Next update: November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</si>
</sst>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
    <numFmt numFmtId="166" formatCode="&quot; &quot;* #,##0&quot; &quot;;&quot;-&quot;* #,##0&quot; &quot;;&quot; &quot;* &quot;-&quot;#&quot; &quot;;&quot; &quot;@&quot; &quot;"/>
    <numFmt numFmtId="167" formatCode="#,##0.0000"/>
    <numFmt numFmtId="168" formatCode="&quot; &quot;* #,##0.00&quot; &quot;;&quot;-&quot;* #,##0.00&quot; &quot;;&quot; &quot;* &quot;-&quot;#&quot; &quot;;&quot; &quot;@&quot; &quot;"/>
  </numFmts>
  <fonts count="24" x14ac:knownFonts="1">
    <font>
      <sz val="10"/>
      <color rgb="FF000000"/>
      <name val="Arial"/>
      <family val="2"/>
    </font>
    <font>
      <sz val="10"/>
      <color rgb="FF000000"/>
      <name val="Arial"/>
      <family val="2"/>
    </font>
    <font>
      <u/>
      <sz val="10"/>
      <color rgb="FF0000FF"/>
      <name val="Arial"/>
      <family val="2"/>
    </font>
    <font>
      <b/>
      <sz val="18"/>
      <color rgb="FF000000"/>
      <name val="Arial"/>
      <family val="2"/>
    </font>
    <font>
      <b/>
      <sz val="14"/>
      <color rgb="FF000000"/>
      <name val="Arial"/>
      <family val="2"/>
    </font>
    <font>
      <sz val="12"/>
      <color rgb="FF000000"/>
      <name val="Arial"/>
      <family val="2"/>
    </font>
    <font>
      <b/>
      <sz val="12"/>
      <color rgb="FF000000"/>
      <name val="Arial"/>
      <family val="2"/>
    </font>
    <font>
      <u/>
      <sz val="12"/>
      <color rgb="FF0000FF"/>
      <name val="Arial"/>
      <family val="2"/>
    </font>
    <font>
      <b/>
      <sz val="16"/>
      <color rgb="FF000000"/>
      <name val="Arial"/>
      <family val="2"/>
    </font>
    <font>
      <b/>
      <sz val="10"/>
      <color rgb="FF000000"/>
      <name val="Arial"/>
      <family val="2"/>
    </font>
    <font>
      <sz val="9"/>
      <color rgb="FF000000"/>
      <name val="Arial"/>
      <family val="2"/>
    </font>
    <font>
      <b/>
      <sz val="11"/>
      <color rgb="FF000000"/>
      <name val="Calibri"/>
      <family val="2"/>
    </font>
    <font>
      <b/>
      <sz val="12"/>
      <color rgb="FF0000FF"/>
      <name val="Arial"/>
      <family val="2"/>
    </font>
    <font>
      <sz val="14"/>
      <color rgb="FFFF0000"/>
      <name val="Arial"/>
      <family val="2"/>
    </font>
    <font>
      <i/>
      <sz val="10"/>
      <color rgb="FF000000"/>
      <name val="Arial"/>
      <family val="2"/>
    </font>
    <font>
      <sz val="10"/>
      <color rgb="FFFF0000"/>
      <name val="Arial"/>
      <family val="2"/>
    </font>
    <font>
      <vertAlign val="superscript"/>
      <sz val="10"/>
      <color rgb="FF000000"/>
      <name val="Arial"/>
      <family val="2"/>
    </font>
    <font>
      <b/>
      <vertAlign val="superscript"/>
      <sz val="10"/>
      <color rgb="FF000000"/>
      <name val="Arial"/>
      <family val="2"/>
    </font>
    <font>
      <sz val="8"/>
      <color rgb="FF000000"/>
      <name val="Arial"/>
      <family val="2"/>
    </font>
    <font>
      <i/>
      <sz val="9"/>
      <color rgb="FF000000"/>
      <name val="Arial"/>
      <family val="2"/>
    </font>
    <font>
      <i/>
      <sz val="10"/>
      <color rgb="FFFF0000"/>
      <name val="Arial"/>
      <family val="2"/>
    </font>
    <font>
      <b/>
      <sz val="10"/>
      <color rgb="FFFF0000"/>
      <name val="Arial"/>
      <family val="2"/>
    </font>
    <font>
      <b/>
      <i/>
      <sz val="10"/>
      <color rgb="FF000000"/>
      <name val="Arial"/>
      <family val="2"/>
    </font>
    <font>
      <u/>
      <sz val="9"/>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s>
  <borders count="9">
    <border>
      <left/>
      <right/>
      <top/>
      <bottom/>
      <diagonal/>
    </border>
    <border>
      <left/>
      <right/>
      <top style="thin">
        <color rgb="FF000000"/>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medium">
        <color rgb="FF000000"/>
      </bottom>
      <diagonal/>
    </border>
    <border>
      <left style="thin">
        <color rgb="FFFFFFFF"/>
      </left>
      <right style="thin">
        <color rgb="FFFFFFFF"/>
      </right>
      <top style="thin">
        <color rgb="FFFFFFFF"/>
      </top>
      <bottom style="thin">
        <color rgb="FFFFFFFF"/>
      </bottom>
      <diagonal/>
    </border>
  </borders>
  <cellStyleXfs count="6">
    <xf numFmtId="0" fontId="0" fillId="0" borderId="0"/>
    <xf numFmtId="168"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ont="0" applyBorder="0" applyProtection="0"/>
  </cellStyleXfs>
  <cellXfs count="177">
    <xf numFmtId="0" fontId="0" fillId="0" borderId="0" xfId="0"/>
    <xf numFmtId="0" fontId="3" fillId="0" borderId="0" xfId="0" applyFont="1"/>
    <xf numFmtId="0" fontId="4" fillId="0" borderId="0" xfId="0" applyFont="1"/>
    <xf numFmtId="49" fontId="5" fillId="0" borderId="0" xfId="0" applyNumberFormat="1" applyFont="1" applyAlignment="1">
      <alignment horizontal="left" vertical="top" wrapText="1"/>
    </xf>
    <xf numFmtId="0" fontId="5" fillId="0" borderId="0" xfId="0" applyFont="1" applyAlignment="1">
      <alignment horizontal="left" vertical="top" wrapText="1"/>
    </xf>
    <xf numFmtId="0" fontId="5" fillId="0" borderId="0" xfId="5" applyFont="1" applyFill="1" applyAlignment="1">
      <alignment horizontal="left" vertical="top" wrapText="1"/>
    </xf>
    <xf numFmtId="0" fontId="5" fillId="0" borderId="0" xfId="0" applyFont="1" applyAlignment="1">
      <alignment wrapText="1"/>
    </xf>
    <xf numFmtId="0" fontId="7" fillId="0" borderId="0" xfId="3" applyFont="1" applyAlignment="1"/>
    <xf numFmtId="0" fontId="8" fillId="0" borderId="0" xfId="0" applyFont="1"/>
    <xf numFmtId="0" fontId="5" fillId="0" borderId="0" xfId="0" applyFont="1"/>
    <xf numFmtId="0" fontId="4" fillId="0" borderId="1" xfId="0" applyFont="1" applyBorder="1"/>
    <xf numFmtId="0" fontId="6" fillId="0" borderId="0" xfId="0" applyFont="1"/>
    <xf numFmtId="0" fontId="9" fillId="0" borderId="0" xfId="0" applyFont="1"/>
    <xf numFmtId="0" fontId="7" fillId="0" borderId="2" xfId="3" applyFont="1" applyBorder="1" applyAlignment="1"/>
    <xf numFmtId="0" fontId="5" fillId="0" borderId="2" xfId="0" applyFont="1" applyBorder="1" applyAlignment="1">
      <alignment wrapText="1"/>
    </xf>
    <xf numFmtId="49" fontId="5" fillId="0" borderId="0" xfId="0" applyNumberFormat="1" applyFont="1" applyAlignment="1">
      <alignment wrapText="1"/>
    </xf>
    <xf numFmtId="0" fontId="5" fillId="0" borderId="2" xfId="0" applyFont="1" applyBorder="1"/>
    <xf numFmtId="0" fontId="10" fillId="0" borderId="0" xfId="0" applyFont="1" applyAlignment="1">
      <alignment horizontal="right" vertical="top" wrapText="1"/>
    </xf>
    <xf numFmtId="0" fontId="10" fillId="0" borderId="0" xfId="0" applyFont="1" applyAlignment="1">
      <alignment vertical="top" wrapText="1"/>
    </xf>
    <xf numFmtId="0" fontId="0" fillId="0" borderId="0" xfId="0" applyAlignment="1">
      <alignment horizontal="left" vertical="top"/>
    </xf>
    <xf numFmtId="0" fontId="10" fillId="0" borderId="0" xfId="0" applyFont="1" applyAlignment="1">
      <alignment vertical="top"/>
    </xf>
    <xf numFmtId="0" fontId="4" fillId="0" borderId="2" xfId="0" applyFont="1" applyBorder="1"/>
    <xf numFmtId="0" fontId="4" fillId="0" borderId="2" xfId="0" applyFont="1" applyBorder="1" applyAlignment="1">
      <alignment wrapText="1"/>
    </xf>
    <xf numFmtId="0" fontId="8" fillId="0" borderId="0" xfId="0" applyFont="1" applyAlignment="1">
      <alignment vertical="top"/>
    </xf>
    <xf numFmtId="0" fontId="6" fillId="0" borderId="2" xfId="0" applyFont="1" applyBorder="1" applyAlignment="1">
      <alignment horizontal="left" wrapText="1"/>
    </xf>
    <xf numFmtId="0" fontId="6" fillId="0" borderId="2" xfId="0" applyFont="1" applyBorder="1" applyAlignment="1">
      <alignment horizontal="right"/>
    </xf>
    <xf numFmtId="0" fontId="5" fillId="0" borderId="0" xfId="0" applyFont="1" applyAlignment="1">
      <alignment horizontal="left" vertical="top"/>
    </xf>
    <xf numFmtId="3" fontId="5" fillId="0" borderId="0" xfId="0" applyNumberFormat="1" applyFont="1"/>
    <xf numFmtId="0" fontId="5" fillId="0" borderId="2" xfId="0" applyFont="1" applyBorder="1" applyAlignment="1">
      <alignment horizontal="left" vertical="top"/>
    </xf>
    <xf numFmtId="3" fontId="5" fillId="0" borderId="2" xfId="0" applyNumberFormat="1" applyFont="1" applyBorder="1"/>
    <xf numFmtId="0" fontId="5" fillId="0" borderId="2" xfId="0" applyFont="1" applyBorder="1" applyAlignment="1">
      <alignment vertical="top"/>
    </xf>
    <xf numFmtId="0" fontId="5" fillId="0" borderId="0" xfId="0" applyFont="1" applyAlignment="1">
      <alignment vertical="top"/>
    </xf>
    <xf numFmtId="0" fontId="6" fillId="0" borderId="2" xfId="0" applyFont="1" applyBorder="1" applyAlignment="1">
      <alignment horizontal="left" vertical="top" wrapText="1"/>
    </xf>
    <xf numFmtId="0" fontId="6" fillId="0" borderId="2" xfId="0" applyFont="1" applyBorder="1" applyAlignment="1">
      <alignment horizontal="center" vertical="center"/>
    </xf>
    <xf numFmtId="0" fontId="5" fillId="0" borderId="0" xfId="0" applyFont="1" applyAlignment="1">
      <alignment horizontal="right"/>
    </xf>
    <xf numFmtId="166" fontId="5" fillId="0" borderId="0" xfId="1" applyNumberFormat="1" applyFont="1" applyAlignment="1">
      <alignment horizontal="right"/>
    </xf>
    <xf numFmtId="3" fontId="0" fillId="0" borderId="0" xfId="0" applyNumberFormat="1"/>
    <xf numFmtId="0" fontId="6" fillId="0" borderId="0" xfId="0" applyFont="1" applyAlignment="1">
      <alignment vertical="center"/>
    </xf>
    <xf numFmtId="0" fontId="5" fillId="0" borderId="1" xfId="0" applyFont="1" applyBorder="1" applyAlignment="1">
      <alignment vertical="center"/>
    </xf>
    <xf numFmtId="0" fontId="6" fillId="2" borderId="1" xfId="0" applyFont="1" applyFill="1" applyBorder="1" applyAlignment="1">
      <alignment horizontal="right" vertical="center"/>
    </xf>
    <xf numFmtId="0" fontId="11" fillId="0" borderId="0" xfId="0" applyFont="1" applyAlignment="1">
      <alignment vertical="center"/>
    </xf>
    <xf numFmtId="0" fontId="5" fillId="0" borderId="3" xfId="0" applyFont="1" applyBorder="1" applyAlignment="1">
      <alignment horizontal="left" vertical="center"/>
    </xf>
    <xf numFmtId="3" fontId="5" fillId="0" borderId="0" xfId="0" applyNumberFormat="1" applyFont="1" applyAlignment="1">
      <alignment horizontal="right" vertical="center"/>
    </xf>
    <xf numFmtId="0" fontId="5" fillId="0" borderId="3" xfId="0" applyFont="1" applyBorder="1" applyAlignment="1">
      <alignment horizontal="left" vertical="center" wrapText="1"/>
    </xf>
    <xf numFmtId="0" fontId="6" fillId="0" borderId="4" xfId="0" applyFont="1" applyBorder="1" applyAlignment="1">
      <alignment horizontal="left" vertical="center" wrapText="1"/>
    </xf>
    <xf numFmtId="3" fontId="6" fillId="0" borderId="1" xfId="0" applyNumberFormat="1" applyFont="1" applyBorder="1" applyAlignment="1">
      <alignment horizontal="right" vertical="center"/>
    </xf>
    <xf numFmtId="0" fontId="5" fillId="0" borderId="1" xfId="0" applyFont="1" applyBorder="1" applyAlignment="1">
      <alignment horizontal="left" vertical="center" wrapText="1"/>
    </xf>
    <xf numFmtId="3" fontId="5" fillId="0" borderId="1" xfId="0" applyNumberFormat="1" applyFont="1" applyBorder="1" applyAlignment="1">
      <alignment horizontal="right" vertical="center"/>
    </xf>
    <xf numFmtId="0" fontId="5" fillId="0" borderId="0" xfId="0" applyFont="1" applyAlignment="1">
      <alignment vertical="center"/>
    </xf>
    <xf numFmtId="3" fontId="6" fillId="0" borderId="0" xfId="0" applyNumberFormat="1" applyFont="1" applyAlignment="1">
      <alignment horizontal="right" vertical="center"/>
    </xf>
    <xf numFmtId="0" fontId="6" fillId="0" borderId="0" xfId="0" applyFont="1" applyAlignment="1">
      <alignment horizontal="left" vertical="center"/>
    </xf>
    <xf numFmtId="0" fontId="6" fillId="0" borderId="0" xfId="0" applyFont="1" applyAlignment="1">
      <alignment horizontal="left" vertical="center" wrapText="1"/>
    </xf>
    <xf numFmtId="0" fontId="5" fillId="0" borderId="0" xfId="0" applyFont="1" applyAlignment="1">
      <alignment horizontal="left" vertical="center" wrapText="1"/>
    </xf>
    <xf numFmtId="3" fontId="6" fillId="0" borderId="0" xfId="0" applyNumberFormat="1" applyFont="1" applyAlignment="1">
      <alignment horizontal="left" vertical="center"/>
    </xf>
    <xf numFmtId="0" fontId="0" fillId="0" borderId="0" xfId="0" applyAlignment="1">
      <alignment horizontal="left" vertical="center"/>
    </xf>
    <xf numFmtId="0" fontId="5" fillId="0" borderId="0" xfId="0" applyFont="1" applyAlignment="1">
      <alignment horizontal="left" vertical="center"/>
    </xf>
    <xf numFmtId="0" fontId="8" fillId="0" borderId="0" xfId="0" applyFont="1" applyAlignment="1">
      <alignment vertical="top" wrapText="1"/>
    </xf>
    <xf numFmtId="0" fontId="6" fillId="0" borderId="2" xfId="0" applyFont="1" applyBorder="1" applyAlignment="1">
      <alignment horizontal="left"/>
    </xf>
    <xf numFmtId="0" fontId="6" fillId="0" borderId="1" xfId="0" applyFont="1" applyBorder="1" applyAlignment="1">
      <alignment horizontal="center" wrapText="1"/>
    </xf>
    <xf numFmtId="0" fontId="6" fillId="0" borderId="0" xfId="0" applyFont="1" applyAlignment="1">
      <alignment wrapText="1"/>
    </xf>
    <xf numFmtId="0" fontId="6" fillId="0" borderId="1" xfId="0" applyFont="1" applyBorder="1" applyAlignment="1">
      <alignment horizontal="left" wrapText="1"/>
    </xf>
    <xf numFmtId="3" fontId="12" fillId="0" borderId="1" xfId="0" applyNumberFormat="1" applyFont="1" applyBorder="1" applyAlignment="1">
      <alignment horizontal="right"/>
    </xf>
    <xf numFmtId="3" fontId="6" fillId="0" borderId="1" xfId="0" applyNumberFormat="1" applyFont="1" applyBorder="1" applyAlignment="1">
      <alignment horizontal="center"/>
    </xf>
    <xf numFmtId="3" fontId="5" fillId="0" borderId="0" xfId="0" applyNumberFormat="1" applyFont="1" applyAlignment="1">
      <alignment horizontal="right"/>
    </xf>
    <xf numFmtId="3" fontId="6" fillId="0" borderId="0" xfId="0" applyNumberFormat="1" applyFont="1" applyAlignment="1">
      <alignment horizontal="left" wrapText="1"/>
    </xf>
    <xf numFmtId="0" fontId="6" fillId="0" borderId="0" xfId="0" applyFont="1" applyAlignment="1">
      <alignment horizontal="left" wrapText="1"/>
    </xf>
    <xf numFmtId="3" fontId="6" fillId="0" borderId="0" xfId="0" applyNumberFormat="1" applyFont="1" applyAlignment="1">
      <alignment wrapText="1"/>
    </xf>
    <xf numFmtId="3" fontId="12" fillId="0" borderId="0" xfId="0" applyNumberFormat="1" applyFont="1" applyAlignment="1">
      <alignment horizontal="right"/>
    </xf>
    <xf numFmtId="3" fontId="6" fillId="0" borderId="0" xfId="0" applyNumberFormat="1" applyFont="1" applyAlignment="1">
      <alignment horizontal="center"/>
    </xf>
    <xf numFmtId="3" fontId="6" fillId="0" borderId="0" xfId="0" applyNumberFormat="1" applyFont="1" applyAlignment="1">
      <alignment horizontal="right"/>
    </xf>
    <xf numFmtId="3" fontId="6" fillId="0" borderId="2" xfId="0" applyNumberFormat="1" applyFont="1" applyBorder="1" applyAlignment="1">
      <alignment horizontal="left" wrapText="1"/>
    </xf>
    <xf numFmtId="3" fontId="6" fillId="0" borderId="2" xfId="0" applyNumberFormat="1" applyFont="1" applyBorder="1" applyAlignment="1">
      <alignment wrapText="1"/>
    </xf>
    <xf numFmtId="3" fontId="6" fillId="0" borderId="2" xfId="0" applyNumberFormat="1" applyFont="1" applyBorder="1" applyAlignment="1">
      <alignment horizontal="right"/>
    </xf>
    <xf numFmtId="3" fontId="5" fillId="0" borderId="0" xfId="0" applyNumberFormat="1" applyFont="1" applyAlignment="1">
      <alignment vertical="center" wrapText="1"/>
    </xf>
    <xf numFmtId="3" fontId="5" fillId="0" borderId="0" xfId="0" applyNumberFormat="1" applyFont="1" applyAlignment="1">
      <alignment horizontal="left" wrapText="1"/>
    </xf>
    <xf numFmtId="3" fontId="5" fillId="0" borderId="0" xfId="0" applyNumberFormat="1" applyFont="1" applyAlignment="1">
      <alignment horizontal="left" vertical="top" wrapText="1"/>
    </xf>
    <xf numFmtId="0" fontId="5" fillId="0" borderId="0" xfId="0" applyFont="1" applyAlignment="1">
      <alignment horizontal="left"/>
    </xf>
    <xf numFmtId="3" fontId="5" fillId="0" borderId="0" xfId="0" applyNumberFormat="1" applyFont="1" applyAlignment="1">
      <alignment horizontal="left" vertical="center" wrapText="1"/>
    </xf>
    <xf numFmtId="3" fontId="5" fillId="0" borderId="0" xfId="0" applyNumberFormat="1" applyFont="1" applyAlignment="1">
      <alignment wrapText="1"/>
    </xf>
    <xf numFmtId="3" fontId="5" fillId="0" borderId="0" xfId="0" applyNumberFormat="1" applyFont="1" applyAlignment="1">
      <alignment horizontal="center"/>
    </xf>
    <xf numFmtId="3" fontId="5" fillId="0" borderId="0" xfId="0" applyNumberFormat="1" applyFont="1" applyAlignment="1">
      <alignment vertical="center"/>
    </xf>
    <xf numFmtId="3" fontId="5" fillId="0" borderId="2" xfId="0" applyNumberFormat="1" applyFont="1" applyBorder="1" applyAlignment="1">
      <alignment horizontal="right"/>
    </xf>
    <xf numFmtId="0" fontId="0" fillId="0" borderId="2" xfId="0" applyBorder="1"/>
    <xf numFmtId="0" fontId="6" fillId="0" borderId="1" xfId="0" applyFont="1" applyBorder="1" applyAlignment="1">
      <alignment horizontal="right"/>
    </xf>
    <xf numFmtId="0" fontId="6" fillId="0" borderId="1" xfId="0" applyFont="1" applyBorder="1" applyAlignment="1">
      <alignment horizontal="right" wrapText="1"/>
    </xf>
    <xf numFmtId="0" fontId="6" fillId="0" borderId="5" xfId="0" applyFont="1" applyBorder="1" applyAlignment="1">
      <alignment horizontal="right"/>
    </xf>
    <xf numFmtId="0" fontId="6" fillId="0" borderId="2" xfId="0" applyFont="1" applyBorder="1" applyAlignment="1">
      <alignment horizontal="center" wrapText="1"/>
    </xf>
    <xf numFmtId="3" fontId="6" fillId="0" borderId="1" xfId="0" applyNumberFormat="1" applyFont="1" applyBorder="1"/>
    <xf numFmtId="3" fontId="12" fillId="0" borderId="1" xfId="0" applyNumberFormat="1" applyFont="1" applyBorder="1"/>
    <xf numFmtId="164" fontId="6" fillId="0" borderId="5" xfId="0" applyNumberFormat="1" applyFont="1" applyBorder="1" applyAlignment="1">
      <alignment horizontal="right"/>
    </xf>
    <xf numFmtId="0" fontId="6" fillId="0" borderId="2" xfId="0" applyFont="1" applyBorder="1" applyAlignment="1">
      <alignment horizontal="center"/>
    </xf>
    <xf numFmtId="3" fontId="6" fillId="0" borderId="6" xfId="0" applyNumberFormat="1" applyFont="1" applyBorder="1" applyAlignment="1">
      <alignment horizontal="right"/>
    </xf>
    <xf numFmtId="164" fontId="6" fillId="0" borderId="6" xfId="0" applyNumberFormat="1" applyFont="1" applyBorder="1" applyAlignment="1">
      <alignment horizontal="right"/>
    </xf>
    <xf numFmtId="0" fontId="6" fillId="0" borderId="6" xfId="0" applyFont="1" applyBorder="1" applyAlignment="1">
      <alignment horizontal="center"/>
    </xf>
    <xf numFmtId="164" fontId="6" fillId="0" borderId="0" xfId="0" applyNumberFormat="1" applyFont="1" applyAlignment="1">
      <alignment horizontal="right"/>
    </xf>
    <xf numFmtId="0" fontId="6" fillId="0" borderId="0" xfId="0" applyFont="1" applyAlignment="1">
      <alignment horizontal="center"/>
    </xf>
    <xf numFmtId="164" fontId="6" fillId="0" borderId="2" xfId="0" applyNumberFormat="1" applyFont="1" applyBorder="1" applyAlignment="1">
      <alignment horizontal="right"/>
    </xf>
    <xf numFmtId="3" fontId="5" fillId="0" borderId="0" xfId="0" applyNumberFormat="1" applyFont="1" applyAlignment="1">
      <alignment horizontal="right" wrapText="1"/>
    </xf>
    <xf numFmtId="164" fontId="5" fillId="0" borderId="0" xfId="0" applyNumberFormat="1" applyFont="1" applyAlignment="1">
      <alignment horizontal="right"/>
    </xf>
    <xf numFmtId="3" fontId="6" fillId="0" borderId="0" xfId="0" applyNumberFormat="1" applyFont="1" applyAlignment="1">
      <alignment horizontal="right" wrapText="1"/>
    </xf>
    <xf numFmtId="3" fontId="12" fillId="0" borderId="0" xfId="0" applyNumberFormat="1" applyFont="1" applyAlignment="1">
      <alignment horizontal="right" wrapText="1"/>
    </xf>
    <xf numFmtId="0" fontId="5" fillId="0" borderId="0" xfId="0" applyFont="1" applyAlignment="1">
      <alignment horizontal="center"/>
    </xf>
    <xf numFmtId="3" fontId="5" fillId="0" borderId="2" xfId="0" applyNumberFormat="1" applyFont="1" applyBorder="1" applyAlignment="1">
      <alignment vertical="center" wrapText="1"/>
    </xf>
    <xf numFmtId="3" fontId="5" fillId="0" borderId="2" xfId="0" applyNumberFormat="1" applyFont="1" applyBorder="1" applyAlignment="1">
      <alignment horizontal="left" wrapText="1"/>
    </xf>
    <xf numFmtId="3" fontId="5" fillId="0" borderId="2" xfId="0" applyNumberFormat="1" applyFont="1" applyBorder="1" applyAlignment="1">
      <alignment horizontal="left" vertical="top" wrapText="1"/>
    </xf>
    <xf numFmtId="3" fontId="5" fillId="0" borderId="2" xfId="0" applyNumberFormat="1" applyFont="1" applyBorder="1" applyAlignment="1">
      <alignment horizontal="right" wrapText="1"/>
    </xf>
    <xf numFmtId="164" fontId="5" fillId="0" borderId="2" xfId="0" applyNumberFormat="1" applyFont="1" applyBorder="1" applyAlignment="1">
      <alignment horizontal="right"/>
    </xf>
    <xf numFmtId="0" fontId="0" fillId="2" borderId="0" xfId="0" applyFill="1"/>
    <xf numFmtId="0" fontId="13" fillId="2" borderId="0" xfId="0" applyFont="1" applyFill="1"/>
    <xf numFmtId="0" fontId="14" fillId="2" borderId="0" xfId="0" applyFont="1" applyFill="1"/>
    <xf numFmtId="0" fontId="15" fillId="2" borderId="0" xfId="0" applyFont="1" applyFill="1"/>
    <xf numFmtId="0" fontId="6" fillId="2" borderId="0" xfId="0" applyFont="1" applyFill="1"/>
    <xf numFmtId="0" fontId="9" fillId="2" borderId="0" xfId="0" applyFont="1" applyFill="1"/>
    <xf numFmtId="0" fontId="0" fillId="2" borderId="7" xfId="0" applyFill="1" applyBorder="1"/>
    <xf numFmtId="0" fontId="10" fillId="2" borderId="7" xfId="0" applyFont="1" applyFill="1" applyBorder="1" applyAlignment="1">
      <alignment horizontal="right"/>
    </xf>
    <xf numFmtId="0" fontId="0" fillId="2" borderId="2" xfId="0" applyFill="1" applyBorder="1"/>
    <xf numFmtId="0" fontId="0" fillId="2" borderId="2" xfId="0" applyFill="1" applyBorder="1" applyAlignment="1">
      <alignment horizontal="right" wrapText="1"/>
    </xf>
    <xf numFmtId="0" fontId="0" fillId="2" borderId="0" xfId="0" applyFill="1" applyAlignment="1">
      <alignment horizontal="right" wrapText="1"/>
    </xf>
    <xf numFmtId="0" fontId="0" fillId="2" borderId="0" xfId="0" applyFill="1" applyAlignment="1">
      <alignment horizontal="right"/>
    </xf>
    <xf numFmtId="3" fontId="0" fillId="2" borderId="0" xfId="0" applyNumberFormat="1" applyFill="1"/>
    <xf numFmtId="9" fontId="1" fillId="2" borderId="0" xfId="2" applyFill="1"/>
    <xf numFmtId="9" fontId="14" fillId="2" borderId="0" xfId="2" applyFont="1" applyFill="1"/>
    <xf numFmtId="165" fontId="1" fillId="2" borderId="0" xfId="2" applyNumberFormat="1" applyFill="1"/>
    <xf numFmtId="165" fontId="15" fillId="2" borderId="0" xfId="2" applyNumberFormat="1" applyFont="1" applyFill="1"/>
    <xf numFmtId="1" fontId="15" fillId="2" borderId="0" xfId="0" applyNumberFormat="1" applyFont="1" applyFill="1"/>
    <xf numFmtId="2" fontId="15" fillId="2" borderId="0" xfId="0" applyNumberFormat="1" applyFont="1" applyFill="1"/>
    <xf numFmtId="0" fontId="16" fillId="2" borderId="0" xfId="0" applyFont="1" applyFill="1" applyAlignment="1">
      <alignment horizontal="left"/>
    </xf>
    <xf numFmtId="166" fontId="14" fillId="2" borderId="0" xfId="1" applyNumberFormat="1" applyFont="1" applyFill="1"/>
    <xf numFmtId="166" fontId="1" fillId="2" borderId="0" xfId="1" applyNumberFormat="1" applyFill="1"/>
    <xf numFmtId="0" fontId="1" fillId="2" borderId="0" xfId="2" applyNumberFormat="1" applyFill="1"/>
    <xf numFmtId="3" fontId="10" fillId="2" borderId="0" xfId="0" applyNumberFormat="1" applyFont="1" applyFill="1"/>
    <xf numFmtId="3" fontId="9" fillId="0" borderId="8" xfId="5" applyNumberFormat="1" applyFont="1" applyFill="1" applyBorder="1" applyAlignment="1"/>
    <xf numFmtId="3" fontId="17" fillId="0" borderId="8" xfId="5" applyNumberFormat="1" applyFont="1" applyFill="1" applyBorder="1" applyAlignment="1"/>
    <xf numFmtId="9" fontId="15" fillId="2" borderId="0" xfId="2" applyFont="1" applyFill="1"/>
    <xf numFmtId="1" fontId="15" fillId="2" borderId="0" xfId="2" applyNumberFormat="1" applyFont="1" applyFill="1"/>
    <xf numFmtId="0" fontId="0" fillId="2" borderId="0" xfId="0" applyFill="1" applyAlignment="1">
      <alignment horizontal="left"/>
    </xf>
    <xf numFmtId="1" fontId="0" fillId="2" borderId="0" xfId="0" applyNumberFormat="1" applyFill="1"/>
    <xf numFmtId="1" fontId="14" fillId="2" borderId="0" xfId="0" applyNumberFormat="1" applyFont="1" applyFill="1"/>
    <xf numFmtId="3" fontId="0" fillId="2" borderId="0" xfId="0" applyNumberFormat="1" applyFill="1" applyAlignment="1">
      <alignment horizontal="right"/>
    </xf>
    <xf numFmtId="3" fontId="18" fillId="2" borderId="0" xfId="0" applyNumberFormat="1" applyFont="1" applyFill="1"/>
    <xf numFmtId="0" fontId="10" fillId="2" borderId="0" xfId="0" applyFont="1" applyFill="1" applyAlignment="1">
      <alignment horizontal="left"/>
    </xf>
    <xf numFmtId="0" fontId="19" fillId="2" borderId="0" xfId="0" applyFont="1" applyFill="1" applyAlignment="1">
      <alignment horizontal="left"/>
    </xf>
    <xf numFmtId="3" fontId="15" fillId="2" borderId="0" xfId="0" applyNumberFormat="1" applyFont="1" applyFill="1"/>
    <xf numFmtId="3" fontId="20" fillId="2" borderId="0" xfId="0" applyNumberFormat="1" applyFont="1" applyFill="1"/>
    <xf numFmtId="4" fontId="15" fillId="2" borderId="0" xfId="0" applyNumberFormat="1" applyFont="1" applyFill="1"/>
    <xf numFmtId="3" fontId="0" fillId="3" borderId="0" xfId="0" applyNumberFormat="1" applyFill="1"/>
    <xf numFmtId="3" fontId="21" fillId="2" borderId="0" xfId="0" applyNumberFormat="1" applyFont="1" applyFill="1"/>
    <xf numFmtId="3" fontId="9" fillId="2" borderId="0" xfId="5" applyNumberFormat="1" applyFont="1" applyFill="1" applyAlignment="1">
      <alignment horizontal="right"/>
    </xf>
    <xf numFmtId="167" fontId="15" fillId="2" borderId="0" xfId="0" applyNumberFormat="1" applyFont="1" applyFill="1"/>
    <xf numFmtId="167" fontId="0" fillId="2" borderId="0" xfId="0" applyNumberFormat="1" applyFill="1"/>
    <xf numFmtId="1" fontId="1" fillId="2" borderId="0" xfId="2" applyNumberFormat="1" applyFill="1"/>
    <xf numFmtId="164" fontId="1" fillId="2" borderId="0" xfId="2" applyNumberFormat="1" applyFill="1"/>
    <xf numFmtId="3" fontId="0" fillId="4" borderId="0" xfId="0" applyNumberFormat="1" applyFill="1"/>
    <xf numFmtId="0" fontId="0" fillId="2" borderId="7" xfId="0" applyFill="1" applyBorder="1" applyAlignment="1">
      <alignment horizontal="center"/>
    </xf>
    <xf numFmtId="165" fontId="0" fillId="2" borderId="7" xfId="0" applyNumberFormat="1" applyFill="1" applyBorder="1" applyAlignment="1">
      <alignment horizontal="right"/>
    </xf>
    <xf numFmtId="3" fontId="0" fillId="2" borderId="7" xfId="0" applyNumberFormat="1" applyFill="1" applyBorder="1" applyAlignment="1">
      <alignment horizontal="right"/>
    </xf>
    <xf numFmtId="3" fontId="9" fillId="2" borderId="0" xfId="0" applyNumberFormat="1" applyFont="1" applyFill="1"/>
    <xf numFmtId="0" fontId="10" fillId="2" borderId="0" xfId="0" applyFont="1" applyFill="1" applyAlignment="1">
      <alignment horizontal="right" vertical="top" wrapText="1"/>
    </xf>
    <xf numFmtId="0" fontId="0" fillId="2" borderId="0" xfId="0" applyFill="1" applyAlignment="1">
      <alignment horizontal="left" vertical="top"/>
    </xf>
    <xf numFmtId="0" fontId="14" fillId="2" borderId="0" xfId="0" applyFont="1" applyFill="1" applyAlignment="1">
      <alignment horizontal="left" vertical="top"/>
    </xf>
    <xf numFmtId="0" fontId="15" fillId="2" borderId="0" xfId="0" applyFont="1" applyFill="1" applyAlignment="1">
      <alignment horizontal="left" vertical="top"/>
    </xf>
    <xf numFmtId="0" fontId="10" fillId="2" borderId="0" xfId="0" applyFont="1" applyFill="1" applyAlignment="1">
      <alignment vertical="top"/>
    </xf>
    <xf numFmtId="3" fontId="22" fillId="2" borderId="0" xfId="0" applyNumberFormat="1" applyFont="1" applyFill="1"/>
    <xf numFmtId="3" fontId="9" fillId="2" borderId="0" xfId="0" applyNumberFormat="1" applyFont="1" applyFill="1" applyAlignment="1">
      <alignment horizontal="right" wrapText="1"/>
    </xf>
    <xf numFmtId="3" fontId="9" fillId="0" borderId="0" xfId="0" applyNumberFormat="1" applyFont="1"/>
    <xf numFmtId="0" fontId="19" fillId="2" borderId="0" xfId="0" applyFont="1" applyFill="1" applyAlignment="1">
      <alignment vertical="top"/>
    </xf>
    <xf numFmtId="17" fontId="0" fillId="2" borderId="0" xfId="0" applyNumberFormat="1" applyFill="1" applyAlignment="1">
      <alignment horizontal="right"/>
    </xf>
    <xf numFmtId="0" fontId="19" fillId="2" borderId="0" xfId="0" applyFont="1" applyFill="1" applyAlignment="1">
      <alignment horizontal="right"/>
    </xf>
    <xf numFmtId="0" fontId="10" fillId="2" borderId="0" xfId="0" applyFont="1" applyFill="1"/>
    <xf numFmtId="0" fontId="23" fillId="2" borderId="0" xfId="0" applyFont="1" applyFill="1"/>
    <xf numFmtId="0" fontId="10" fillId="2" borderId="0" xfId="0" applyFont="1" applyFill="1" applyAlignment="1">
      <alignment horizontal="right"/>
    </xf>
    <xf numFmtId="0" fontId="14" fillId="2" borderId="0" xfId="0" applyFont="1" applyFill="1" applyAlignment="1">
      <alignment horizontal="right"/>
    </xf>
    <xf numFmtId="0" fontId="10" fillId="2" borderId="0" xfId="0" applyFont="1" applyFill="1" applyAlignment="1">
      <alignment horizontal="left" vertical="top" wrapText="1"/>
    </xf>
    <xf numFmtId="0" fontId="5" fillId="0" borderId="2" xfId="0" applyFont="1" applyBorder="1" applyAlignment="1">
      <alignment horizontal="left" wrapText="1"/>
    </xf>
    <xf numFmtId="0" fontId="5" fillId="0" borderId="1" xfId="0" applyFont="1" applyBorder="1" applyAlignment="1">
      <alignment horizontal="left" wrapText="1"/>
    </xf>
    <xf numFmtId="0" fontId="5" fillId="0" borderId="0" xfId="0" applyFont="1" applyAlignment="1">
      <alignment horizontal="left" wrapText="1"/>
    </xf>
    <xf numFmtId="3" fontId="5" fillId="0" borderId="2" xfId="0" applyNumberFormat="1" applyFont="1" applyBorder="1" applyAlignment="1">
      <alignment wrapText="1"/>
    </xf>
  </cellXfs>
  <cellStyles count="6">
    <cellStyle name="Comma" xfId="1" builtinId="3" customBuiltin="1"/>
    <cellStyle name="Hyperlink" xfId="3"/>
    <cellStyle name="Hyperlink 3" xfId="4"/>
    <cellStyle name="Normal" xfId="0" builtinId="0" customBuiltin="1"/>
    <cellStyle name="Normal 2" xfId="5"/>
    <cellStyle name="Per cent" xfId="2" builtinId="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Contents" displayName="Contents" ref="A3:B9" totalsRowShown="0">
  <tableColumns count="2">
    <tableColumn id="1" name="Worksheet name"/>
    <tableColumn id="2" name="Worksheet title"/>
  </tableColumns>
  <tableStyleInfo showFirstColumn="0" showLastColumn="0" showRowStripes="1" showColumnStripes="0"/>
</table>
</file>

<file path=xl/tables/table2.xml><?xml version="1.0" encoding="utf-8"?>
<table xmlns="http://schemas.openxmlformats.org/spreadsheetml/2006/main" id="2" name="Notes" displayName="Notes" ref="A3:B9" totalsRowShown="0">
  <tableColumns count="2">
    <tableColumn id="1" name="Note number"/>
    <tableColumn id="2" name="Note text"/>
  </tableColumns>
  <tableStyleInfo showFirstColumn="0" showLastColumn="0" showRowStripes="1" showColumnStripes="0"/>
</table>
</file>

<file path=xl/tables/table3.xml><?xml version="1.0" encoding="utf-8"?>
<table xmlns="http://schemas.openxmlformats.org/spreadsheetml/2006/main" id="3" name="Table7" displayName="Table7" ref="A13:B30" totalsRowShown="0">
  <tableColumns count="2">
    <tableColumn id="1" name="Term"/>
    <tableColumn id="2" name="Definition"/>
  </tableColumns>
  <tableStyleInfo showFirstColumn="0" showLastColumn="0" showRowStripes="1" showColumnStripes="0"/>
</table>
</file>

<file path=xl/tables/table4.xml><?xml version="1.0" encoding="utf-8"?>
<table xmlns="http://schemas.openxmlformats.org/spreadsheetml/2006/main" id="4" name="Table4" displayName="Table4" ref="A6:E28" totalsRowShown="0">
  <tableColumns count="5">
    <tableColumn id="1" name="England"/>
    <tableColumn id="2" name="Receipts of council taxes in respect of the billing year _x000a_"/>
    <tableColumn id="3" name="Receipts of previous years council taxes _x000a_"/>
    <tableColumn id="4" name="Receipts of council taxes in respect of the subsequent billing year _x000a_"/>
    <tableColumn id="5" name="Total receipts of council taxes collected during the financial year _x000a_"/>
  </tableColumns>
  <tableStyleInfo showFirstColumn="0" showLastColumn="0" showRowStripes="1" showColumnStripes="0"/>
</table>
</file>

<file path=xl/tables/table5.xml><?xml version="1.0" encoding="utf-8"?>
<table xmlns="http://schemas.openxmlformats.org/spreadsheetml/2006/main" id="5" name="Table8" displayName="Table8" ref="A6:B51" totalsRowShown="0">
  <tableColumns count="2">
    <tableColumn id="1" name="England"/>
    <tableColumn id="2" name="Total receipts of council taxes collected during the financial year _x000a_"/>
  </tableColumns>
  <tableStyleInfo showFirstColumn="0" showLastColumn="0" showRowStripes="1" showColumnStripes="0"/>
</table>
</file>

<file path=xl/tables/table6.xml><?xml version="1.0" encoding="utf-8"?>
<table xmlns="http://schemas.openxmlformats.org/spreadsheetml/2006/main" id="6" name="Table5" displayName="Table5" ref="A7:J351" totalsRowShown="0">
  <tableColumns count="10">
    <tableColumn id="1" name="E-code"/>
    <tableColumn id="2" name="ONS Code"/>
    <tableColumn id="3" name="Local authority"/>
    <tableColumn id="4" name="Class"/>
    <tableColumn id="5" name="Region"/>
    <tableColumn id="6" name="Receipts of council taxes in respect of 2021 to 2022"/>
    <tableColumn id="7" name="Receipts of previous years council taxes _x000a_"/>
    <tableColumn id="8" name="Receipts of council taxes in respect of 2022 to 2023 _x000a_"/>
    <tableColumn id="9" name="Total receipts of council taxes collected during the financial year _x000a_"/>
    <tableColumn id="10" name="Notes"/>
  </tableColumns>
  <tableStyleInfo showFirstColumn="0" showLastColumn="0" showRowStripes="1" showColumnStripes="0"/>
</table>
</file>

<file path=xl/tables/table7.xml><?xml version="1.0" encoding="utf-8"?>
<table xmlns="http://schemas.openxmlformats.org/spreadsheetml/2006/main" id="7" name="Table6" displayName="Table6" ref="A6:BP350" totalsRowShown="0">
  <tableColumns count="68">
    <tableColumn id="1" name="E-code"/>
    <tableColumn id="2" name="ONS Code"/>
    <tableColumn id="3" name="Local authority"/>
    <tableColumn id="4" name="Class"/>
    <tableColumn id="5" name="Region"/>
    <tableColumn id="6" name="April to June 2010 (Q1)"/>
    <tableColumn id="7" name="July to September 2010 (Q2)"/>
    <tableColumn id="8" name="October to December 2010 (Q3)"/>
    <tableColumn id="9" name="January to March 2011 (Q4)"/>
    <tableColumn id="10" name="Total receipts of council taxes collected during the financial year - 2010 to 2011 (Q1 to Q4)"/>
    <tableColumn id="11" name="April to June 2011 (Q1)"/>
    <tableColumn id="12" name="July to September 2011 (Q2)"/>
    <tableColumn id="13" name="October to December 2011 (Q3)"/>
    <tableColumn id="14" name="January to March 2012 (Q4)"/>
    <tableColumn id="15" name="Total receipts of council taxes collected during the financial year - 2011 to 2012 (Q1 to Q4)"/>
    <tableColumn id="16" name="April to June 2012 (Q1) "/>
    <tableColumn id="17" name="July to September 2012 (Q2)"/>
    <tableColumn id="18" name="October to December 2012 (Q3)"/>
    <tableColumn id="19" name="January to March 2013 (Q4)"/>
    <tableColumn id="20" name="Total receipts of council taxes collected during the financial year - 2012 to 2013 (Q1 to Q4)"/>
    <tableColumn id="21" name="April to June 2013 (Q1)"/>
    <tableColumn id="22" name="July to September 2013 (Q2)"/>
    <tableColumn id="23" name="October to December 2013 (Q3)"/>
    <tableColumn id="24" name="January to March 2014 (Q4)"/>
    <tableColumn id="25" name="Total receipts of council taxes collected during the financial year - 2013 to 2014 (Q1 to Q4) "/>
    <tableColumn id="26" name="April to June 2014 (Q1) "/>
    <tableColumn id="27" name="July to September 2014 (Q2)"/>
    <tableColumn id="28" name="October to December 2014 (Q3)"/>
    <tableColumn id="29" name="January to March 2015 (Q4)"/>
    <tableColumn id="30" name="Total receipts of council taxes collected during the financial year - 2014 to 2015 (Q1 to Q4)"/>
    <tableColumn id="31" name="April to June 2015 (Q1) "/>
    <tableColumn id="32" name="July to September 2015 (Q2)"/>
    <tableColumn id="33" name="October to December 2015 (Q3)"/>
    <tableColumn id="34" name="January to March 2016 (Q4)"/>
    <tableColumn id="35" name="Total receipts of council taxes collected during the financial year - 2015 to 2016 (Q1 to Q4)"/>
    <tableColumn id="36" name="April to June 2016 (Q1)"/>
    <tableColumn id="37" name="July to September 2016 (Q2)"/>
    <tableColumn id="38" name="October to December 2016 (Q3)"/>
    <tableColumn id="39" name="January to March 2017 (Q4)"/>
    <tableColumn id="40" name="Total receipts of council taxes collected during the financial year - 2016 to 2017 (Q1 to Q4)"/>
    <tableColumn id="41" name="April to June 2017 (Q1)"/>
    <tableColumn id="42" name="July to September 2017 (Q2)"/>
    <tableColumn id="43" name="October to December 2017 (Q3)"/>
    <tableColumn id="44" name="January to March 2018 (Q4)"/>
    <tableColumn id="45" name="Total receipts of council taxes collected during the financial year - 2017 to 2018 (Q1 to Q4)"/>
    <tableColumn id="46" name="April to June 2018 (Q1)"/>
    <tableColumn id="47" name="July to September 2018 (Q2)"/>
    <tableColumn id="48" name="October to December 2018 (Q3)"/>
    <tableColumn id="49" name="January to March 2019 (Q4)"/>
    <tableColumn id="50" name="Total receipts of council taxes collected during the financial year - 2018 to 2019 (Q1 to Q4)"/>
    <tableColumn id="51" name="April to June 2019 (Q1)"/>
    <tableColumn id="52" name="July to September 2019 (Q2)"/>
    <tableColumn id="53" name="October to December 2019 (Q3)"/>
    <tableColumn id="54" name="January to March 2020 (Q4)"/>
    <tableColumn id="55" name="Total receipts of council taxes collected during the financial year - 2019 to 2020 (Q1 to Q4)"/>
    <tableColumn id="56" name="April to June 2020 (Q1) "/>
    <tableColumn id="57" name="July to September 2020 (Q2)"/>
    <tableColumn id="58" name="October to December 2020 (Q3)"/>
    <tableColumn id="59" name="January to March 2021 (Q4)"/>
    <tableColumn id="60" name="Total receipts of council taxes collected during the financial year - 2020 to 2021 (Q1 to Q4)"/>
    <tableColumn id="61" name="April to June 2021 (Q1) "/>
    <tableColumn id="62" name="July to September 2021 (Q2)"/>
    <tableColumn id="63" name="October to December 2021 (Q3)"/>
    <tableColumn id="64" name="January to March 2022 (Q4)"/>
    <tableColumn id="65" name="Total receipts of council taxes collected during the financial year - 2021 to 2022 (Q1 to Q4)"/>
    <tableColumn id="66" name="April to June 2022 (Q1)"/>
    <tableColumn id="67" name="Percentage change 2021-2022 Q1 v 2022-2023 Q1"/>
    <tableColumn id="68" name="Not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qrc.statistics@levellingup.gov.uk"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heetViews>
  <sheetFormatPr baseColWidth="10" defaultColWidth="10.6640625" defaultRowHeight="12.75" x14ac:dyDescent="0.15"/>
  <cols>
    <col min="1" max="1" width="140.5" customWidth="1"/>
    <col min="2" max="2" width="10.6640625" customWidth="1"/>
  </cols>
  <sheetData>
    <row r="1" spans="1:1" ht="23" x14ac:dyDescent="0.25">
      <c r="A1" s="1" t="s">
        <v>0</v>
      </c>
    </row>
    <row r="2" spans="1:1" ht="18" x14ac:dyDescent="0.2">
      <c r="A2" s="2" t="s">
        <v>1</v>
      </c>
    </row>
    <row r="3" spans="1:1" ht="18" x14ac:dyDescent="0.2">
      <c r="A3" s="2" t="s">
        <v>2</v>
      </c>
    </row>
    <row r="4" spans="1:1" ht="111.75" customHeight="1" x14ac:dyDescent="0.15">
      <c r="A4" s="3" t="s">
        <v>3</v>
      </c>
    </row>
    <row r="5" spans="1:1" ht="18" x14ac:dyDescent="0.2">
      <c r="A5" s="2" t="s">
        <v>4</v>
      </c>
    </row>
    <row r="6" spans="1:1" ht="127.5" customHeight="1" x14ac:dyDescent="0.15">
      <c r="A6" s="4" t="s">
        <v>5</v>
      </c>
    </row>
    <row r="7" spans="1:1" ht="18" x14ac:dyDescent="0.2">
      <c r="A7" s="2" t="s">
        <v>6</v>
      </c>
    </row>
    <row r="8" spans="1:1" ht="113.25" customHeight="1" x14ac:dyDescent="0.15">
      <c r="A8" s="5" t="s">
        <v>7</v>
      </c>
    </row>
    <row r="9" spans="1:1" ht="18" x14ac:dyDescent="0.2">
      <c r="A9" s="2" t="s">
        <v>8</v>
      </c>
    </row>
    <row r="10" spans="1:1" ht="34" x14ac:dyDescent="0.2">
      <c r="A10" s="6" t="s">
        <v>9</v>
      </c>
    </row>
    <row r="11" spans="1:1" ht="18" x14ac:dyDescent="0.2">
      <c r="A11" s="2" t="s">
        <v>10</v>
      </c>
    </row>
    <row r="12" spans="1:1" ht="34" x14ac:dyDescent="0.2">
      <c r="A12" s="6" t="s">
        <v>11</v>
      </c>
    </row>
    <row r="13" spans="1:1" ht="18" x14ac:dyDescent="0.2">
      <c r="A13" s="2" t="s">
        <v>12</v>
      </c>
    </row>
    <row r="14" spans="1:1" ht="17" x14ac:dyDescent="0.2">
      <c r="A14" s="6" t="s">
        <v>13</v>
      </c>
    </row>
    <row r="15" spans="1:1" ht="18" x14ac:dyDescent="0.2">
      <c r="A15" s="2" t="s">
        <v>14</v>
      </c>
    </row>
    <row r="16" spans="1:1" ht="54" customHeight="1" x14ac:dyDescent="0.2">
      <c r="A16" s="6" t="s">
        <v>15</v>
      </c>
    </row>
    <row r="17" spans="1:1" ht="18" x14ac:dyDescent="0.2">
      <c r="A17" s="2" t="s">
        <v>16</v>
      </c>
    </row>
    <row r="18" spans="1:1" ht="17" x14ac:dyDescent="0.2">
      <c r="A18" s="6" t="s">
        <v>17</v>
      </c>
    </row>
    <row r="19" spans="1:1" ht="16" x14ac:dyDescent="0.2">
      <c r="A19" s="7" t="s">
        <v>18</v>
      </c>
    </row>
  </sheetData>
  <hyperlinks>
    <hyperlink ref="A19" r:id="rId1"/>
  </hyperlinks>
  <pageMargins left="0.70000000000000007" right="0.70000000000000007" top="0.75" bottom="0.75" header="0.30000000000000004" footer="0.3000000000000000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344"/>
  <sheetViews>
    <sheetView workbookViewId="0"/>
  </sheetViews>
  <sheetFormatPr baseColWidth="10" defaultColWidth="10.6640625" defaultRowHeight="12.75" x14ac:dyDescent="0.15"/>
  <cols>
    <col min="1" max="1" width="14" bestFit="1" customWidth="1"/>
    <col min="2" max="2" width="43" bestFit="1" customWidth="1"/>
    <col min="3" max="3" width="10.6640625" customWidth="1"/>
  </cols>
  <sheetData>
    <row r="1" spans="1:2" ht="17" x14ac:dyDescent="0.2">
      <c r="A1" s="173" t="s">
        <v>195</v>
      </c>
      <c r="B1" s="174" t="s">
        <v>93</v>
      </c>
    </row>
    <row r="2" spans="1:2" ht="17" x14ac:dyDescent="0.2">
      <c r="A2" s="175" t="s">
        <v>197</v>
      </c>
      <c r="B2" s="78" t="s">
        <v>198</v>
      </c>
    </row>
    <row r="3" spans="1:2" ht="17" x14ac:dyDescent="0.2">
      <c r="A3" s="175" t="s">
        <v>200</v>
      </c>
      <c r="B3" s="78" t="s">
        <v>70</v>
      </c>
    </row>
    <row r="4" spans="1:2" ht="17" x14ac:dyDescent="0.2">
      <c r="A4" s="175" t="s">
        <v>201</v>
      </c>
      <c r="B4" s="78" t="s">
        <v>82</v>
      </c>
    </row>
    <row r="5" spans="1:2" ht="17" x14ac:dyDescent="0.2">
      <c r="A5" s="175" t="s">
        <v>200</v>
      </c>
      <c r="B5" s="78" t="s">
        <v>68</v>
      </c>
    </row>
    <row r="6" spans="1:2" ht="17" x14ac:dyDescent="0.2">
      <c r="A6" s="175" t="s">
        <v>202</v>
      </c>
      <c r="B6" s="78" t="s">
        <v>66</v>
      </c>
    </row>
    <row r="7" spans="1:2" ht="17" x14ac:dyDescent="0.2">
      <c r="A7" s="175" t="s">
        <v>203</v>
      </c>
      <c r="B7" s="78" t="s">
        <v>76</v>
      </c>
    </row>
    <row r="8" spans="1:2" ht="17" x14ac:dyDescent="0.2">
      <c r="A8" s="175" t="s">
        <v>205</v>
      </c>
      <c r="B8" s="78" t="s">
        <v>206</v>
      </c>
    </row>
    <row r="9" spans="1:2" ht="17" x14ac:dyDescent="0.2">
      <c r="A9" s="175" t="s">
        <v>207</v>
      </c>
      <c r="B9" s="78" t="s">
        <v>80</v>
      </c>
    </row>
    <row r="10" spans="1:2" ht="17" x14ac:dyDescent="0.2">
      <c r="A10" s="173" t="s">
        <v>208</v>
      </c>
      <c r="B10" s="176" t="s">
        <v>78</v>
      </c>
    </row>
    <row r="11" spans="1:2" ht="17" x14ac:dyDescent="0.2">
      <c r="A11" s="9" t="s">
        <v>210</v>
      </c>
      <c r="B11" s="73" t="s">
        <v>211</v>
      </c>
    </row>
    <row r="12" spans="1:2" ht="17" x14ac:dyDescent="0.2">
      <c r="A12" s="9" t="s">
        <v>213</v>
      </c>
      <c r="B12" s="73" t="s">
        <v>214</v>
      </c>
    </row>
    <row r="13" spans="1:2" ht="17" x14ac:dyDescent="0.2">
      <c r="A13" s="9" t="s">
        <v>216</v>
      </c>
      <c r="B13" s="73" t="s">
        <v>217</v>
      </c>
    </row>
    <row r="14" spans="1:2" ht="17" x14ac:dyDescent="0.2">
      <c r="A14" s="9" t="s">
        <v>219</v>
      </c>
      <c r="B14" s="73" t="s">
        <v>220</v>
      </c>
    </row>
    <row r="15" spans="1:2" ht="17" x14ac:dyDescent="0.2">
      <c r="A15" s="9" t="s">
        <v>222</v>
      </c>
      <c r="B15" s="73" t="s">
        <v>223</v>
      </c>
    </row>
    <row r="16" spans="1:2" ht="17" x14ac:dyDescent="0.2">
      <c r="A16" s="9" t="s">
        <v>225</v>
      </c>
      <c r="B16" s="73" t="s">
        <v>226</v>
      </c>
    </row>
    <row r="17" spans="1:2" ht="17" x14ac:dyDescent="0.2">
      <c r="A17" s="9" t="s">
        <v>228</v>
      </c>
      <c r="B17" s="73" t="s">
        <v>229</v>
      </c>
    </row>
    <row r="18" spans="1:2" ht="17" x14ac:dyDescent="0.2">
      <c r="A18" s="9" t="s">
        <v>231</v>
      </c>
      <c r="B18" s="73" t="s">
        <v>232</v>
      </c>
    </row>
    <row r="19" spans="1:2" ht="17" x14ac:dyDescent="0.2">
      <c r="A19" s="9" t="s">
        <v>234</v>
      </c>
      <c r="B19" s="73" t="s">
        <v>235</v>
      </c>
    </row>
    <row r="20" spans="1:2" ht="17" x14ac:dyDescent="0.2">
      <c r="A20" s="9" t="s">
        <v>237</v>
      </c>
      <c r="B20" s="73" t="s">
        <v>238</v>
      </c>
    </row>
    <row r="21" spans="1:2" ht="17" x14ac:dyDescent="0.2">
      <c r="A21" s="9" t="s">
        <v>240</v>
      </c>
      <c r="B21" s="73" t="s">
        <v>241</v>
      </c>
    </row>
    <row r="22" spans="1:2" ht="17" x14ac:dyDescent="0.2">
      <c r="A22" s="9" t="s">
        <v>243</v>
      </c>
      <c r="B22" s="73" t="s">
        <v>244</v>
      </c>
    </row>
    <row r="23" spans="1:2" ht="17" x14ac:dyDescent="0.2">
      <c r="A23" s="9" t="s">
        <v>246</v>
      </c>
      <c r="B23" s="73" t="s">
        <v>247</v>
      </c>
    </row>
    <row r="24" spans="1:2" ht="17" x14ac:dyDescent="0.2">
      <c r="A24" s="9" t="s">
        <v>249</v>
      </c>
      <c r="B24" s="73" t="s">
        <v>250</v>
      </c>
    </row>
    <row r="25" spans="1:2" ht="17" x14ac:dyDescent="0.2">
      <c r="A25" s="9" t="s">
        <v>252</v>
      </c>
      <c r="B25" s="73" t="s">
        <v>253</v>
      </c>
    </row>
    <row r="26" spans="1:2" ht="17" x14ac:dyDescent="0.2">
      <c r="A26" s="9" t="s">
        <v>255</v>
      </c>
      <c r="B26" s="73" t="s">
        <v>256</v>
      </c>
    </row>
    <row r="27" spans="1:2" ht="16" x14ac:dyDescent="0.2">
      <c r="A27" s="9" t="s">
        <v>258</v>
      </c>
      <c r="B27" s="48" t="s">
        <v>259</v>
      </c>
    </row>
    <row r="28" spans="1:2" ht="17" x14ac:dyDescent="0.2">
      <c r="A28" s="9" t="s">
        <v>261</v>
      </c>
      <c r="B28" s="77" t="s">
        <v>262</v>
      </c>
    </row>
    <row r="29" spans="1:2" ht="17" x14ac:dyDescent="0.2">
      <c r="A29" s="9" t="s">
        <v>264</v>
      </c>
      <c r="B29" s="73" t="s">
        <v>265</v>
      </c>
    </row>
    <row r="30" spans="1:2" ht="17" x14ac:dyDescent="0.2">
      <c r="A30" s="9" t="s">
        <v>267</v>
      </c>
      <c r="B30" s="73" t="s">
        <v>268</v>
      </c>
    </row>
    <row r="31" spans="1:2" ht="17" x14ac:dyDescent="0.2">
      <c r="A31" s="9" t="s">
        <v>270</v>
      </c>
      <c r="B31" s="73" t="s">
        <v>271</v>
      </c>
    </row>
    <row r="32" spans="1:2" ht="17" x14ac:dyDescent="0.2">
      <c r="A32" s="9" t="s">
        <v>273</v>
      </c>
      <c r="B32" s="73" t="s">
        <v>274</v>
      </c>
    </row>
    <row r="33" spans="1:2" ht="17" x14ac:dyDescent="0.2">
      <c r="A33" s="9" t="s">
        <v>276</v>
      </c>
      <c r="B33" s="73" t="s">
        <v>277</v>
      </c>
    </row>
    <row r="34" spans="1:2" ht="17" x14ac:dyDescent="0.2">
      <c r="A34" s="9" t="s">
        <v>279</v>
      </c>
      <c r="B34" s="73" t="s">
        <v>280</v>
      </c>
    </row>
    <row r="35" spans="1:2" ht="17" x14ac:dyDescent="0.2">
      <c r="A35" s="9" t="s">
        <v>282</v>
      </c>
      <c r="B35" s="73" t="s">
        <v>283</v>
      </c>
    </row>
    <row r="36" spans="1:2" ht="17" x14ac:dyDescent="0.2">
      <c r="A36" s="9" t="s">
        <v>285</v>
      </c>
      <c r="B36" s="73" t="s">
        <v>286</v>
      </c>
    </row>
    <row r="37" spans="1:2" ht="16" x14ac:dyDescent="0.2">
      <c r="A37" s="9" t="s">
        <v>288</v>
      </c>
      <c r="B37" s="48" t="s">
        <v>289</v>
      </c>
    </row>
    <row r="38" spans="1:2" ht="17" x14ac:dyDescent="0.2">
      <c r="A38" s="9" t="s">
        <v>291</v>
      </c>
      <c r="B38" s="73" t="s">
        <v>292</v>
      </c>
    </row>
    <row r="39" spans="1:2" ht="17" x14ac:dyDescent="0.2">
      <c r="A39" s="9" t="s">
        <v>294</v>
      </c>
      <c r="B39" s="73" t="s">
        <v>295</v>
      </c>
    </row>
    <row r="40" spans="1:2" ht="17" x14ac:dyDescent="0.2">
      <c r="A40" s="9" t="s">
        <v>297</v>
      </c>
      <c r="B40" s="73" t="s">
        <v>298</v>
      </c>
    </row>
    <row r="41" spans="1:2" ht="17" x14ac:dyDescent="0.2">
      <c r="A41" s="9" t="s">
        <v>300</v>
      </c>
      <c r="B41" s="73" t="s">
        <v>301</v>
      </c>
    </row>
    <row r="42" spans="1:2" ht="17" x14ac:dyDescent="0.2">
      <c r="A42" s="9" t="s">
        <v>303</v>
      </c>
      <c r="B42" s="73" t="s">
        <v>304</v>
      </c>
    </row>
    <row r="43" spans="1:2" ht="17" x14ac:dyDescent="0.2">
      <c r="A43" s="9" t="s">
        <v>306</v>
      </c>
      <c r="B43" s="73" t="s">
        <v>307</v>
      </c>
    </row>
    <row r="44" spans="1:2" ht="17" x14ac:dyDescent="0.2">
      <c r="A44" s="9" t="s">
        <v>309</v>
      </c>
      <c r="B44" s="73" t="s">
        <v>310</v>
      </c>
    </row>
    <row r="45" spans="1:2" ht="17" x14ac:dyDescent="0.2">
      <c r="A45" s="9" t="s">
        <v>312</v>
      </c>
      <c r="B45" s="73" t="s">
        <v>313</v>
      </c>
    </row>
    <row r="46" spans="1:2" ht="17" x14ac:dyDescent="0.2">
      <c r="A46" s="9" t="s">
        <v>315</v>
      </c>
      <c r="B46" s="73" t="s">
        <v>316</v>
      </c>
    </row>
    <row r="47" spans="1:2" ht="17" x14ac:dyDescent="0.2">
      <c r="A47" s="9" t="s">
        <v>318</v>
      </c>
      <c r="B47" s="73" t="s">
        <v>319</v>
      </c>
    </row>
    <row r="48" spans="1:2" ht="17" x14ac:dyDescent="0.2">
      <c r="A48" s="9" t="s">
        <v>321</v>
      </c>
      <c r="B48" s="73" t="s">
        <v>322</v>
      </c>
    </row>
    <row r="49" spans="1:2" ht="17" x14ac:dyDescent="0.2">
      <c r="A49" s="9" t="s">
        <v>324</v>
      </c>
      <c r="B49" s="73" t="s">
        <v>325</v>
      </c>
    </row>
    <row r="50" spans="1:2" ht="17" x14ac:dyDescent="0.2">
      <c r="A50" s="9" t="s">
        <v>327</v>
      </c>
      <c r="B50" s="73" t="s">
        <v>328</v>
      </c>
    </row>
    <row r="51" spans="1:2" ht="17" x14ac:dyDescent="0.2">
      <c r="A51" s="9" t="s">
        <v>330</v>
      </c>
      <c r="B51" s="73" t="s">
        <v>331</v>
      </c>
    </row>
    <row r="52" spans="1:2" ht="17" x14ac:dyDescent="0.2">
      <c r="A52" s="9" t="s">
        <v>333</v>
      </c>
      <c r="B52" s="73" t="s">
        <v>334</v>
      </c>
    </row>
    <row r="53" spans="1:2" ht="17" x14ac:dyDescent="0.2">
      <c r="A53" s="9" t="s">
        <v>336</v>
      </c>
      <c r="B53" s="73" t="s">
        <v>337</v>
      </c>
    </row>
    <row r="54" spans="1:2" ht="17" x14ac:dyDescent="0.2">
      <c r="A54" s="9" t="s">
        <v>339</v>
      </c>
      <c r="B54" s="73" t="s">
        <v>340</v>
      </c>
    </row>
    <row r="55" spans="1:2" ht="17" x14ac:dyDescent="0.2">
      <c r="A55" s="9" t="s">
        <v>342</v>
      </c>
      <c r="B55" s="73" t="s">
        <v>343</v>
      </c>
    </row>
    <row r="56" spans="1:2" ht="17" x14ac:dyDescent="0.2">
      <c r="A56" s="9" t="s">
        <v>345</v>
      </c>
      <c r="B56" s="73" t="s">
        <v>346</v>
      </c>
    </row>
    <row r="57" spans="1:2" ht="17" x14ac:dyDescent="0.2">
      <c r="A57" s="9" t="s">
        <v>348</v>
      </c>
      <c r="B57" s="73" t="s">
        <v>349</v>
      </c>
    </row>
    <row r="58" spans="1:2" ht="17" x14ac:dyDescent="0.2">
      <c r="A58" s="9" t="s">
        <v>351</v>
      </c>
      <c r="B58" s="73" t="s">
        <v>352</v>
      </c>
    </row>
    <row r="59" spans="1:2" ht="17" x14ac:dyDescent="0.2">
      <c r="A59" s="9" t="s">
        <v>354</v>
      </c>
      <c r="B59" s="73" t="s">
        <v>355</v>
      </c>
    </row>
    <row r="60" spans="1:2" ht="17" x14ac:dyDescent="0.2">
      <c r="A60" s="9" t="s">
        <v>357</v>
      </c>
      <c r="B60" s="73" t="s">
        <v>358</v>
      </c>
    </row>
    <row r="61" spans="1:2" ht="16" x14ac:dyDescent="0.2">
      <c r="A61" s="9" t="s">
        <v>360</v>
      </c>
      <c r="B61" s="48" t="s">
        <v>361</v>
      </c>
    </row>
    <row r="62" spans="1:2" ht="17" x14ac:dyDescent="0.2">
      <c r="A62" s="9" t="s">
        <v>363</v>
      </c>
      <c r="B62" s="73" t="s">
        <v>364</v>
      </c>
    </row>
    <row r="63" spans="1:2" ht="17" x14ac:dyDescent="0.2">
      <c r="A63" s="9" t="s">
        <v>366</v>
      </c>
      <c r="B63" s="73" t="s">
        <v>367</v>
      </c>
    </row>
    <row r="64" spans="1:2" ht="17" x14ac:dyDescent="0.2">
      <c r="A64" s="9" t="s">
        <v>369</v>
      </c>
      <c r="B64" s="73" t="s">
        <v>370</v>
      </c>
    </row>
    <row r="65" spans="1:2" ht="17" x14ac:dyDescent="0.2">
      <c r="A65" s="9" t="s">
        <v>372</v>
      </c>
      <c r="B65" s="73" t="s">
        <v>373</v>
      </c>
    </row>
    <row r="66" spans="1:2" ht="16" x14ac:dyDescent="0.2">
      <c r="A66" s="9" t="s">
        <v>375</v>
      </c>
      <c r="B66" s="48" t="s">
        <v>376</v>
      </c>
    </row>
    <row r="67" spans="1:2" ht="16" x14ac:dyDescent="0.2">
      <c r="A67" s="9" t="s">
        <v>378</v>
      </c>
      <c r="B67" s="48" t="s">
        <v>379</v>
      </c>
    </row>
    <row r="68" spans="1:2" ht="17" x14ac:dyDescent="0.2">
      <c r="A68" s="9" t="s">
        <v>381</v>
      </c>
      <c r="B68" s="73" t="s">
        <v>382</v>
      </c>
    </row>
    <row r="69" spans="1:2" ht="17" x14ac:dyDescent="0.2">
      <c r="A69" s="9" t="s">
        <v>384</v>
      </c>
      <c r="B69" s="73" t="s">
        <v>385</v>
      </c>
    </row>
    <row r="70" spans="1:2" ht="17" x14ac:dyDescent="0.2">
      <c r="A70" s="9" t="s">
        <v>387</v>
      </c>
      <c r="B70" s="73" t="s">
        <v>388</v>
      </c>
    </row>
    <row r="71" spans="1:2" ht="17" x14ac:dyDescent="0.2">
      <c r="A71" s="9" t="s">
        <v>390</v>
      </c>
      <c r="B71" s="73" t="s">
        <v>391</v>
      </c>
    </row>
    <row r="72" spans="1:2" ht="17" x14ac:dyDescent="0.2">
      <c r="A72" s="9" t="s">
        <v>393</v>
      </c>
      <c r="B72" s="73" t="s">
        <v>394</v>
      </c>
    </row>
    <row r="73" spans="1:2" ht="17" x14ac:dyDescent="0.2">
      <c r="A73" s="9" t="s">
        <v>396</v>
      </c>
      <c r="B73" s="73" t="s">
        <v>397</v>
      </c>
    </row>
    <row r="74" spans="1:2" ht="17" x14ac:dyDescent="0.2">
      <c r="A74" s="9" t="s">
        <v>399</v>
      </c>
      <c r="B74" s="73" t="s">
        <v>400</v>
      </c>
    </row>
    <row r="75" spans="1:2" ht="17" x14ac:dyDescent="0.2">
      <c r="A75" s="9" t="s">
        <v>402</v>
      </c>
      <c r="B75" s="73" t="s">
        <v>403</v>
      </c>
    </row>
    <row r="76" spans="1:2" ht="17" x14ac:dyDescent="0.2">
      <c r="A76" s="9" t="s">
        <v>405</v>
      </c>
      <c r="B76" s="73" t="s">
        <v>406</v>
      </c>
    </row>
    <row r="77" spans="1:2" ht="16" x14ac:dyDescent="0.2">
      <c r="A77" s="9" t="s">
        <v>408</v>
      </c>
      <c r="B77" s="48" t="s">
        <v>409</v>
      </c>
    </row>
    <row r="78" spans="1:2" ht="17" x14ac:dyDescent="0.2">
      <c r="A78" s="9" t="s">
        <v>411</v>
      </c>
      <c r="B78" s="73" t="s">
        <v>412</v>
      </c>
    </row>
    <row r="79" spans="1:2" ht="17" x14ac:dyDescent="0.2">
      <c r="A79" s="9" t="s">
        <v>414</v>
      </c>
      <c r="B79" s="73" t="s">
        <v>415</v>
      </c>
    </row>
    <row r="80" spans="1:2" ht="17" x14ac:dyDescent="0.2">
      <c r="A80" s="9" t="s">
        <v>417</v>
      </c>
      <c r="B80" s="73" t="s">
        <v>418</v>
      </c>
    </row>
    <row r="81" spans="1:2" ht="17" x14ac:dyDescent="0.2">
      <c r="A81" s="9" t="s">
        <v>420</v>
      </c>
      <c r="B81" s="73" t="s">
        <v>421</v>
      </c>
    </row>
    <row r="82" spans="1:2" ht="17" x14ac:dyDescent="0.2">
      <c r="A82" s="9" t="s">
        <v>423</v>
      </c>
      <c r="B82" s="73" t="s">
        <v>424</v>
      </c>
    </row>
    <row r="83" spans="1:2" ht="17" x14ac:dyDescent="0.2">
      <c r="A83" s="9" t="s">
        <v>426</v>
      </c>
      <c r="B83" s="73" t="s">
        <v>427</v>
      </c>
    </row>
    <row r="84" spans="1:2" ht="17" x14ac:dyDescent="0.2">
      <c r="A84" s="9" t="s">
        <v>429</v>
      </c>
      <c r="B84" s="73" t="s">
        <v>430</v>
      </c>
    </row>
    <row r="85" spans="1:2" ht="17" x14ac:dyDescent="0.2">
      <c r="A85" s="9" t="s">
        <v>432</v>
      </c>
      <c r="B85" s="73" t="s">
        <v>433</v>
      </c>
    </row>
    <row r="86" spans="1:2" ht="17" x14ac:dyDescent="0.2">
      <c r="A86" s="9" t="s">
        <v>435</v>
      </c>
      <c r="B86" s="73" t="s">
        <v>436</v>
      </c>
    </row>
    <row r="87" spans="1:2" ht="17" x14ac:dyDescent="0.2">
      <c r="A87" s="9" t="s">
        <v>438</v>
      </c>
      <c r="B87" s="73" t="s">
        <v>439</v>
      </c>
    </row>
    <row r="88" spans="1:2" ht="17" x14ac:dyDescent="0.2">
      <c r="A88" s="9" t="s">
        <v>441</v>
      </c>
      <c r="B88" s="73" t="s">
        <v>442</v>
      </c>
    </row>
    <row r="89" spans="1:2" ht="17" x14ac:dyDescent="0.2">
      <c r="A89" s="9" t="s">
        <v>444</v>
      </c>
      <c r="B89" s="73" t="s">
        <v>445</v>
      </c>
    </row>
    <row r="90" spans="1:2" ht="17" x14ac:dyDescent="0.2">
      <c r="A90" s="9" t="s">
        <v>447</v>
      </c>
      <c r="B90" s="73" t="s">
        <v>448</v>
      </c>
    </row>
    <row r="91" spans="1:2" ht="17" x14ac:dyDescent="0.2">
      <c r="A91" s="9" t="s">
        <v>450</v>
      </c>
      <c r="B91" s="73" t="s">
        <v>451</v>
      </c>
    </row>
    <row r="92" spans="1:2" ht="17" x14ac:dyDescent="0.2">
      <c r="A92" s="9" t="s">
        <v>453</v>
      </c>
      <c r="B92" s="73" t="s">
        <v>454</v>
      </c>
    </row>
    <row r="93" spans="1:2" ht="16" x14ac:dyDescent="0.2">
      <c r="A93" s="9" t="s">
        <v>456</v>
      </c>
      <c r="B93" s="48" t="s">
        <v>457</v>
      </c>
    </row>
    <row r="94" spans="1:2" ht="17" x14ac:dyDescent="0.2">
      <c r="A94" s="9" t="s">
        <v>459</v>
      </c>
      <c r="B94" s="73" t="s">
        <v>460</v>
      </c>
    </row>
    <row r="95" spans="1:2" ht="17" x14ac:dyDescent="0.2">
      <c r="A95" s="9" t="s">
        <v>462</v>
      </c>
      <c r="B95" s="73" t="s">
        <v>463</v>
      </c>
    </row>
    <row r="96" spans="1:2" ht="17" x14ac:dyDescent="0.2">
      <c r="A96" s="9" t="s">
        <v>465</v>
      </c>
      <c r="B96" s="73" t="s">
        <v>466</v>
      </c>
    </row>
    <row r="97" spans="1:2" ht="17" x14ac:dyDescent="0.2">
      <c r="A97" s="9" t="s">
        <v>468</v>
      </c>
      <c r="B97" s="73" t="s">
        <v>469</v>
      </c>
    </row>
    <row r="98" spans="1:2" ht="17" x14ac:dyDescent="0.2">
      <c r="A98" s="9" t="s">
        <v>471</v>
      </c>
      <c r="B98" s="73" t="s">
        <v>472</v>
      </c>
    </row>
    <row r="99" spans="1:2" ht="17" x14ac:dyDescent="0.2">
      <c r="A99" s="9" t="s">
        <v>474</v>
      </c>
      <c r="B99" s="73" t="s">
        <v>475</v>
      </c>
    </row>
    <row r="100" spans="1:2" ht="17" x14ac:dyDescent="0.2">
      <c r="A100" s="9" t="s">
        <v>477</v>
      </c>
      <c r="B100" s="73" t="s">
        <v>478</v>
      </c>
    </row>
    <row r="101" spans="1:2" ht="17" x14ac:dyDescent="0.2">
      <c r="A101" s="9" t="s">
        <v>480</v>
      </c>
      <c r="B101" s="73" t="s">
        <v>481</v>
      </c>
    </row>
    <row r="102" spans="1:2" ht="17" x14ac:dyDescent="0.2">
      <c r="A102" s="9" t="s">
        <v>483</v>
      </c>
      <c r="B102" s="73" t="s">
        <v>484</v>
      </c>
    </row>
    <row r="103" spans="1:2" ht="17" x14ac:dyDescent="0.2">
      <c r="A103" s="9" t="s">
        <v>486</v>
      </c>
      <c r="B103" s="73" t="s">
        <v>487</v>
      </c>
    </row>
    <row r="104" spans="1:2" ht="17" x14ac:dyDescent="0.2">
      <c r="A104" s="9" t="s">
        <v>489</v>
      </c>
      <c r="B104" s="73" t="s">
        <v>490</v>
      </c>
    </row>
    <row r="105" spans="1:2" ht="17" x14ac:dyDescent="0.2">
      <c r="A105" s="9" t="s">
        <v>492</v>
      </c>
      <c r="B105" s="73" t="s">
        <v>493</v>
      </c>
    </row>
    <row r="106" spans="1:2" ht="17" x14ac:dyDescent="0.2">
      <c r="A106" s="9" t="s">
        <v>495</v>
      </c>
      <c r="B106" s="73" t="s">
        <v>496</v>
      </c>
    </row>
    <row r="107" spans="1:2" ht="17" x14ac:dyDescent="0.2">
      <c r="A107" s="9" t="s">
        <v>498</v>
      </c>
      <c r="B107" s="73" t="s">
        <v>499</v>
      </c>
    </row>
    <row r="108" spans="1:2" ht="17" x14ac:dyDescent="0.2">
      <c r="A108" s="9" t="s">
        <v>501</v>
      </c>
      <c r="B108" s="73" t="s">
        <v>502</v>
      </c>
    </row>
    <row r="109" spans="1:2" ht="17" x14ac:dyDescent="0.2">
      <c r="A109" s="9" t="s">
        <v>504</v>
      </c>
      <c r="B109" s="73" t="s">
        <v>505</v>
      </c>
    </row>
    <row r="110" spans="1:2" ht="17" x14ac:dyDescent="0.2">
      <c r="A110" s="9" t="s">
        <v>507</v>
      </c>
      <c r="B110" s="73" t="s">
        <v>508</v>
      </c>
    </row>
    <row r="111" spans="1:2" ht="17" x14ac:dyDescent="0.2">
      <c r="A111" s="9" t="s">
        <v>510</v>
      </c>
      <c r="B111" s="73" t="s">
        <v>511</v>
      </c>
    </row>
    <row r="112" spans="1:2" ht="17" x14ac:dyDescent="0.2">
      <c r="A112" s="9" t="s">
        <v>513</v>
      </c>
      <c r="B112" s="73" t="s">
        <v>514</v>
      </c>
    </row>
    <row r="113" spans="1:2" ht="17" x14ac:dyDescent="0.2">
      <c r="A113" s="9" t="s">
        <v>516</v>
      </c>
      <c r="B113" s="73" t="s">
        <v>517</v>
      </c>
    </row>
    <row r="114" spans="1:2" ht="17" x14ac:dyDescent="0.2">
      <c r="A114" s="9" t="s">
        <v>519</v>
      </c>
      <c r="B114" s="73" t="s">
        <v>520</v>
      </c>
    </row>
    <row r="115" spans="1:2" ht="17" x14ac:dyDescent="0.2">
      <c r="A115" s="9" t="s">
        <v>522</v>
      </c>
      <c r="B115" s="73" t="s">
        <v>523</v>
      </c>
    </row>
    <row r="116" spans="1:2" ht="17" x14ac:dyDescent="0.2">
      <c r="A116" s="9" t="s">
        <v>525</v>
      </c>
      <c r="B116" s="73" t="s">
        <v>526</v>
      </c>
    </row>
    <row r="117" spans="1:2" ht="17" x14ac:dyDescent="0.2">
      <c r="A117" s="9" t="s">
        <v>528</v>
      </c>
      <c r="B117" s="73" t="s">
        <v>529</v>
      </c>
    </row>
    <row r="118" spans="1:2" ht="17" x14ac:dyDescent="0.2">
      <c r="A118" s="9" t="s">
        <v>531</v>
      </c>
      <c r="B118" s="73" t="s">
        <v>532</v>
      </c>
    </row>
    <row r="119" spans="1:2" ht="17" x14ac:dyDescent="0.2">
      <c r="A119" s="9" t="s">
        <v>534</v>
      </c>
      <c r="B119" s="73" t="s">
        <v>535</v>
      </c>
    </row>
    <row r="120" spans="1:2" ht="17" x14ac:dyDescent="0.2">
      <c r="A120" s="9" t="s">
        <v>537</v>
      </c>
      <c r="B120" s="73" t="s">
        <v>538</v>
      </c>
    </row>
    <row r="121" spans="1:2" ht="17" x14ac:dyDescent="0.2">
      <c r="A121" s="9" t="s">
        <v>540</v>
      </c>
      <c r="B121" s="73" t="s">
        <v>541</v>
      </c>
    </row>
    <row r="122" spans="1:2" ht="17" x14ac:dyDescent="0.2">
      <c r="A122" s="9" t="s">
        <v>543</v>
      </c>
      <c r="B122" s="78" t="s">
        <v>544</v>
      </c>
    </row>
    <row r="123" spans="1:2" ht="17" x14ac:dyDescent="0.2">
      <c r="A123" s="9" t="s">
        <v>546</v>
      </c>
      <c r="B123" s="73" t="s">
        <v>547</v>
      </c>
    </row>
    <row r="124" spans="1:2" ht="17" x14ac:dyDescent="0.2">
      <c r="A124" s="9" t="s">
        <v>549</v>
      </c>
      <c r="B124" s="73" t="s">
        <v>550</v>
      </c>
    </row>
    <row r="125" spans="1:2" ht="17" x14ac:dyDescent="0.2">
      <c r="A125" s="9" t="s">
        <v>552</v>
      </c>
      <c r="B125" s="73" t="s">
        <v>553</v>
      </c>
    </row>
    <row r="126" spans="1:2" ht="17" x14ac:dyDescent="0.2">
      <c r="A126" s="9" t="s">
        <v>555</v>
      </c>
      <c r="B126" s="73" t="s">
        <v>556</v>
      </c>
    </row>
    <row r="127" spans="1:2" ht="17" x14ac:dyDescent="0.2">
      <c r="A127" s="9" t="s">
        <v>558</v>
      </c>
      <c r="B127" s="73" t="s">
        <v>559</v>
      </c>
    </row>
    <row r="128" spans="1:2" ht="17" x14ac:dyDescent="0.2">
      <c r="A128" s="9" t="s">
        <v>561</v>
      </c>
      <c r="B128" s="78" t="s">
        <v>562</v>
      </c>
    </row>
    <row r="129" spans="1:2" ht="17" x14ac:dyDescent="0.2">
      <c r="A129" s="9" t="s">
        <v>564</v>
      </c>
      <c r="B129" s="73" t="s">
        <v>565</v>
      </c>
    </row>
    <row r="130" spans="1:2" ht="17" x14ac:dyDescent="0.2">
      <c r="A130" s="9" t="s">
        <v>567</v>
      </c>
      <c r="B130" s="73" t="s">
        <v>568</v>
      </c>
    </row>
    <row r="131" spans="1:2" ht="17" x14ac:dyDescent="0.2">
      <c r="A131" s="9" t="s">
        <v>570</v>
      </c>
      <c r="B131" s="73" t="s">
        <v>571</v>
      </c>
    </row>
    <row r="132" spans="1:2" ht="17" x14ac:dyDescent="0.2">
      <c r="A132" s="9" t="s">
        <v>573</v>
      </c>
      <c r="B132" s="73" t="s">
        <v>574</v>
      </c>
    </row>
    <row r="133" spans="1:2" ht="17" x14ac:dyDescent="0.2">
      <c r="A133" s="9" t="s">
        <v>576</v>
      </c>
      <c r="B133" s="73" t="s">
        <v>577</v>
      </c>
    </row>
    <row r="134" spans="1:2" ht="17" x14ac:dyDescent="0.2">
      <c r="A134" s="9" t="s">
        <v>579</v>
      </c>
      <c r="B134" s="73" t="s">
        <v>580</v>
      </c>
    </row>
    <row r="135" spans="1:2" ht="17" x14ac:dyDescent="0.2">
      <c r="A135" s="9" t="s">
        <v>582</v>
      </c>
      <c r="B135" s="73" t="s">
        <v>583</v>
      </c>
    </row>
    <row r="136" spans="1:2" ht="17" x14ac:dyDescent="0.2">
      <c r="A136" s="9" t="s">
        <v>585</v>
      </c>
      <c r="B136" s="73" t="s">
        <v>586</v>
      </c>
    </row>
    <row r="137" spans="1:2" ht="17" x14ac:dyDescent="0.2">
      <c r="A137" s="9" t="s">
        <v>588</v>
      </c>
      <c r="B137" s="73" t="s">
        <v>589</v>
      </c>
    </row>
    <row r="138" spans="1:2" ht="17" x14ac:dyDescent="0.2">
      <c r="A138" s="9" t="s">
        <v>591</v>
      </c>
      <c r="B138" s="73" t="s">
        <v>592</v>
      </c>
    </row>
    <row r="139" spans="1:2" ht="17" x14ac:dyDescent="0.2">
      <c r="A139" s="9" t="s">
        <v>594</v>
      </c>
      <c r="B139" s="73" t="s">
        <v>595</v>
      </c>
    </row>
    <row r="140" spans="1:2" ht="17" x14ac:dyDescent="0.2">
      <c r="A140" s="9" t="s">
        <v>597</v>
      </c>
      <c r="B140" s="73" t="s">
        <v>598</v>
      </c>
    </row>
    <row r="141" spans="1:2" ht="17" x14ac:dyDescent="0.2">
      <c r="A141" s="9" t="s">
        <v>600</v>
      </c>
      <c r="B141" s="73" t="s">
        <v>601</v>
      </c>
    </row>
    <row r="142" spans="1:2" ht="17" x14ac:dyDescent="0.2">
      <c r="A142" s="9" t="s">
        <v>603</v>
      </c>
      <c r="B142" s="73" t="s">
        <v>604</v>
      </c>
    </row>
    <row r="143" spans="1:2" ht="17" x14ac:dyDescent="0.2">
      <c r="A143" s="9" t="s">
        <v>606</v>
      </c>
      <c r="B143" s="73" t="s">
        <v>607</v>
      </c>
    </row>
    <row r="144" spans="1:2" ht="17" x14ac:dyDescent="0.2">
      <c r="A144" s="9" t="s">
        <v>609</v>
      </c>
      <c r="B144" s="73" t="s">
        <v>610</v>
      </c>
    </row>
    <row r="145" spans="1:2" ht="17" x14ac:dyDescent="0.2">
      <c r="A145" s="9" t="s">
        <v>612</v>
      </c>
      <c r="B145" s="73" t="s">
        <v>613</v>
      </c>
    </row>
    <row r="146" spans="1:2" ht="17" x14ac:dyDescent="0.2">
      <c r="A146" s="9" t="s">
        <v>615</v>
      </c>
      <c r="B146" s="73" t="s">
        <v>616</v>
      </c>
    </row>
    <row r="147" spans="1:2" ht="17" x14ac:dyDescent="0.2">
      <c r="A147" s="9" t="s">
        <v>618</v>
      </c>
      <c r="B147" s="73" t="s">
        <v>619</v>
      </c>
    </row>
    <row r="148" spans="1:2" ht="17" x14ac:dyDescent="0.2">
      <c r="A148" s="9" t="s">
        <v>621</v>
      </c>
      <c r="B148" s="73" t="s">
        <v>622</v>
      </c>
    </row>
    <row r="149" spans="1:2" ht="17" x14ac:dyDescent="0.2">
      <c r="A149" s="9" t="s">
        <v>624</v>
      </c>
      <c r="B149" s="73" t="s">
        <v>625</v>
      </c>
    </row>
    <row r="150" spans="1:2" ht="17" x14ac:dyDescent="0.2">
      <c r="A150" s="9" t="s">
        <v>627</v>
      </c>
      <c r="B150" s="73" t="s">
        <v>628</v>
      </c>
    </row>
    <row r="151" spans="1:2" ht="17" x14ac:dyDescent="0.2">
      <c r="A151" s="9" t="s">
        <v>630</v>
      </c>
      <c r="B151" s="73" t="s">
        <v>631</v>
      </c>
    </row>
    <row r="152" spans="1:2" ht="17" x14ac:dyDescent="0.2">
      <c r="A152" s="9" t="s">
        <v>633</v>
      </c>
      <c r="B152" s="73" t="s">
        <v>634</v>
      </c>
    </row>
    <row r="153" spans="1:2" ht="17" x14ac:dyDescent="0.2">
      <c r="A153" s="9" t="s">
        <v>636</v>
      </c>
      <c r="B153" s="73" t="s">
        <v>637</v>
      </c>
    </row>
    <row r="154" spans="1:2" ht="17" x14ac:dyDescent="0.2">
      <c r="A154" s="9" t="s">
        <v>639</v>
      </c>
      <c r="B154" s="73" t="s">
        <v>640</v>
      </c>
    </row>
    <row r="155" spans="1:2" ht="17" x14ac:dyDescent="0.2">
      <c r="A155" s="9" t="s">
        <v>642</v>
      </c>
      <c r="B155" s="73" t="s">
        <v>643</v>
      </c>
    </row>
    <row r="156" spans="1:2" ht="17" x14ac:dyDescent="0.2">
      <c r="A156" s="9" t="s">
        <v>645</v>
      </c>
      <c r="B156" s="73" t="s">
        <v>646</v>
      </c>
    </row>
    <row r="157" spans="1:2" ht="16" x14ac:dyDescent="0.2">
      <c r="A157" s="9" t="s">
        <v>648</v>
      </c>
      <c r="B157" s="80" t="s">
        <v>649</v>
      </c>
    </row>
    <row r="158" spans="1:2" ht="17" x14ac:dyDescent="0.2">
      <c r="A158" s="9" t="s">
        <v>651</v>
      </c>
      <c r="B158" s="73" t="s">
        <v>652</v>
      </c>
    </row>
    <row r="159" spans="1:2" ht="17" x14ac:dyDescent="0.2">
      <c r="A159" s="9" t="s">
        <v>654</v>
      </c>
      <c r="B159" s="73" t="s">
        <v>655</v>
      </c>
    </row>
    <row r="160" spans="1:2" ht="17" x14ac:dyDescent="0.2">
      <c r="A160" s="9" t="s">
        <v>657</v>
      </c>
      <c r="B160" s="73" t="s">
        <v>658</v>
      </c>
    </row>
    <row r="161" spans="1:2" ht="17" x14ac:dyDescent="0.2">
      <c r="A161" s="9" t="s">
        <v>660</v>
      </c>
      <c r="B161" s="73" t="s">
        <v>661</v>
      </c>
    </row>
    <row r="162" spans="1:2" ht="17" x14ac:dyDescent="0.2">
      <c r="A162" s="9" t="s">
        <v>663</v>
      </c>
      <c r="B162" s="73" t="s">
        <v>664</v>
      </c>
    </row>
    <row r="163" spans="1:2" ht="17" x14ac:dyDescent="0.2">
      <c r="A163" s="9" t="s">
        <v>666</v>
      </c>
      <c r="B163" s="73" t="s">
        <v>667</v>
      </c>
    </row>
    <row r="164" spans="1:2" ht="17" x14ac:dyDescent="0.2">
      <c r="A164" s="9" t="s">
        <v>669</v>
      </c>
      <c r="B164" s="73" t="s">
        <v>670</v>
      </c>
    </row>
    <row r="165" spans="1:2" ht="17" x14ac:dyDescent="0.2">
      <c r="A165" s="9" t="s">
        <v>672</v>
      </c>
      <c r="B165" s="73" t="s">
        <v>673</v>
      </c>
    </row>
    <row r="166" spans="1:2" ht="17" x14ac:dyDescent="0.2">
      <c r="A166" s="9" t="s">
        <v>675</v>
      </c>
      <c r="B166" s="73" t="s">
        <v>676</v>
      </c>
    </row>
    <row r="167" spans="1:2" ht="17" x14ac:dyDescent="0.2">
      <c r="A167" s="9" t="s">
        <v>678</v>
      </c>
      <c r="B167" s="73" t="s">
        <v>679</v>
      </c>
    </row>
    <row r="168" spans="1:2" ht="17" x14ac:dyDescent="0.2">
      <c r="A168" s="9" t="s">
        <v>681</v>
      </c>
      <c r="B168" s="73" t="s">
        <v>682</v>
      </c>
    </row>
    <row r="169" spans="1:2" ht="17" x14ac:dyDescent="0.2">
      <c r="A169" s="9" t="s">
        <v>684</v>
      </c>
      <c r="B169" s="73" t="s">
        <v>685</v>
      </c>
    </row>
    <row r="170" spans="1:2" ht="17" x14ac:dyDescent="0.2">
      <c r="A170" s="9" t="s">
        <v>687</v>
      </c>
      <c r="B170" s="73" t="s">
        <v>688</v>
      </c>
    </row>
    <row r="171" spans="1:2" ht="17" x14ac:dyDescent="0.2">
      <c r="A171" s="9" t="s">
        <v>690</v>
      </c>
      <c r="B171" s="73" t="s">
        <v>691</v>
      </c>
    </row>
    <row r="172" spans="1:2" ht="17" x14ac:dyDescent="0.2">
      <c r="A172" s="9" t="s">
        <v>693</v>
      </c>
      <c r="B172" s="73" t="s">
        <v>694</v>
      </c>
    </row>
    <row r="173" spans="1:2" ht="17" x14ac:dyDescent="0.2">
      <c r="A173" s="9" t="s">
        <v>696</v>
      </c>
      <c r="B173" s="73" t="s">
        <v>697</v>
      </c>
    </row>
    <row r="174" spans="1:2" ht="17" x14ac:dyDescent="0.2">
      <c r="A174" s="9" t="s">
        <v>699</v>
      </c>
      <c r="B174" s="73" t="s">
        <v>700</v>
      </c>
    </row>
    <row r="175" spans="1:2" ht="17" x14ac:dyDescent="0.2">
      <c r="A175" s="9" t="s">
        <v>702</v>
      </c>
      <c r="B175" s="73" t="s">
        <v>703</v>
      </c>
    </row>
    <row r="176" spans="1:2" ht="17" x14ac:dyDescent="0.2">
      <c r="A176" s="9" t="s">
        <v>705</v>
      </c>
      <c r="B176" s="73" t="s">
        <v>706</v>
      </c>
    </row>
    <row r="177" spans="1:2" ht="17" x14ac:dyDescent="0.2">
      <c r="A177" s="9" t="s">
        <v>708</v>
      </c>
      <c r="B177" s="73" t="s">
        <v>709</v>
      </c>
    </row>
    <row r="178" spans="1:2" ht="17" x14ac:dyDescent="0.2">
      <c r="A178" s="9" t="s">
        <v>711</v>
      </c>
      <c r="B178" s="73" t="s">
        <v>712</v>
      </c>
    </row>
    <row r="179" spans="1:2" ht="17" x14ac:dyDescent="0.2">
      <c r="A179" s="9" t="s">
        <v>714</v>
      </c>
      <c r="B179" s="73" t="s">
        <v>715</v>
      </c>
    </row>
    <row r="180" spans="1:2" ht="17" x14ac:dyDescent="0.2">
      <c r="A180" s="9" t="s">
        <v>717</v>
      </c>
      <c r="B180" s="73" t="s">
        <v>718</v>
      </c>
    </row>
    <row r="181" spans="1:2" ht="17" x14ac:dyDescent="0.2">
      <c r="A181" s="9" t="s">
        <v>720</v>
      </c>
      <c r="B181" s="73" t="s">
        <v>721</v>
      </c>
    </row>
    <row r="182" spans="1:2" ht="17" x14ac:dyDescent="0.2">
      <c r="A182" s="9" t="s">
        <v>723</v>
      </c>
      <c r="B182" s="73" t="s">
        <v>724</v>
      </c>
    </row>
    <row r="183" spans="1:2" ht="17" x14ac:dyDescent="0.2">
      <c r="A183" s="9" t="s">
        <v>726</v>
      </c>
      <c r="B183" s="73" t="s">
        <v>727</v>
      </c>
    </row>
    <row r="184" spans="1:2" ht="17" x14ac:dyDescent="0.2">
      <c r="A184" s="9" t="s">
        <v>729</v>
      </c>
      <c r="B184" s="73" t="s">
        <v>730</v>
      </c>
    </row>
    <row r="185" spans="1:2" ht="17" x14ac:dyDescent="0.2">
      <c r="A185" s="9" t="s">
        <v>732</v>
      </c>
      <c r="B185" s="73" t="s">
        <v>733</v>
      </c>
    </row>
    <row r="186" spans="1:2" ht="17" x14ac:dyDescent="0.2">
      <c r="A186" s="9" t="s">
        <v>735</v>
      </c>
      <c r="B186" s="73" t="s">
        <v>736</v>
      </c>
    </row>
    <row r="187" spans="1:2" ht="17" x14ac:dyDescent="0.2">
      <c r="A187" s="9" t="s">
        <v>738</v>
      </c>
      <c r="B187" s="73" t="s">
        <v>739</v>
      </c>
    </row>
    <row r="188" spans="1:2" ht="17" x14ac:dyDescent="0.2">
      <c r="A188" s="9" t="s">
        <v>741</v>
      </c>
      <c r="B188" s="73" t="s">
        <v>742</v>
      </c>
    </row>
    <row r="189" spans="1:2" ht="17" x14ac:dyDescent="0.2">
      <c r="A189" s="9" t="s">
        <v>744</v>
      </c>
      <c r="B189" s="73" t="s">
        <v>745</v>
      </c>
    </row>
    <row r="190" spans="1:2" ht="17" x14ac:dyDescent="0.2">
      <c r="A190" s="9" t="s">
        <v>747</v>
      </c>
      <c r="B190" s="73" t="s">
        <v>748</v>
      </c>
    </row>
    <row r="191" spans="1:2" ht="17" x14ac:dyDescent="0.2">
      <c r="A191" s="9" t="s">
        <v>750</v>
      </c>
      <c r="B191" s="73" t="s">
        <v>751</v>
      </c>
    </row>
    <row r="192" spans="1:2" ht="17" x14ac:dyDescent="0.2">
      <c r="A192" s="9" t="s">
        <v>753</v>
      </c>
      <c r="B192" s="73" t="s">
        <v>754</v>
      </c>
    </row>
    <row r="193" spans="1:2" ht="17" x14ac:dyDescent="0.2">
      <c r="A193" s="9" t="s">
        <v>756</v>
      </c>
      <c r="B193" s="73" t="s">
        <v>757</v>
      </c>
    </row>
    <row r="194" spans="1:2" ht="17" x14ac:dyDescent="0.2">
      <c r="A194" s="9" t="s">
        <v>759</v>
      </c>
      <c r="B194" s="73" t="s">
        <v>760</v>
      </c>
    </row>
    <row r="195" spans="1:2" ht="17" x14ac:dyDescent="0.2">
      <c r="A195" s="9" t="s">
        <v>762</v>
      </c>
      <c r="B195" s="73" t="s">
        <v>763</v>
      </c>
    </row>
    <row r="196" spans="1:2" ht="17" x14ac:dyDescent="0.2">
      <c r="A196" s="9" t="s">
        <v>765</v>
      </c>
      <c r="B196" s="73" t="s">
        <v>766</v>
      </c>
    </row>
    <row r="197" spans="1:2" ht="17" x14ac:dyDescent="0.2">
      <c r="A197" s="9" t="s">
        <v>768</v>
      </c>
      <c r="B197" s="73" t="s">
        <v>769</v>
      </c>
    </row>
    <row r="198" spans="1:2" ht="17" x14ac:dyDescent="0.2">
      <c r="A198" s="9" t="s">
        <v>771</v>
      </c>
      <c r="B198" s="73" t="s">
        <v>772</v>
      </c>
    </row>
    <row r="199" spans="1:2" ht="17" x14ac:dyDescent="0.15">
      <c r="A199" s="31" t="s">
        <v>774</v>
      </c>
      <c r="B199" s="73" t="s">
        <v>775</v>
      </c>
    </row>
    <row r="200" spans="1:2" ht="17" x14ac:dyDescent="0.2">
      <c r="A200" s="9" t="s">
        <v>777</v>
      </c>
      <c r="B200" s="73" t="s">
        <v>778</v>
      </c>
    </row>
    <row r="201" spans="1:2" ht="17" x14ac:dyDescent="0.2">
      <c r="A201" s="9" t="s">
        <v>780</v>
      </c>
      <c r="B201" s="73" t="s">
        <v>781</v>
      </c>
    </row>
    <row r="202" spans="1:2" ht="17" x14ac:dyDescent="0.2">
      <c r="A202" s="9" t="s">
        <v>783</v>
      </c>
      <c r="B202" s="73" t="s">
        <v>784</v>
      </c>
    </row>
    <row r="203" spans="1:2" ht="17" x14ac:dyDescent="0.2">
      <c r="A203" s="9" t="s">
        <v>786</v>
      </c>
      <c r="B203" s="73" t="s">
        <v>787</v>
      </c>
    </row>
    <row r="204" spans="1:2" ht="17" x14ac:dyDescent="0.2">
      <c r="A204" s="9" t="s">
        <v>789</v>
      </c>
      <c r="B204" s="73" t="s">
        <v>790</v>
      </c>
    </row>
    <row r="205" spans="1:2" ht="17" x14ac:dyDescent="0.2">
      <c r="A205" s="9" t="s">
        <v>792</v>
      </c>
      <c r="B205" s="73" t="s">
        <v>793</v>
      </c>
    </row>
    <row r="206" spans="1:2" ht="16" x14ac:dyDescent="0.2">
      <c r="A206" s="9" t="s">
        <v>795</v>
      </c>
      <c r="B206" s="48" t="s">
        <v>796</v>
      </c>
    </row>
    <row r="207" spans="1:2" ht="17" x14ac:dyDescent="0.2">
      <c r="A207" s="9" t="s">
        <v>798</v>
      </c>
      <c r="B207" s="73" t="s">
        <v>799</v>
      </c>
    </row>
    <row r="208" spans="1:2" ht="17" x14ac:dyDescent="0.2">
      <c r="A208" s="9" t="s">
        <v>801</v>
      </c>
      <c r="B208" s="73" t="s">
        <v>802</v>
      </c>
    </row>
    <row r="209" spans="1:2" ht="17" x14ac:dyDescent="0.2">
      <c r="A209" s="9" t="s">
        <v>804</v>
      </c>
      <c r="B209" s="73" t="s">
        <v>805</v>
      </c>
    </row>
    <row r="210" spans="1:2" ht="17" x14ac:dyDescent="0.2">
      <c r="A210" s="9" t="s">
        <v>807</v>
      </c>
      <c r="B210" s="73" t="s">
        <v>808</v>
      </c>
    </row>
    <row r="211" spans="1:2" ht="17" x14ac:dyDescent="0.2">
      <c r="A211" s="9" t="s">
        <v>810</v>
      </c>
      <c r="B211" s="73" t="s">
        <v>811</v>
      </c>
    </row>
    <row r="212" spans="1:2" ht="17" x14ac:dyDescent="0.2">
      <c r="A212" s="9" t="s">
        <v>813</v>
      </c>
      <c r="B212" s="73" t="s">
        <v>814</v>
      </c>
    </row>
    <row r="213" spans="1:2" ht="17" x14ac:dyDescent="0.2">
      <c r="A213" s="9" t="s">
        <v>816</v>
      </c>
      <c r="B213" s="73" t="s">
        <v>817</v>
      </c>
    </row>
    <row r="214" spans="1:2" ht="17" x14ac:dyDescent="0.2">
      <c r="A214" s="9" t="s">
        <v>819</v>
      </c>
      <c r="B214" s="73" t="s">
        <v>820</v>
      </c>
    </row>
    <row r="215" spans="1:2" ht="17" x14ac:dyDescent="0.2">
      <c r="A215" s="9" t="s">
        <v>822</v>
      </c>
      <c r="B215" s="73" t="s">
        <v>823</v>
      </c>
    </row>
    <row r="216" spans="1:2" ht="17" x14ac:dyDescent="0.2">
      <c r="A216" s="9" t="s">
        <v>825</v>
      </c>
      <c r="B216" s="73" t="s">
        <v>826</v>
      </c>
    </row>
    <row r="217" spans="1:2" ht="17" x14ac:dyDescent="0.2">
      <c r="A217" s="9" t="s">
        <v>828</v>
      </c>
      <c r="B217" s="73" t="s">
        <v>829</v>
      </c>
    </row>
    <row r="218" spans="1:2" ht="17" x14ac:dyDescent="0.2">
      <c r="A218" s="9" t="s">
        <v>831</v>
      </c>
      <c r="B218" s="73" t="s">
        <v>832</v>
      </c>
    </row>
    <row r="219" spans="1:2" ht="17" x14ac:dyDescent="0.2">
      <c r="A219" s="9" t="s">
        <v>834</v>
      </c>
      <c r="B219" s="73" t="s">
        <v>835</v>
      </c>
    </row>
    <row r="220" spans="1:2" ht="17" x14ac:dyDescent="0.2">
      <c r="A220" s="9" t="s">
        <v>837</v>
      </c>
      <c r="B220" s="73" t="s">
        <v>838</v>
      </c>
    </row>
    <row r="221" spans="1:2" ht="17" x14ac:dyDescent="0.2">
      <c r="A221" s="9" t="s">
        <v>840</v>
      </c>
      <c r="B221" s="73" t="s">
        <v>841</v>
      </c>
    </row>
    <row r="222" spans="1:2" ht="17" x14ac:dyDescent="0.2">
      <c r="A222" s="9" t="s">
        <v>843</v>
      </c>
      <c r="B222" s="73" t="s">
        <v>844</v>
      </c>
    </row>
    <row r="223" spans="1:2" ht="17" x14ac:dyDescent="0.2">
      <c r="A223" s="9" t="s">
        <v>846</v>
      </c>
      <c r="B223" s="73" t="s">
        <v>847</v>
      </c>
    </row>
    <row r="224" spans="1:2" ht="17" x14ac:dyDescent="0.2">
      <c r="A224" s="9" t="s">
        <v>849</v>
      </c>
      <c r="B224" s="73" t="s">
        <v>850</v>
      </c>
    </row>
    <row r="225" spans="1:2" ht="17" x14ac:dyDescent="0.2">
      <c r="A225" s="9" t="s">
        <v>852</v>
      </c>
      <c r="B225" s="73" t="s">
        <v>853</v>
      </c>
    </row>
    <row r="226" spans="1:2" ht="17" x14ac:dyDescent="0.2">
      <c r="A226" s="9" t="s">
        <v>855</v>
      </c>
      <c r="B226" s="73" t="s">
        <v>856</v>
      </c>
    </row>
    <row r="227" spans="1:2" ht="17" x14ac:dyDescent="0.2">
      <c r="A227" s="9" t="s">
        <v>858</v>
      </c>
      <c r="B227" s="73" t="s">
        <v>859</v>
      </c>
    </row>
    <row r="228" spans="1:2" ht="17" x14ac:dyDescent="0.2">
      <c r="A228" s="9" t="s">
        <v>861</v>
      </c>
      <c r="B228" s="73" t="s">
        <v>862</v>
      </c>
    </row>
    <row r="229" spans="1:2" ht="17" x14ac:dyDescent="0.2">
      <c r="A229" s="9" t="s">
        <v>864</v>
      </c>
      <c r="B229" s="73" t="s">
        <v>865</v>
      </c>
    </row>
    <row r="230" spans="1:2" ht="17" x14ac:dyDescent="0.2">
      <c r="A230" s="9" t="s">
        <v>867</v>
      </c>
      <c r="B230" s="73" t="s">
        <v>868</v>
      </c>
    </row>
    <row r="231" spans="1:2" ht="17" x14ac:dyDescent="0.2">
      <c r="A231" s="9" t="s">
        <v>870</v>
      </c>
      <c r="B231" s="73" t="s">
        <v>871</v>
      </c>
    </row>
    <row r="232" spans="1:2" ht="17" x14ac:dyDescent="0.2">
      <c r="A232" s="9" t="s">
        <v>873</v>
      </c>
      <c r="B232" s="73" t="s">
        <v>874</v>
      </c>
    </row>
    <row r="233" spans="1:2" ht="17" x14ac:dyDescent="0.2">
      <c r="A233" s="9" t="s">
        <v>876</v>
      </c>
      <c r="B233" s="73" t="s">
        <v>877</v>
      </c>
    </row>
    <row r="234" spans="1:2" ht="17" x14ac:dyDescent="0.2">
      <c r="A234" s="9" t="s">
        <v>879</v>
      </c>
      <c r="B234" s="73" t="s">
        <v>880</v>
      </c>
    </row>
    <row r="235" spans="1:2" ht="17" x14ac:dyDescent="0.2">
      <c r="A235" s="9" t="s">
        <v>882</v>
      </c>
      <c r="B235" s="73" t="s">
        <v>883</v>
      </c>
    </row>
    <row r="236" spans="1:2" ht="17" x14ac:dyDescent="0.2">
      <c r="A236" s="9" t="s">
        <v>885</v>
      </c>
      <c r="B236" s="73" t="s">
        <v>886</v>
      </c>
    </row>
    <row r="237" spans="1:2" ht="17" x14ac:dyDescent="0.15">
      <c r="A237" s="31" t="s">
        <v>888</v>
      </c>
      <c r="B237" s="73" t="s">
        <v>889</v>
      </c>
    </row>
    <row r="238" spans="1:2" ht="17" x14ac:dyDescent="0.2">
      <c r="A238" s="9" t="s">
        <v>891</v>
      </c>
      <c r="B238" s="73" t="s">
        <v>892</v>
      </c>
    </row>
    <row r="239" spans="1:2" ht="17" x14ac:dyDescent="0.2">
      <c r="A239" s="9" t="s">
        <v>894</v>
      </c>
      <c r="B239" s="73" t="s">
        <v>895</v>
      </c>
    </row>
    <row r="240" spans="1:2" ht="17" x14ac:dyDescent="0.2">
      <c r="A240" s="9" t="s">
        <v>897</v>
      </c>
      <c r="B240" s="73" t="s">
        <v>898</v>
      </c>
    </row>
    <row r="241" spans="1:2" ht="17" x14ac:dyDescent="0.2">
      <c r="A241" s="9" t="s">
        <v>900</v>
      </c>
      <c r="B241" s="73" t="s">
        <v>901</v>
      </c>
    </row>
    <row r="242" spans="1:2" ht="17" x14ac:dyDescent="0.2">
      <c r="A242" s="9" t="s">
        <v>903</v>
      </c>
      <c r="B242" s="73" t="s">
        <v>904</v>
      </c>
    </row>
    <row r="243" spans="1:2" ht="17" x14ac:dyDescent="0.2">
      <c r="A243" s="9" t="s">
        <v>906</v>
      </c>
      <c r="B243" s="73" t="s">
        <v>907</v>
      </c>
    </row>
    <row r="244" spans="1:2" ht="17" x14ac:dyDescent="0.15">
      <c r="A244" s="31" t="s">
        <v>909</v>
      </c>
      <c r="B244" s="73" t="s">
        <v>910</v>
      </c>
    </row>
    <row r="245" spans="1:2" ht="17" x14ac:dyDescent="0.2">
      <c r="A245" s="9" t="s">
        <v>912</v>
      </c>
      <c r="B245" s="73" t="s">
        <v>913</v>
      </c>
    </row>
    <row r="246" spans="1:2" ht="17" x14ac:dyDescent="0.2">
      <c r="A246" s="9" t="s">
        <v>915</v>
      </c>
      <c r="B246" s="73" t="s">
        <v>916</v>
      </c>
    </row>
    <row r="247" spans="1:2" ht="16" x14ac:dyDescent="0.2">
      <c r="A247" s="9" t="s">
        <v>918</v>
      </c>
      <c r="B247" s="48" t="s">
        <v>919</v>
      </c>
    </row>
    <row r="248" spans="1:2" ht="17" x14ac:dyDescent="0.2">
      <c r="A248" s="9" t="s">
        <v>921</v>
      </c>
      <c r="B248" s="73" t="s">
        <v>922</v>
      </c>
    </row>
    <row r="249" spans="1:2" ht="17" x14ac:dyDescent="0.2">
      <c r="A249" s="9" t="s">
        <v>924</v>
      </c>
      <c r="B249" s="73" t="s">
        <v>925</v>
      </c>
    </row>
    <row r="250" spans="1:2" ht="17" x14ac:dyDescent="0.2">
      <c r="A250" s="9" t="s">
        <v>927</v>
      </c>
      <c r="B250" s="73" t="s">
        <v>928</v>
      </c>
    </row>
    <row r="251" spans="1:2" ht="17" x14ac:dyDescent="0.2">
      <c r="A251" s="9" t="s">
        <v>930</v>
      </c>
      <c r="B251" s="73" t="s">
        <v>931</v>
      </c>
    </row>
    <row r="252" spans="1:2" ht="17" x14ac:dyDescent="0.2">
      <c r="A252" s="9" t="s">
        <v>933</v>
      </c>
      <c r="B252" s="73" t="s">
        <v>934</v>
      </c>
    </row>
    <row r="253" spans="1:2" ht="17" x14ac:dyDescent="0.2">
      <c r="A253" s="9" t="s">
        <v>936</v>
      </c>
      <c r="B253" s="73" t="s">
        <v>937</v>
      </c>
    </row>
    <row r="254" spans="1:2" ht="17" x14ac:dyDescent="0.2">
      <c r="A254" s="9" t="s">
        <v>939</v>
      </c>
      <c r="B254" s="73" t="s">
        <v>940</v>
      </c>
    </row>
    <row r="255" spans="1:2" ht="17" x14ac:dyDescent="0.2">
      <c r="A255" s="9" t="s">
        <v>942</v>
      </c>
      <c r="B255" s="73" t="s">
        <v>943</v>
      </c>
    </row>
    <row r="256" spans="1:2" ht="17" x14ac:dyDescent="0.2">
      <c r="A256" s="9" t="s">
        <v>945</v>
      </c>
      <c r="B256" s="73" t="s">
        <v>946</v>
      </c>
    </row>
    <row r="257" spans="1:2" ht="17" x14ac:dyDescent="0.2">
      <c r="A257" s="9" t="s">
        <v>948</v>
      </c>
      <c r="B257" s="73" t="s">
        <v>949</v>
      </c>
    </row>
    <row r="258" spans="1:2" ht="17" x14ac:dyDescent="0.2">
      <c r="A258" s="9" t="s">
        <v>951</v>
      </c>
      <c r="B258" s="73" t="s">
        <v>952</v>
      </c>
    </row>
    <row r="259" spans="1:2" ht="17" x14ac:dyDescent="0.2">
      <c r="A259" s="9" t="s">
        <v>954</v>
      </c>
      <c r="B259" s="73" t="s">
        <v>955</v>
      </c>
    </row>
    <row r="260" spans="1:2" ht="17" x14ac:dyDescent="0.2">
      <c r="A260" s="9" t="s">
        <v>957</v>
      </c>
      <c r="B260" s="73" t="s">
        <v>958</v>
      </c>
    </row>
    <row r="261" spans="1:2" ht="17" x14ac:dyDescent="0.2">
      <c r="A261" s="9" t="s">
        <v>960</v>
      </c>
      <c r="B261" s="73" t="s">
        <v>961</v>
      </c>
    </row>
    <row r="262" spans="1:2" ht="17" x14ac:dyDescent="0.2">
      <c r="A262" s="9" t="s">
        <v>963</v>
      </c>
      <c r="B262" s="73" t="s">
        <v>964</v>
      </c>
    </row>
    <row r="263" spans="1:2" ht="17" x14ac:dyDescent="0.2">
      <c r="A263" s="9" t="s">
        <v>966</v>
      </c>
      <c r="B263" s="73" t="s">
        <v>967</v>
      </c>
    </row>
    <row r="264" spans="1:2" ht="17" x14ac:dyDescent="0.2">
      <c r="A264" s="9" t="s">
        <v>969</v>
      </c>
      <c r="B264" s="73" t="s">
        <v>970</v>
      </c>
    </row>
    <row r="265" spans="1:2" ht="17" x14ac:dyDescent="0.2">
      <c r="A265" s="9" t="s">
        <v>972</v>
      </c>
      <c r="B265" s="73" t="s">
        <v>973</v>
      </c>
    </row>
    <row r="266" spans="1:2" ht="17" x14ac:dyDescent="0.2">
      <c r="A266" s="9" t="s">
        <v>975</v>
      </c>
      <c r="B266" s="73" t="s">
        <v>976</v>
      </c>
    </row>
    <row r="267" spans="1:2" ht="17" x14ac:dyDescent="0.2">
      <c r="A267" s="9" t="s">
        <v>978</v>
      </c>
      <c r="B267" s="73" t="s">
        <v>979</v>
      </c>
    </row>
    <row r="268" spans="1:2" ht="17" x14ac:dyDescent="0.2">
      <c r="A268" s="9" t="s">
        <v>981</v>
      </c>
      <c r="B268" s="73" t="s">
        <v>982</v>
      </c>
    </row>
    <row r="269" spans="1:2" ht="17" x14ac:dyDescent="0.2">
      <c r="A269" s="9" t="s">
        <v>984</v>
      </c>
      <c r="B269" s="73" t="s">
        <v>985</v>
      </c>
    </row>
    <row r="270" spans="1:2" ht="17" x14ac:dyDescent="0.2">
      <c r="A270" s="9" t="s">
        <v>987</v>
      </c>
      <c r="B270" s="73" t="s">
        <v>988</v>
      </c>
    </row>
    <row r="271" spans="1:2" ht="17" x14ac:dyDescent="0.2">
      <c r="A271" s="9" t="s">
        <v>990</v>
      </c>
      <c r="B271" s="73" t="s">
        <v>991</v>
      </c>
    </row>
    <row r="272" spans="1:2" ht="17" x14ac:dyDescent="0.2">
      <c r="A272" s="9" t="s">
        <v>993</v>
      </c>
      <c r="B272" s="73" t="s">
        <v>994</v>
      </c>
    </row>
    <row r="273" spans="1:2" ht="17" x14ac:dyDescent="0.2">
      <c r="A273" s="9" t="s">
        <v>996</v>
      </c>
      <c r="B273" s="73" t="s">
        <v>997</v>
      </c>
    </row>
    <row r="274" spans="1:2" ht="17" x14ac:dyDescent="0.2">
      <c r="A274" s="9" t="s">
        <v>999</v>
      </c>
      <c r="B274" s="73" t="s">
        <v>1000</v>
      </c>
    </row>
    <row r="275" spans="1:2" ht="17" x14ac:dyDescent="0.15">
      <c r="A275" s="31" t="s">
        <v>1002</v>
      </c>
      <c r="B275" s="73" t="s">
        <v>1003</v>
      </c>
    </row>
    <row r="276" spans="1:2" ht="17" x14ac:dyDescent="0.2">
      <c r="A276" s="9" t="s">
        <v>1005</v>
      </c>
      <c r="B276" s="73" t="s">
        <v>1006</v>
      </c>
    </row>
    <row r="277" spans="1:2" ht="17" x14ac:dyDescent="0.2">
      <c r="A277" s="9" t="s">
        <v>1008</v>
      </c>
      <c r="B277" s="73" t="s">
        <v>1009</v>
      </c>
    </row>
    <row r="278" spans="1:2" ht="17" x14ac:dyDescent="0.2">
      <c r="A278" s="9" t="s">
        <v>1011</v>
      </c>
      <c r="B278" s="73" t="s">
        <v>1012</v>
      </c>
    </row>
    <row r="279" spans="1:2" ht="17" x14ac:dyDescent="0.2">
      <c r="A279" s="9" t="s">
        <v>1014</v>
      </c>
      <c r="B279" s="73" t="s">
        <v>1015</v>
      </c>
    </row>
    <row r="280" spans="1:2" ht="17" x14ac:dyDescent="0.2">
      <c r="A280" s="9" t="s">
        <v>1017</v>
      </c>
      <c r="B280" s="73" t="s">
        <v>1018</v>
      </c>
    </row>
    <row r="281" spans="1:2" ht="17" x14ac:dyDescent="0.2">
      <c r="A281" s="9" t="s">
        <v>1020</v>
      </c>
      <c r="B281" s="73" t="s">
        <v>1021</v>
      </c>
    </row>
    <row r="282" spans="1:2" ht="17" x14ac:dyDescent="0.2">
      <c r="A282" s="9" t="s">
        <v>1023</v>
      </c>
      <c r="B282" s="73" t="s">
        <v>1024</v>
      </c>
    </row>
    <row r="283" spans="1:2" ht="17" x14ac:dyDescent="0.2">
      <c r="A283" s="9" t="s">
        <v>1026</v>
      </c>
      <c r="B283" s="73" t="s">
        <v>1027</v>
      </c>
    </row>
    <row r="284" spans="1:2" ht="17" x14ac:dyDescent="0.2">
      <c r="A284" s="9" t="s">
        <v>1029</v>
      </c>
      <c r="B284" s="73" t="s">
        <v>1030</v>
      </c>
    </row>
    <row r="285" spans="1:2" ht="17" x14ac:dyDescent="0.2">
      <c r="A285" s="9" t="s">
        <v>1032</v>
      </c>
      <c r="B285" s="73" t="s">
        <v>1033</v>
      </c>
    </row>
    <row r="286" spans="1:2" ht="17" x14ac:dyDescent="0.2">
      <c r="A286" s="9" t="s">
        <v>1035</v>
      </c>
      <c r="B286" s="73" t="s">
        <v>1036</v>
      </c>
    </row>
    <row r="287" spans="1:2" ht="17" x14ac:dyDescent="0.2">
      <c r="A287" s="9" t="s">
        <v>1038</v>
      </c>
      <c r="B287" s="73" t="s">
        <v>1039</v>
      </c>
    </row>
    <row r="288" spans="1:2" ht="17" x14ac:dyDescent="0.2">
      <c r="A288" s="9" t="s">
        <v>1041</v>
      </c>
      <c r="B288" s="73" t="s">
        <v>1042</v>
      </c>
    </row>
    <row r="289" spans="1:2" ht="17" x14ac:dyDescent="0.2">
      <c r="A289" s="9" t="s">
        <v>1044</v>
      </c>
      <c r="B289" s="73" t="s">
        <v>1045</v>
      </c>
    </row>
    <row r="290" spans="1:2" ht="17" x14ac:dyDescent="0.2">
      <c r="A290" s="9" t="s">
        <v>1047</v>
      </c>
      <c r="B290" s="73" t="s">
        <v>1048</v>
      </c>
    </row>
    <row r="291" spans="1:2" ht="17" x14ac:dyDescent="0.2">
      <c r="A291" s="9" t="s">
        <v>1050</v>
      </c>
      <c r="B291" s="73" t="s">
        <v>1051</v>
      </c>
    </row>
    <row r="292" spans="1:2" ht="17" x14ac:dyDescent="0.2">
      <c r="A292" s="9" t="s">
        <v>1053</v>
      </c>
      <c r="B292" s="73" t="s">
        <v>1054</v>
      </c>
    </row>
    <row r="293" spans="1:2" ht="17" x14ac:dyDescent="0.2">
      <c r="A293" s="9" t="s">
        <v>1056</v>
      </c>
      <c r="B293" s="73" t="s">
        <v>1057</v>
      </c>
    </row>
    <row r="294" spans="1:2" ht="17" x14ac:dyDescent="0.2">
      <c r="A294" s="9" t="s">
        <v>1059</v>
      </c>
      <c r="B294" s="73" t="s">
        <v>1060</v>
      </c>
    </row>
    <row r="295" spans="1:2" ht="17" x14ac:dyDescent="0.2">
      <c r="A295" s="9" t="s">
        <v>1062</v>
      </c>
      <c r="B295" s="73" t="s">
        <v>1063</v>
      </c>
    </row>
    <row r="296" spans="1:2" ht="17" x14ac:dyDescent="0.2">
      <c r="A296" s="9" t="s">
        <v>1065</v>
      </c>
      <c r="B296" s="73" t="s">
        <v>1066</v>
      </c>
    </row>
    <row r="297" spans="1:2" ht="17" x14ac:dyDescent="0.2">
      <c r="A297" s="9" t="s">
        <v>1068</v>
      </c>
      <c r="B297" s="73" t="s">
        <v>1069</v>
      </c>
    </row>
    <row r="298" spans="1:2" ht="17" x14ac:dyDescent="0.2">
      <c r="A298" s="9" t="s">
        <v>1071</v>
      </c>
      <c r="B298" s="73" t="s">
        <v>1072</v>
      </c>
    </row>
    <row r="299" spans="1:2" ht="17" x14ac:dyDescent="0.2">
      <c r="A299" s="9" t="s">
        <v>1074</v>
      </c>
      <c r="B299" s="73" t="s">
        <v>1075</v>
      </c>
    </row>
    <row r="300" spans="1:2" ht="17" x14ac:dyDescent="0.2">
      <c r="A300" s="9" t="s">
        <v>1077</v>
      </c>
      <c r="B300" s="73" t="s">
        <v>1078</v>
      </c>
    </row>
    <row r="301" spans="1:2" ht="17" x14ac:dyDescent="0.2">
      <c r="A301" s="9" t="s">
        <v>1080</v>
      </c>
      <c r="B301" s="73" t="s">
        <v>1081</v>
      </c>
    </row>
    <row r="302" spans="1:2" ht="17" x14ac:dyDescent="0.2">
      <c r="A302" s="9" t="s">
        <v>1083</v>
      </c>
      <c r="B302" s="73" t="s">
        <v>1084</v>
      </c>
    </row>
    <row r="303" spans="1:2" ht="17" x14ac:dyDescent="0.2">
      <c r="A303" s="9" t="s">
        <v>1086</v>
      </c>
      <c r="B303" s="73" t="s">
        <v>1087</v>
      </c>
    </row>
    <row r="304" spans="1:2" ht="17" x14ac:dyDescent="0.2">
      <c r="A304" s="9" t="s">
        <v>1089</v>
      </c>
      <c r="B304" s="73" t="s">
        <v>1090</v>
      </c>
    </row>
    <row r="305" spans="1:2" ht="17" x14ac:dyDescent="0.2">
      <c r="A305" s="9" t="s">
        <v>1092</v>
      </c>
      <c r="B305" s="73" t="s">
        <v>1093</v>
      </c>
    </row>
    <row r="306" spans="1:2" ht="17" x14ac:dyDescent="0.2">
      <c r="A306" s="9" t="s">
        <v>1095</v>
      </c>
      <c r="B306" s="73" t="s">
        <v>1096</v>
      </c>
    </row>
    <row r="307" spans="1:2" ht="17" x14ac:dyDescent="0.2">
      <c r="A307" s="9" t="s">
        <v>1098</v>
      </c>
      <c r="B307" s="73" t="s">
        <v>1099</v>
      </c>
    </row>
    <row r="308" spans="1:2" ht="17" x14ac:dyDescent="0.2">
      <c r="A308" s="9" t="s">
        <v>1101</v>
      </c>
      <c r="B308" s="73" t="s">
        <v>1102</v>
      </c>
    </row>
    <row r="309" spans="1:2" ht="17" x14ac:dyDescent="0.2">
      <c r="A309" s="9" t="s">
        <v>1104</v>
      </c>
      <c r="B309" s="73" t="s">
        <v>1105</v>
      </c>
    </row>
    <row r="310" spans="1:2" ht="17" x14ac:dyDescent="0.2">
      <c r="A310" s="9" t="s">
        <v>1107</v>
      </c>
      <c r="B310" s="73" t="s">
        <v>1108</v>
      </c>
    </row>
    <row r="311" spans="1:2" ht="17" x14ac:dyDescent="0.2">
      <c r="A311" s="9" t="s">
        <v>1110</v>
      </c>
      <c r="B311" s="73" t="s">
        <v>1111</v>
      </c>
    </row>
    <row r="312" spans="1:2" ht="17" x14ac:dyDescent="0.2">
      <c r="A312" s="9" t="s">
        <v>1113</v>
      </c>
      <c r="B312" s="73" t="s">
        <v>1114</v>
      </c>
    </row>
    <row r="313" spans="1:2" ht="17" x14ac:dyDescent="0.2">
      <c r="A313" s="9" t="s">
        <v>1116</v>
      </c>
      <c r="B313" s="73" t="s">
        <v>1117</v>
      </c>
    </row>
    <row r="314" spans="1:2" ht="17" x14ac:dyDescent="0.2">
      <c r="A314" s="9" t="s">
        <v>1119</v>
      </c>
      <c r="B314" s="73" t="s">
        <v>1120</v>
      </c>
    </row>
    <row r="315" spans="1:2" ht="17" x14ac:dyDescent="0.15">
      <c r="A315" s="31" t="s">
        <v>1122</v>
      </c>
      <c r="B315" s="73" t="s">
        <v>1123</v>
      </c>
    </row>
    <row r="316" spans="1:2" ht="17" x14ac:dyDescent="0.2">
      <c r="A316" s="9" t="s">
        <v>1125</v>
      </c>
      <c r="B316" s="73" t="s">
        <v>1126</v>
      </c>
    </row>
    <row r="317" spans="1:2" ht="17" x14ac:dyDescent="0.2">
      <c r="A317" s="9" t="s">
        <v>1128</v>
      </c>
      <c r="B317" s="73" t="s">
        <v>1129</v>
      </c>
    </row>
    <row r="318" spans="1:2" ht="17" x14ac:dyDescent="0.2">
      <c r="A318" s="9" t="s">
        <v>1131</v>
      </c>
      <c r="B318" s="73" t="s">
        <v>1132</v>
      </c>
    </row>
    <row r="319" spans="1:2" ht="17" x14ac:dyDescent="0.2">
      <c r="A319" s="9" t="s">
        <v>1134</v>
      </c>
      <c r="B319" s="73" t="s">
        <v>1135</v>
      </c>
    </row>
    <row r="320" spans="1:2" ht="17" x14ac:dyDescent="0.2">
      <c r="A320" s="9" t="s">
        <v>1137</v>
      </c>
      <c r="B320" s="73" t="s">
        <v>1138</v>
      </c>
    </row>
    <row r="321" spans="1:2" ht="17" x14ac:dyDescent="0.2">
      <c r="A321" s="9" t="s">
        <v>1140</v>
      </c>
      <c r="B321" s="73" t="s">
        <v>1141</v>
      </c>
    </row>
    <row r="322" spans="1:2" ht="17" x14ac:dyDescent="0.2">
      <c r="A322" s="9" t="s">
        <v>1143</v>
      </c>
      <c r="B322" s="73" t="s">
        <v>1144</v>
      </c>
    </row>
    <row r="323" spans="1:2" ht="17" x14ac:dyDescent="0.2">
      <c r="A323" s="9" t="s">
        <v>1146</v>
      </c>
      <c r="B323" s="73" t="s">
        <v>1147</v>
      </c>
    </row>
    <row r="324" spans="1:2" ht="17" x14ac:dyDescent="0.2">
      <c r="A324" s="9" t="s">
        <v>1149</v>
      </c>
      <c r="B324" s="73" t="s">
        <v>1150</v>
      </c>
    </row>
    <row r="325" spans="1:2" ht="17" x14ac:dyDescent="0.2">
      <c r="A325" s="9" t="s">
        <v>1152</v>
      </c>
      <c r="B325" s="73" t="s">
        <v>1153</v>
      </c>
    </row>
    <row r="326" spans="1:2" ht="17" x14ac:dyDescent="0.2">
      <c r="A326" s="9" t="s">
        <v>1155</v>
      </c>
      <c r="B326" s="73" t="s">
        <v>1156</v>
      </c>
    </row>
    <row r="327" spans="1:2" ht="17" x14ac:dyDescent="0.2">
      <c r="A327" s="9" t="s">
        <v>1158</v>
      </c>
      <c r="B327" s="73" t="s">
        <v>1159</v>
      </c>
    </row>
    <row r="328" spans="1:2" ht="17" x14ac:dyDescent="0.2">
      <c r="A328" s="9" t="s">
        <v>1161</v>
      </c>
      <c r="B328" s="73" t="s">
        <v>1162</v>
      </c>
    </row>
    <row r="329" spans="1:2" ht="17" x14ac:dyDescent="0.2">
      <c r="A329" s="9" t="s">
        <v>1164</v>
      </c>
      <c r="B329" s="73" t="s">
        <v>1165</v>
      </c>
    </row>
    <row r="330" spans="1:2" ht="17" x14ac:dyDescent="0.2">
      <c r="A330" s="9" t="s">
        <v>1167</v>
      </c>
      <c r="B330" s="73" t="s">
        <v>1168</v>
      </c>
    </row>
    <row r="331" spans="1:2" ht="16" x14ac:dyDescent="0.2">
      <c r="A331" s="9" t="s">
        <v>1170</v>
      </c>
      <c r="B331" s="48" t="s">
        <v>1171</v>
      </c>
    </row>
    <row r="332" spans="1:2" ht="17" x14ac:dyDescent="0.2">
      <c r="A332" s="9" t="s">
        <v>1173</v>
      </c>
      <c r="B332" s="73" t="s">
        <v>1174</v>
      </c>
    </row>
    <row r="333" spans="1:2" ht="17" x14ac:dyDescent="0.2">
      <c r="A333" s="9" t="s">
        <v>1176</v>
      </c>
      <c r="B333" s="73" t="s">
        <v>1177</v>
      </c>
    </row>
    <row r="334" spans="1:2" ht="17" x14ac:dyDescent="0.2">
      <c r="A334" s="9" t="s">
        <v>1179</v>
      </c>
      <c r="B334" s="73" t="s">
        <v>1180</v>
      </c>
    </row>
    <row r="335" spans="1:2" ht="17" x14ac:dyDescent="0.2">
      <c r="A335" s="9" t="s">
        <v>1182</v>
      </c>
      <c r="B335" s="73" t="s">
        <v>1183</v>
      </c>
    </row>
    <row r="336" spans="1:2" ht="17" x14ac:dyDescent="0.2">
      <c r="A336" s="9" t="s">
        <v>1185</v>
      </c>
      <c r="B336" s="73" t="s">
        <v>1186</v>
      </c>
    </row>
    <row r="337" spans="1:2" ht="17" x14ac:dyDescent="0.2">
      <c r="A337" s="9" t="s">
        <v>1188</v>
      </c>
      <c r="B337" s="73" t="s">
        <v>1189</v>
      </c>
    </row>
    <row r="338" spans="1:2" ht="17" x14ac:dyDescent="0.2">
      <c r="A338" s="9" t="s">
        <v>1191</v>
      </c>
      <c r="B338" s="73" t="s">
        <v>1192</v>
      </c>
    </row>
    <row r="339" spans="1:2" ht="17" x14ac:dyDescent="0.2">
      <c r="A339" s="9" t="s">
        <v>1194</v>
      </c>
      <c r="B339" s="73" t="s">
        <v>1195</v>
      </c>
    </row>
    <row r="340" spans="1:2" ht="17" x14ac:dyDescent="0.2">
      <c r="A340" s="9" t="s">
        <v>1197</v>
      </c>
      <c r="B340" s="73" t="s">
        <v>1198</v>
      </c>
    </row>
    <row r="341" spans="1:2" ht="17" x14ac:dyDescent="0.2">
      <c r="A341" s="9" t="s">
        <v>1200</v>
      </c>
      <c r="B341" s="73" t="s">
        <v>1201</v>
      </c>
    </row>
    <row r="342" spans="1:2" ht="17" x14ac:dyDescent="0.2">
      <c r="A342" s="9" t="s">
        <v>1203</v>
      </c>
      <c r="B342" s="73" t="s">
        <v>1204</v>
      </c>
    </row>
    <row r="343" spans="1:2" ht="17" x14ac:dyDescent="0.2">
      <c r="A343" s="9" t="s">
        <v>1206</v>
      </c>
      <c r="B343" s="73" t="s">
        <v>1207</v>
      </c>
    </row>
    <row r="344" spans="1:2" ht="17" x14ac:dyDescent="0.2">
      <c r="A344" s="16" t="s">
        <v>1209</v>
      </c>
      <c r="B344" s="102" t="s">
        <v>1210</v>
      </c>
    </row>
  </sheetData>
  <pageMargins left="0.70000000000000007" right="0.70000000000000007" top="0.75" bottom="0.75"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baseColWidth="10" defaultColWidth="10.6640625" defaultRowHeight="12.75" x14ac:dyDescent="0.15"/>
  <cols>
    <col min="1" max="1" width="25.5" bestFit="1" customWidth="1"/>
    <col min="2" max="2" width="124.6640625" customWidth="1"/>
    <col min="3" max="3" width="10.6640625" customWidth="1"/>
  </cols>
  <sheetData>
    <row r="1" spans="1:6" ht="20" x14ac:dyDescent="0.2">
      <c r="A1" s="8" t="s">
        <v>19</v>
      </c>
    </row>
    <row r="2" spans="1:6" ht="16" x14ac:dyDescent="0.2">
      <c r="A2" s="9" t="s">
        <v>20</v>
      </c>
    </row>
    <row r="3" spans="1:6" ht="18" x14ac:dyDescent="0.2">
      <c r="A3" s="10" t="s">
        <v>21</v>
      </c>
      <c r="B3" s="10" t="s">
        <v>22</v>
      </c>
    </row>
    <row r="4" spans="1:6" ht="17" x14ac:dyDescent="0.2">
      <c r="A4" s="7" t="s">
        <v>23</v>
      </c>
      <c r="B4" s="6" t="s">
        <v>24</v>
      </c>
    </row>
    <row r="5" spans="1:6" ht="17" x14ac:dyDescent="0.2">
      <c r="A5" s="7" t="s">
        <v>25</v>
      </c>
      <c r="B5" s="6" t="s">
        <v>26</v>
      </c>
      <c r="F5" s="11"/>
    </row>
    <row r="6" spans="1:6" ht="17" x14ac:dyDescent="0.2">
      <c r="A6" s="7" t="s">
        <v>27</v>
      </c>
      <c r="B6" s="6" t="s">
        <v>28</v>
      </c>
      <c r="F6" s="12"/>
    </row>
    <row r="7" spans="1:6" ht="16" x14ac:dyDescent="0.2">
      <c r="A7" s="7" t="s">
        <v>29</v>
      </c>
      <c r="B7" s="9" t="s">
        <v>30</v>
      </c>
    </row>
    <row r="8" spans="1:6" ht="17" x14ac:dyDescent="0.2">
      <c r="A8" s="7" t="s">
        <v>31</v>
      </c>
      <c r="B8" s="6" t="s">
        <v>32</v>
      </c>
    </row>
    <row r="9" spans="1:6" ht="17" x14ac:dyDescent="0.2">
      <c r="A9" s="13" t="s">
        <v>33</v>
      </c>
      <c r="B9" s="14" t="s">
        <v>34</v>
      </c>
    </row>
  </sheetData>
  <hyperlinks>
    <hyperlink ref="A4" location="'Notes'!A1" display="Notes"/>
    <hyperlink ref="A5" location="Table_1!A1" display="Table 1 "/>
    <hyperlink ref="A6" location="Table_2!A1" display="Table 2"/>
    <hyperlink ref="A7" location="Table_3!A1" display="Table 3"/>
    <hyperlink ref="A8" location="Table_4!A1" display="Table 4"/>
    <hyperlink ref="A9" location="Table_5!A1" display="Table 5"/>
  </hyperlinks>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workbookViewId="0"/>
  </sheetViews>
  <sheetFormatPr baseColWidth="10" defaultColWidth="10.6640625" defaultRowHeight="12.75" x14ac:dyDescent="0.15"/>
  <cols>
    <col min="1" max="1" width="65.33203125" bestFit="1" customWidth="1"/>
    <col min="2" max="2" width="87" bestFit="1" customWidth="1"/>
    <col min="3" max="3" width="181" bestFit="1" customWidth="1"/>
    <col min="4" max="4" width="10.6640625" customWidth="1"/>
  </cols>
  <sheetData>
    <row r="1" spans="1:26" ht="20" x14ac:dyDescent="0.2">
      <c r="A1" s="8" t="s">
        <v>35</v>
      </c>
    </row>
    <row r="2" spans="1:26" ht="13" x14ac:dyDescent="0.15">
      <c r="A2" t="s">
        <v>36</v>
      </c>
    </row>
    <row r="3" spans="1:26" ht="18" x14ac:dyDescent="0.2">
      <c r="A3" s="10" t="s">
        <v>37</v>
      </c>
      <c r="B3" s="10" t="s">
        <v>38</v>
      </c>
    </row>
    <row r="4" spans="1:26" ht="51" x14ac:dyDescent="0.2">
      <c r="A4" s="9" t="s">
        <v>39</v>
      </c>
      <c r="B4" s="3" t="s">
        <v>40</v>
      </c>
    </row>
    <row r="5" spans="1:26" ht="51" x14ac:dyDescent="0.2">
      <c r="A5" s="9" t="s">
        <v>41</v>
      </c>
      <c r="B5" s="15" t="s">
        <v>42</v>
      </c>
    </row>
    <row r="6" spans="1:26" ht="51" x14ac:dyDescent="0.2">
      <c r="A6" s="9" t="s">
        <v>43</v>
      </c>
      <c r="B6" s="6" t="s">
        <v>44</v>
      </c>
    </row>
    <row r="7" spans="1:26" ht="51" x14ac:dyDescent="0.2">
      <c r="A7" s="9" t="s">
        <v>45</v>
      </c>
      <c r="B7" s="6" t="s">
        <v>46</v>
      </c>
    </row>
    <row r="8" spans="1:26" ht="80.25" customHeight="1" x14ac:dyDescent="0.2">
      <c r="A8" s="9" t="s">
        <v>47</v>
      </c>
      <c r="B8" s="6" t="s">
        <v>48</v>
      </c>
    </row>
    <row r="9" spans="1:26" ht="19.5" customHeight="1" x14ac:dyDescent="0.2">
      <c r="A9" s="16" t="s">
        <v>49</v>
      </c>
      <c r="B9" s="14" t="s">
        <v>50</v>
      </c>
    </row>
    <row r="10" spans="1:26" ht="13" x14ac:dyDescent="0.15">
      <c r="R10" s="17"/>
      <c r="S10" s="18"/>
      <c r="T10" s="18"/>
      <c r="U10" s="18"/>
      <c r="V10" s="18"/>
      <c r="W10" s="18"/>
      <c r="X10" s="18"/>
      <c r="Y10" s="18"/>
      <c r="Z10" s="19"/>
    </row>
    <row r="11" spans="1:26" ht="20" x14ac:dyDescent="0.2">
      <c r="A11" s="8" t="s">
        <v>51</v>
      </c>
      <c r="R11" s="17"/>
      <c r="S11" s="20"/>
      <c r="T11" s="20"/>
      <c r="U11" s="20"/>
      <c r="V11" s="20"/>
      <c r="W11" s="20"/>
      <c r="X11" s="20"/>
      <c r="Y11" s="20"/>
      <c r="Z11" s="19"/>
    </row>
    <row r="12" spans="1:26" ht="16" x14ac:dyDescent="0.2">
      <c r="A12" s="9" t="s">
        <v>52</v>
      </c>
      <c r="R12" s="17"/>
      <c r="S12" s="20"/>
      <c r="T12" s="20"/>
      <c r="U12" s="20"/>
      <c r="V12" s="20"/>
      <c r="W12" s="20"/>
      <c r="X12" s="20"/>
      <c r="Y12" s="20"/>
      <c r="Z12" s="20"/>
    </row>
    <row r="13" spans="1:26" ht="19" x14ac:dyDescent="0.2">
      <c r="A13" s="21" t="s">
        <v>53</v>
      </c>
      <c r="B13" s="22" t="s">
        <v>54</v>
      </c>
      <c r="Q13" s="17"/>
      <c r="R13" s="20"/>
      <c r="S13" s="20"/>
      <c r="T13" s="20"/>
      <c r="U13" s="20"/>
      <c r="V13" s="20"/>
      <c r="W13" s="20"/>
      <c r="X13" s="20"/>
      <c r="Y13" s="20"/>
    </row>
    <row r="14" spans="1:26" ht="17" x14ac:dyDescent="0.2">
      <c r="A14" s="9" t="s">
        <v>55</v>
      </c>
      <c r="B14" s="6" t="s">
        <v>56</v>
      </c>
      <c r="Q14" s="17"/>
      <c r="R14" s="20"/>
      <c r="S14" s="20"/>
      <c r="T14" s="20"/>
      <c r="U14" s="20"/>
      <c r="V14" s="20"/>
      <c r="W14" s="20"/>
      <c r="X14" s="20"/>
      <c r="Y14" s="20"/>
    </row>
    <row r="15" spans="1:26" ht="16" x14ac:dyDescent="0.2">
      <c r="A15" s="9" t="s">
        <v>57</v>
      </c>
      <c r="B15" s="9" t="s">
        <v>58</v>
      </c>
      <c r="Q15" s="17"/>
      <c r="R15" s="20"/>
      <c r="S15" s="20"/>
      <c r="T15" s="20"/>
      <c r="U15" s="20"/>
      <c r="V15" s="20"/>
      <c r="W15" s="20"/>
      <c r="X15" s="20"/>
      <c r="Y15" s="20"/>
    </row>
    <row r="16" spans="1:26" ht="16" x14ac:dyDescent="0.2">
      <c r="A16" s="9" t="s">
        <v>59</v>
      </c>
      <c r="B16" s="9" t="s">
        <v>60</v>
      </c>
      <c r="Q16" s="17"/>
      <c r="R16" s="20"/>
      <c r="S16" s="20"/>
      <c r="T16" s="20"/>
      <c r="U16" s="20"/>
      <c r="V16" s="20"/>
      <c r="W16" s="20"/>
      <c r="X16" s="20"/>
      <c r="Y16" s="20"/>
    </row>
    <row r="17" spans="1:25" ht="16" x14ac:dyDescent="0.2">
      <c r="A17" s="9" t="s">
        <v>61</v>
      </c>
      <c r="B17" s="9" t="s">
        <v>62</v>
      </c>
      <c r="Q17" s="17"/>
      <c r="R17" s="18"/>
      <c r="S17" s="18"/>
      <c r="T17" s="18"/>
      <c r="U17" s="18"/>
      <c r="V17" s="18"/>
      <c r="W17" s="18"/>
      <c r="X17" s="18"/>
      <c r="Y17" s="19"/>
    </row>
    <row r="18" spans="1:25" ht="16" x14ac:dyDescent="0.2">
      <c r="A18" s="9" t="s">
        <v>63</v>
      </c>
      <c r="B18" s="9" t="s">
        <v>64</v>
      </c>
      <c r="Q18" s="17"/>
      <c r="R18" s="18"/>
      <c r="S18" s="18"/>
      <c r="T18" s="18"/>
      <c r="U18" s="18"/>
      <c r="V18" s="18"/>
      <c r="W18" s="18"/>
      <c r="X18" s="18"/>
      <c r="Y18" s="19"/>
    </row>
    <row r="19" spans="1:25" ht="16" x14ac:dyDescent="0.2">
      <c r="A19" s="9" t="s">
        <v>65</v>
      </c>
      <c r="B19" s="9" t="s">
        <v>66</v>
      </c>
      <c r="Q19" s="17"/>
      <c r="R19" s="20"/>
      <c r="S19" s="20"/>
      <c r="T19" s="20"/>
      <c r="U19" s="20"/>
      <c r="V19" s="20"/>
      <c r="W19" s="20"/>
      <c r="X19" s="20"/>
      <c r="Y19" s="19"/>
    </row>
    <row r="20" spans="1:25" ht="16" x14ac:dyDescent="0.2">
      <c r="A20" s="9" t="s">
        <v>67</v>
      </c>
      <c r="B20" s="9" t="s">
        <v>68</v>
      </c>
      <c r="Q20" s="17"/>
      <c r="R20" s="18"/>
      <c r="S20" s="18"/>
      <c r="T20" s="18"/>
      <c r="U20" s="18"/>
      <c r="V20" s="18"/>
      <c r="W20" s="18"/>
      <c r="X20" s="18"/>
      <c r="Y20" s="19"/>
    </row>
    <row r="21" spans="1:25" ht="16" x14ac:dyDescent="0.2">
      <c r="A21" s="9" t="s">
        <v>69</v>
      </c>
      <c r="B21" s="9" t="s">
        <v>70</v>
      </c>
      <c r="Q21" s="17"/>
      <c r="R21" s="18"/>
      <c r="S21" s="18"/>
      <c r="T21" s="18"/>
      <c r="U21" s="18"/>
      <c r="V21" s="18"/>
      <c r="W21" s="18"/>
      <c r="X21" s="18"/>
      <c r="Y21" s="19"/>
    </row>
    <row r="22" spans="1:25" ht="16" x14ac:dyDescent="0.2">
      <c r="A22" s="9" t="s">
        <v>71</v>
      </c>
      <c r="B22" s="9" t="s">
        <v>72</v>
      </c>
    </row>
    <row r="23" spans="1:25" ht="16" x14ac:dyDescent="0.2">
      <c r="A23" s="9" t="s">
        <v>73</v>
      </c>
      <c r="B23" s="9" t="s">
        <v>74</v>
      </c>
    </row>
    <row r="24" spans="1:25" ht="16" x14ac:dyDescent="0.2">
      <c r="A24" s="9" t="s">
        <v>75</v>
      </c>
      <c r="B24" s="9" t="s">
        <v>76</v>
      </c>
    </row>
    <row r="25" spans="1:25" ht="16" x14ac:dyDescent="0.2">
      <c r="A25" s="9" t="s">
        <v>77</v>
      </c>
      <c r="B25" s="9" t="s">
        <v>78</v>
      </c>
    </row>
    <row r="26" spans="1:25" ht="16" x14ac:dyDescent="0.2">
      <c r="A26" s="9" t="s">
        <v>79</v>
      </c>
      <c r="B26" s="9" t="s">
        <v>80</v>
      </c>
    </row>
    <row r="27" spans="1:25" ht="16" x14ac:dyDescent="0.2">
      <c r="A27" s="9" t="s">
        <v>81</v>
      </c>
      <c r="B27" s="9" t="s">
        <v>82</v>
      </c>
    </row>
    <row r="28" spans="1:25" ht="16" x14ac:dyDescent="0.2">
      <c r="A28" s="9" t="s">
        <v>83</v>
      </c>
      <c r="B28" s="9" t="s">
        <v>84</v>
      </c>
    </row>
    <row r="29" spans="1:25" ht="16" x14ac:dyDescent="0.2">
      <c r="A29" s="9" t="s">
        <v>85</v>
      </c>
      <c r="B29" s="9" t="s">
        <v>86</v>
      </c>
    </row>
    <row r="30" spans="1:25" ht="16" x14ac:dyDescent="0.2">
      <c r="A30" s="9" t="s">
        <v>87</v>
      </c>
      <c r="B30" s="9" t="s">
        <v>88</v>
      </c>
    </row>
  </sheetData>
  <pageMargins left="0.70000000000000007" right="0.70000000000000007" top="0.75" bottom="0.75" header="0.30000000000000004" footer="0.30000000000000004"/>
  <pageSetup paperSize="0" fitToWidth="0" fitToHeight="0" orientation="portrait" horizontalDpi="0" verticalDpi="0" copies="0"/>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heetViews>
  <sheetFormatPr baseColWidth="10" defaultColWidth="10.6640625" defaultRowHeight="12.75" x14ac:dyDescent="0.15"/>
  <cols>
    <col min="1" max="1" width="40.33203125" customWidth="1"/>
    <col min="2" max="2" width="70.5" bestFit="1" customWidth="1"/>
    <col min="3" max="3" width="53.83203125" bestFit="1" customWidth="1"/>
    <col min="4" max="4" width="85.83203125" bestFit="1" customWidth="1"/>
    <col min="5" max="5" width="84" bestFit="1" customWidth="1"/>
    <col min="6" max="6" width="10.6640625" customWidth="1"/>
  </cols>
  <sheetData>
    <row r="1" spans="1:5" ht="28.5" customHeight="1" x14ac:dyDescent="0.15">
      <c r="A1" s="23" t="s">
        <v>26</v>
      </c>
      <c r="B1" s="23"/>
      <c r="C1" s="23"/>
      <c r="D1" s="23"/>
    </row>
    <row r="2" spans="1:5" ht="15.75" customHeight="1" x14ac:dyDescent="0.2">
      <c r="A2" s="9" t="s">
        <v>89</v>
      </c>
      <c r="B2" s="23"/>
      <c r="C2" s="23"/>
      <c r="D2" s="23"/>
    </row>
    <row r="3" spans="1:5" ht="15.75" customHeight="1" x14ac:dyDescent="0.2">
      <c r="A3" s="9" t="s">
        <v>90</v>
      </c>
      <c r="B3" s="23"/>
      <c r="C3" s="23"/>
      <c r="D3" s="23"/>
    </row>
    <row r="4" spans="1:5" ht="15.75" customHeight="1" x14ac:dyDescent="0.2">
      <c r="A4" s="9" t="s">
        <v>91</v>
      </c>
      <c r="B4" s="23"/>
      <c r="C4" s="23"/>
      <c r="D4" s="23"/>
    </row>
    <row r="5" spans="1:5" ht="16" x14ac:dyDescent="0.2">
      <c r="A5" s="9" t="s">
        <v>92</v>
      </c>
      <c r="B5" s="9"/>
      <c r="C5" s="9"/>
      <c r="D5" s="9"/>
    </row>
    <row r="6" spans="1:5" ht="45.75" customHeight="1" x14ac:dyDescent="0.2">
      <c r="A6" s="24" t="s">
        <v>93</v>
      </c>
      <c r="B6" s="25" t="s">
        <v>94</v>
      </c>
      <c r="C6" s="25" t="s">
        <v>95</v>
      </c>
      <c r="D6" s="25" t="s">
        <v>96</v>
      </c>
      <c r="E6" s="25" t="s">
        <v>97</v>
      </c>
    </row>
    <row r="7" spans="1:5" ht="16" x14ac:dyDescent="0.2">
      <c r="A7" s="26" t="s">
        <v>98</v>
      </c>
      <c r="B7" s="27">
        <v>11733.767</v>
      </c>
      <c r="C7" s="27">
        <v>342.87</v>
      </c>
      <c r="D7" s="27">
        <v>165.09</v>
      </c>
      <c r="E7" s="27">
        <v>12241.727000000001</v>
      </c>
    </row>
    <row r="8" spans="1:5" ht="16" x14ac:dyDescent="0.2">
      <c r="A8" s="26" t="s">
        <v>99</v>
      </c>
      <c r="B8" s="27">
        <v>12679.22</v>
      </c>
      <c r="C8" s="27">
        <v>364.084</v>
      </c>
      <c r="D8" s="27">
        <v>164.43199999999999</v>
      </c>
      <c r="E8" s="27">
        <v>13207.736000000001</v>
      </c>
    </row>
    <row r="9" spans="1:5" ht="16" x14ac:dyDescent="0.2">
      <c r="A9" s="26" t="s">
        <v>100</v>
      </c>
      <c r="B9" s="27">
        <v>13931.495999999999</v>
      </c>
      <c r="C9" s="27">
        <v>367.66399999999999</v>
      </c>
      <c r="D9" s="27">
        <v>211.61799999999999</v>
      </c>
      <c r="E9" s="27">
        <v>14510.778</v>
      </c>
    </row>
    <row r="10" spans="1:5" ht="16" x14ac:dyDescent="0.2">
      <c r="A10" s="26" t="s">
        <v>101</v>
      </c>
      <c r="B10" s="27">
        <v>15784.859400000001</v>
      </c>
      <c r="C10" s="27">
        <v>362.01340000000005</v>
      </c>
      <c r="D10" s="27">
        <v>245.52946</v>
      </c>
      <c r="E10" s="27">
        <v>16392.402260000003</v>
      </c>
    </row>
    <row r="11" spans="1:5" ht="16" x14ac:dyDescent="0.2">
      <c r="A11" s="26" t="s">
        <v>102</v>
      </c>
      <c r="B11" s="27">
        <v>16763.987000000001</v>
      </c>
      <c r="C11" s="27">
        <v>367.83600000000001</v>
      </c>
      <c r="D11" s="27">
        <v>240.001</v>
      </c>
      <c r="E11" s="27">
        <v>17371.824000000001</v>
      </c>
    </row>
    <row r="12" spans="1:5" ht="16" x14ac:dyDescent="0.2">
      <c r="A12" s="26" t="s">
        <v>103</v>
      </c>
      <c r="B12" s="27">
        <v>17750.216769999999</v>
      </c>
      <c r="C12" s="27">
        <v>379.46797999999995</v>
      </c>
      <c r="D12" s="27">
        <v>289.04634999999996</v>
      </c>
      <c r="E12" s="27">
        <v>18418.731100000001</v>
      </c>
    </row>
    <row r="13" spans="1:5" ht="16" x14ac:dyDescent="0.2">
      <c r="A13" s="26" t="s">
        <v>104</v>
      </c>
      <c r="B13" s="27">
        <v>18654.187679999999</v>
      </c>
      <c r="C13" s="27">
        <v>381.95159000000001</v>
      </c>
      <c r="D13" s="27">
        <v>279.24894</v>
      </c>
      <c r="E13" s="27">
        <v>19315.388210000001</v>
      </c>
    </row>
    <row r="14" spans="1:5" ht="16" x14ac:dyDescent="0.2">
      <c r="A14" s="26" t="s">
        <v>105</v>
      </c>
      <c r="B14" s="27">
        <v>19737.484</v>
      </c>
      <c r="C14" s="27">
        <v>356.15499999999997</v>
      </c>
      <c r="D14" s="27">
        <v>279.90499999999997</v>
      </c>
      <c r="E14" s="27">
        <v>20373.543999999998</v>
      </c>
    </row>
    <row r="15" spans="1:5" ht="16" x14ac:dyDescent="0.2">
      <c r="A15" s="26" t="s">
        <v>106</v>
      </c>
      <c r="B15" s="27">
        <v>20648.291000000001</v>
      </c>
      <c r="C15" s="27">
        <v>338.32034000000004</v>
      </c>
      <c r="D15" s="27">
        <v>332.33783</v>
      </c>
      <c r="E15" s="27">
        <v>21318.94917</v>
      </c>
    </row>
    <row r="16" spans="1:5" ht="16" x14ac:dyDescent="0.2">
      <c r="A16" s="26" t="s">
        <v>107</v>
      </c>
      <c r="B16" s="27">
        <v>21113.94961</v>
      </c>
      <c r="C16" s="27">
        <v>365.2432</v>
      </c>
      <c r="D16" s="27">
        <v>348.76434</v>
      </c>
      <c r="E16" s="27">
        <v>21827.957150000002</v>
      </c>
    </row>
    <row r="17" spans="1:5" ht="16" x14ac:dyDescent="0.2">
      <c r="A17" s="26" t="s">
        <v>108</v>
      </c>
      <c r="B17" s="27">
        <v>21574.442619999998</v>
      </c>
      <c r="C17" s="27">
        <v>391.26299999999998</v>
      </c>
      <c r="D17" s="27">
        <v>340.53267000000005</v>
      </c>
      <c r="E17" s="27">
        <v>22306.238289999998</v>
      </c>
    </row>
    <row r="18" spans="1:5" ht="16" x14ac:dyDescent="0.2">
      <c r="A18" s="26" t="s">
        <v>109</v>
      </c>
      <c r="B18" s="27">
        <v>21760.988000000001</v>
      </c>
      <c r="C18" s="27">
        <v>392.79599999999999</v>
      </c>
      <c r="D18" s="27">
        <v>342.09706999999997</v>
      </c>
      <c r="E18" s="27">
        <v>22495.881069999999</v>
      </c>
    </row>
    <row r="19" spans="1:5" ht="16" x14ac:dyDescent="0.2">
      <c r="A19" s="26" t="s">
        <v>110</v>
      </c>
      <c r="B19" s="27">
        <v>22052.61074</v>
      </c>
      <c r="C19" s="27">
        <v>391.95693999999997</v>
      </c>
      <c r="D19" s="27">
        <v>314.32648</v>
      </c>
      <c r="E19" s="27">
        <v>22758.89416</v>
      </c>
    </row>
    <row r="20" spans="1:5" ht="16" x14ac:dyDescent="0.2">
      <c r="A20" s="26" t="s">
        <v>111</v>
      </c>
      <c r="B20" s="27">
        <v>23086.803530000001</v>
      </c>
      <c r="C20" s="27">
        <v>399.35629</v>
      </c>
      <c r="D20" s="27">
        <v>361.6474</v>
      </c>
      <c r="E20" s="27">
        <v>23847.807220000002</v>
      </c>
    </row>
    <row r="21" spans="1:5" ht="16" x14ac:dyDescent="0.2">
      <c r="A21" s="26" t="s">
        <v>112</v>
      </c>
      <c r="B21" s="27">
        <v>23708.901999999998</v>
      </c>
      <c r="C21" s="27">
        <v>457.06799999999998</v>
      </c>
      <c r="D21" s="27">
        <v>392.459</v>
      </c>
      <c r="E21" s="27">
        <v>24558.428999999996</v>
      </c>
    </row>
    <row r="22" spans="1:5" ht="16" x14ac:dyDescent="0.2">
      <c r="A22" s="26" t="s">
        <v>113</v>
      </c>
      <c r="B22" s="27">
        <v>24408.937399999999</v>
      </c>
      <c r="C22" s="27">
        <v>508.57240000000002</v>
      </c>
      <c r="D22" s="27">
        <v>400.05829999999997</v>
      </c>
      <c r="E22" s="27">
        <v>25317.5681</v>
      </c>
    </row>
    <row r="23" spans="1:5" ht="16" x14ac:dyDescent="0.2">
      <c r="A23" s="26" t="s">
        <v>114</v>
      </c>
      <c r="B23" s="27">
        <v>25654.4964</v>
      </c>
      <c r="C23" s="27">
        <v>506.77590000000004</v>
      </c>
      <c r="D23" s="27">
        <v>451.98159999999996</v>
      </c>
      <c r="E23" s="27">
        <v>26613.2549</v>
      </c>
    </row>
    <row r="24" spans="1:5" ht="16" x14ac:dyDescent="0.2">
      <c r="A24" s="26" t="s">
        <v>115</v>
      </c>
      <c r="B24" s="27">
        <v>27078.042000000001</v>
      </c>
      <c r="C24" s="27">
        <v>483.07299999999998</v>
      </c>
      <c r="D24" s="27">
        <v>444.45699999999999</v>
      </c>
      <c r="E24" s="27">
        <v>28005.572</v>
      </c>
    </row>
    <row r="25" spans="1:5" ht="16" x14ac:dyDescent="0.2">
      <c r="A25" s="26" t="s">
        <v>116</v>
      </c>
      <c r="B25" s="27">
        <v>28876.437000000002</v>
      </c>
      <c r="C25" s="27">
        <v>492.66699999999997</v>
      </c>
      <c r="D25" s="27">
        <v>457.11799999999999</v>
      </c>
      <c r="E25" s="27">
        <v>29826.222000000002</v>
      </c>
    </row>
    <row r="26" spans="1:5" ht="16" x14ac:dyDescent="0.2">
      <c r="A26" s="26" t="s">
        <v>117</v>
      </c>
      <c r="B26" s="27">
        <v>30639.005000000001</v>
      </c>
      <c r="C26" s="27">
        <v>489.03899999999999</v>
      </c>
      <c r="D26" s="27">
        <v>454.04500000000002</v>
      </c>
      <c r="E26" s="27">
        <v>31582.089</v>
      </c>
    </row>
    <row r="27" spans="1:5" ht="16" x14ac:dyDescent="0.2">
      <c r="A27" s="26" t="s">
        <v>118</v>
      </c>
      <c r="B27" s="27">
        <v>31251.571</v>
      </c>
      <c r="C27" s="27">
        <v>372.18599999999998</v>
      </c>
      <c r="D27" s="27">
        <v>552.48900000000003</v>
      </c>
      <c r="E27" s="27">
        <v>32176.245999999999</v>
      </c>
    </row>
    <row r="28" spans="1:5" ht="16" x14ac:dyDescent="0.2">
      <c r="A28" s="28" t="s">
        <v>119</v>
      </c>
      <c r="B28" s="29">
        <v>33355.882443176379</v>
      </c>
      <c r="C28" s="29">
        <v>697.05216684131051</v>
      </c>
      <c r="D28" s="29">
        <v>530.25252283393888</v>
      </c>
      <c r="E28" s="29">
        <v>34583.187132851628</v>
      </c>
    </row>
  </sheetData>
  <pageMargins left="0.70000000000000007" right="0.70000000000000007" top="0.75" bottom="0.75" header="0.30000000000000004" footer="0.30000000000000004"/>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sheetViews>
  <sheetFormatPr baseColWidth="10" defaultColWidth="10.6640625" defaultRowHeight="12.75" x14ac:dyDescent="0.15"/>
  <cols>
    <col min="1" max="1" width="56.83203125" customWidth="1"/>
    <col min="2" max="2" width="87.33203125" customWidth="1"/>
    <col min="3" max="3" width="41.6640625" customWidth="1"/>
    <col min="4" max="4" width="70.1640625" customWidth="1"/>
    <col min="5" max="5" width="10.6640625" customWidth="1"/>
  </cols>
  <sheetData>
    <row r="1" spans="1:4" ht="20.25" customHeight="1" x14ac:dyDescent="0.15">
      <c r="A1" s="23" t="s">
        <v>28</v>
      </c>
      <c r="B1" s="23"/>
      <c r="C1" s="23"/>
      <c r="D1" s="23"/>
    </row>
    <row r="2" spans="1:4" ht="16" x14ac:dyDescent="0.2">
      <c r="A2" s="9" t="s">
        <v>120</v>
      </c>
      <c r="B2" s="9"/>
      <c r="C2" s="9"/>
      <c r="D2" s="9"/>
    </row>
    <row r="3" spans="1:4" ht="16" x14ac:dyDescent="0.2">
      <c r="A3" s="9" t="s">
        <v>121</v>
      </c>
      <c r="B3" s="9"/>
      <c r="C3" s="9"/>
      <c r="D3" s="9"/>
    </row>
    <row r="4" spans="1:4" ht="16" x14ac:dyDescent="0.2">
      <c r="A4" s="9" t="s">
        <v>122</v>
      </c>
      <c r="B4" s="9"/>
      <c r="C4" s="9"/>
      <c r="D4" s="9"/>
    </row>
    <row r="5" spans="1:4" ht="16" x14ac:dyDescent="0.15">
      <c r="A5" s="30" t="s">
        <v>123</v>
      </c>
      <c r="B5" s="30"/>
      <c r="C5" s="31"/>
      <c r="D5" s="31"/>
    </row>
    <row r="6" spans="1:4" ht="17" x14ac:dyDescent="0.15">
      <c r="A6" s="32" t="s">
        <v>93</v>
      </c>
      <c r="B6" s="33" t="s">
        <v>97</v>
      </c>
    </row>
    <row r="7" spans="1:4" ht="16" x14ac:dyDescent="0.2">
      <c r="A7" s="26" t="s">
        <v>124</v>
      </c>
      <c r="B7" s="27">
        <v>6582.0108</v>
      </c>
    </row>
    <row r="8" spans="1:4" ht="16" x14ac:dyDescent="0.2">
      <c r="A8" s="26" t="s">
        <v>125</v>
      </c>
      <c r="B8" s="27">
        <v>6390.7835500000001</v>
      </c>
    </row>
    <row r="9" spans="1:4" ht="16" x14ac:dyDescent="0.2">
      <c r="A9" s="26" t="s">
        <v>126</v>
      </c>
      <c r="B9" s="27">
        <v>6338.3353299999999</v>
      </c>
    </row>
    <row r="10" spans="1:4" ht="16" x14ac:dyDescent="0.2">
      <c r="A10" s="26" t="s">
        <v>127</v>
      </c>
      <c r="B10" s="27">
        <v>3184.75171</v>
      </c>
    </row>
    <row r="11" spans="1:4" ht="16" x14ac:dyDescent="0.2">
      <c r="A11" s="26" t="s">
        <v>128</v>
      </c>
      <c r="B11" s="27">
        <v>6672.4866199999997</v>
      </c>
    </row>
    <row r="12" spans="1:4" ht="16" x14ac:dyDescent="0.2">
      <c r="A12" s="26" t="s">
        <v>129</v>
      </c>
      <c r="B12" s="27">
        <v>6420.9102300000004</v>
      </c>
    </row>
    <row r="13" spans="1:4" ht="16" x14ac:dyDescent="0.2">
      <c r="A13" s="26" t="s">
        <v>130</v>
      </c>
      <c r="B13" s="27">
        <v>6458.3462900000004</v>
      </c>
    </row>
    <row r="14" spans="1:4" ht="16" x14ac:dyDescent="0.2">
      <c r="A14" s="26" t="s">
        <v>131</v>
      </c>
      <c r="B14" s="27">
        <v>3207.1485200000002</v>
      </c>
    </row>
    <row r="15" spans="1:4" ht="16" x14ac:dyDescent="0.2">
      <c r="A15" s="26" t="s">
        <v>132</v>
      </c>
      <c r="B15" s="27">
        <v>6918.7160000000003</v>
      </c>
    </row>
    <row r="16" spans="1:4" ht="16" x14ac:dyDescent="0.2">
      <c r="A16" s="26" t="s">
        <v>133</v>
      </c>
      <c r="B16" s="27">
        <v>6717.2120000000004</v>
      </c>
    </row>
    <row r="17" spans="1:2" ht="16" x14ac:dyDescent="0.2">
      <c r="A17" s="26" t="s">
        <v>134</v>
      </c>
      <c r="B17" s="27">
        <v>6704.259</v>
      </c>
    </row>
    <row r="18" spans="1:2" ht="16" x14ac:dyDescent="0.2">
      <c r="A18" s="26" t="s">
        <v>135</v>
      </c>
      <c r="B18" s="27">
        <v>3507.61895</v>
      </c>
    </row>
    <row r="19" spans="1:2" ht="16" x14ac:dyDescent="0.2">
      <c r="A19" s="26" t="s">
        <v>136</v>
      </c>
      <c r="B19" s="27">
        <v>7115.0060000000003</v>
      </c>
    </row>
    <row r="20" spans="1:2" ht="16" x14ac:dyDescent="0.2">
      <c r="A20" s="26" t="s">
        <v>137</v>
      </c>
      <c r="B20" s="27">
        <v>6898.5150000000003</v>
      </c>
    </row>
    <row r="21" spans="1:2" ht="16" x14ac:dyDescent="0.2">
      <c r="A21" s="26" t="s">
        <v>138</v>
      </c>
      <c r="B21" s="27">
        <v>6879.3</v>
      </c>
    </row>
    <row r="22" spans="1:2" ht="16" x14ac:dyDescent="0.2">
      <c r="A22" s="26" t="s">
        <v>139</v>
      </c>
      <c r="B22" s="27">
        <v>3665.6129999999998</v>
      </c>
    </row>
    <row r="23" spans="1:2" ht="16" x14ac:dyDescent="0.2">
      <c r="A23" s="26" t="s">
        <v>140</v>
      </c>
      <c r="B23" s="27">
        <v>7322.049</v>
      </c>
    </row>
    <row r="24" spans="1:2" ht="16" x14ac:dyDescent="0.2">
      <c r="A24" s="26" t="s">
        <v>141</v>
      </c>
      <c r="B24" s="27">
        <v>7087.7830000000004</v>
      </c>
    </row>
    <row r="25" spans="1:2" ht="16" x14ac:dyDescent="0.2">
      <c r="A25" s="26" t="s">
        <v>142</v>
      </c>
      <c r="B25" s="27">
        <v>7083.4880000000003</v>
      </c>
    </row>
    <row r="26" spans="1:2" ht="16" x14ac:dyDescent="0.2">
      <c r="A26" s="26" t="s">
        <v>143</v>
      </c>
      <c r="B26" s="27">
        <v>3824.2481000000002</v>
      </c>
    </row>
    <row r="27" spans="1:2" ht="16" x14ac:dyDescent="0.2">
      <c r="A27" s="26" t="s">
        <v>144</v>
      </c>
      <c r="B27" s="27">
        <v>7678.2049999999999</v>
      </c>
    </row>
    <row r="28" spans="1:2" ht="16" x14ac:dyDescent="0.2">
      <c r="A28" s="26" t="s">
        <v>145</v>
      </c>
      <c r="B28" s="27">
        <v>7428.4830000000002</v>
      </c>
    </row>
    <row r="29" spans="1:2" ht="16" x14ac:dyDescent="0.2">
      <c r="A29" s="26" t="s">
        <v>146</v>
      </c>
      <c r="B29" s="27">
        <v>7411.25</v>
      </c>
    </row>
    <row r="30" spans="1:2" ht="16" x14ac:dyDescent="0.2">
      <c r="A30" s="26" t="s">
        <v>147</v>
      </c>
      <c r="B30" s="27">
        <v>4095.3159000000001</v>
      </c>
    </row>
    <row r="31" spans="1:2" ht="16" x14ac:dyDescent="0.2">
      <c r="A31" s="26" t="s">
        <v>148</v>
      </c>
      <c r="B31" s="27">
        <v>8072.9070000000002</v>
      </c>
    </row>
    <row r="32" spans="1:2" ht="16" x14ac:dyDescent="0.2">
      <c r="A32" s="26" t="s">
        <v>149</v>
      </c>
      <c r="B32" s="27">
        <v>7784.7889999999998</v>
      </c>
    </row>
    <row r="33" spans="1:2" ht="16" x14ac:dyDescent="0.2">
      <c r="A33" s="26" t="s">
        <v>150</v>
      </c>
      <c r="B33" s="27">
        <v>7802.0280000000002</v>
      </c>
    </row>
    <row r="34" spans="1:2" ht="16" x14ac:dyDescent="0.2">
      <c r="A34" s="26" t="s">
        <v>151</v>
      </c>
      <c r="B34" s="27">
        <v>4345.8490000000002</v>
      </c>
    </row>
    <row r="35" spans="1:2" ht="16" x14ac:dyDescent="0.2">
      <c r="A35" s="26" t="s">
        <v>152</v>
      </c>
      <c r="B35" s="27">
        <v>8585.3700000000008</v>
      </c>
    </row>
    <row r="36" spans="1:2" ht="16" x14ac:dyDescent="0.2">
      <c r="A36" s="26" t="s">
        <v>153</v>
      </c>
      <c r="B36" s="27">
        <v>8266.4950000000008</v>
      </c>
    </row>
    <row r="37" spans="1:2" ht="16" x14ac:dyDescent="0.2">
      <c r="A37" s="26" t="s">
        <v>154</v>
      </c>
      <c r="B37" s="27">
        <v>8319.5480000000007</v>
      </c>
    </row>
    <row r="38" spans="1:2" ht="16" x14ac:dyDescent="0.2">
      <c r="A38" s="26" t="s">
        <v>155</v>
      </c>
      <c r="B38" s="27">
        <v>4654.8109999999997</v>
      </c>
    </row>
    <row r="39" spans="1:2" ht="16" x14ac:dyDescent="0.2">
      <c r="A39" s="26" t="s">
        <v>156</v>
      </c>
      <c r="B39" s="27">
        <v>9082.384</v>
      </c>
    </row>
    <row r="40" spans="1:2" ht="16" x14ac:dyDescent="0.2">
      <c r="A40" s="26" t="s">
        <v>157</v>
      </c>
      <c r="B40" s="27">
        <v>8783.0720000000001</v>
      </c>
    </row>
    <row r="41" spans="1:2" ht="16" x14ac:dyDescent="0.2">
      <c r="A41" s="26" t="s">
        <v>158</v>
      </c>
      <c r="B41" s="27">
        <v>8763.89</v>
      </c>
    </row>
    <row r="42" spans="1:2" ht="16" x14ac:dyDescent="0.2">
      <c r="A42" s="26" t="s">
        <v>159</v>
      </c>
      <c r="B42" s="27">
        <v>4952.7439999999997</v>
      </c>
    </row>
    <row r="43" spans="1:2" ht="16" x14ac:dyDescent="0.2">
      <c r="A43" s="26" t="s">
        <v>160</v>
      </c>
      <c r="B43" s="27">
        <v>8978.5010000000002</v>
      </c>
    </row>
    <row r="44" spans="1:2" ht="16" x14ac:dyDescent="0.2">
      <c r="A44" s="26" t="s">
        <v>161</v>
      </c>
      <c r="B44" s="27">
        <v>8951.7980000000007</v>
      </c>
    </row>
    <row r="45" spans="1:2" ht="16" x14ac:dyDescent="0.2">
      <c r="A45" s="26" t="s">
        <v>162</v>
      </c>
      <c r="B45" s="27">
        <v>8990.0210000000006</v>
      </c>
    </row>
    <row r="46" spans="1:2" ht="16" x14ac:dyDescent="0.2">
      <c r="A46" s="26" t="s">
        <v>163</v>
      </c>
      <c r="B46" s="27">
        <v>5256.1379999999999</v>
      </c>
    </row>
    <row r="47" spans="1:2" ht="16" x14ac:dyDescent="0.2">
      <c r="A47" s="26" t="s">
        <v>164</v>
      </c>
      <c r="B47" s="27">
        <v>9820.9</v>
      </c>
    </row>
    <row r="48" spans="1:2" ht="16" x14ac:dyDescent="0.2">
      <c r="A48" s="26" t="s">
        <v>165</v>
      </c>
      <c r="B48" s="27">
        <v>9540.5660000000007</v>
      </c>
    </row>
    <row r="49" spans="1:2" ht="16" x14ac:dyDescent="0.2">
      <c r="A49" s="26" t="s">
        <v>166</v>
      </c>
      <c r="B49" s="27">
        <v>9569.2759999999998</v>
      </c>
    </row>
    <row r="50" spans="1:2" ht="16" x14ac:dyDescent="0.2">
      <c r="A50" s="26" t="s">
        <v>167</v>
      </c>
      <c r="B50" s="34" t="s">
        <v>47</v>
      </c>
    </row>
    <row r="51" spans="1:2" ht="16" x14ac:dyDescent="0.2">
      <c r="A51" s="26" t="s">
        <v>168</v>
      </c>
      <c r="B51" s="35">
        <v>10340.245000000001</v>
      </c>
    </row>
    <row r="52" spans="1:2" ht="13" x14ac:dyDescent="0.15">
      <c r="B52" s="36"/>
    </row>
    <row r="53" spans="1:2" ht="13" x14ac:dyDescent="0.15">
      <c r="B53" s="36"/>
    </row>
    <row r="54" spans="1:2" ht="13" x14ac:dyDescent="0.15">
      <c r="B54" s="36"/>
    </row>
    <row r="55" spans="1:2" ht="13" x14ac:dyDescent="0.15">
      <c r="B55" s="36"/>
    </row>
    <row r="56" spans="1:2" ht="13" x14ac:dyDescent="0.15">
      <c r="B56" s="36"/>
    </row>
    <row r="57" spans="1:2" ht="13" x14ac:dyDescent="0.15">
      <c r="B57" s="36"/>
    </row>
    <row r="58" spans="1:2" ht="13" x14ac:dyDescent="0.15">
      <c r="B58" s="36"/>
    </row>
    <row r="59" spans="1:2" ht="13" x14ac:dyDescent="0.15">
      <c r="B59" s="36"/>
    </row>
    <row r="60" spans="1:2" ht="13" x14ac:dyDescent="0.15">
      <c r="B60" s="36"/>
    </row>
    <row r="61" spans="1:2" ht="13" x14ac:dyDescent="0.15">
      <c r="B61" s="36"/>
    </row>
    <row r="62" spans="1:2" ht="13" x14ac:dyDescent="0.15">
      <c r="B62" s="36"/>
    </row>
  </sheetData>
  <pageMargins left="0.70000000000000007" right="0.70000000000000007" top="0.75" bottom="0.75" header="0.30000000000000004" footer="0.30000000000000004"/>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baseColWidth="10" defaultColWidth="10.6640625" defaultRowHeight="12.75" x14ac:dyDescent="0.15"/>
  <cols>
    <col min="1" max="1" width="70.1640625" customWidth="1"/>
    <col min="2" max="2" width="16.1640625" customWidth="1"/>
    <col min="3" max="3" width="27.83203125" customWidth="1"/>
    <col min="4" max="4" width="49.83203125" customWidth="1"/>
    <col min="5" max="5" width="29" customWidth="1"/>
    <col min="6" max="6" width="27.33203125" customWidth="1"/>
    <col min="7" max="7" width="10.6640625" customWidth="1"/>
  </cols>
  <sheetData>
    <row r="1" spans="1:11" ht="20.25" customHeight="1" x14ac:dyDescent="0.15">
      <c r="A1" s="23" t="s">
        <v>30</v>
      </c>
      <c r="B1" s="23"/>
      <c r="C1" s="23"/>
      <c r="D1" s="23"/>
      <c r="K1">
        <v>1</v>
      </c>
    </row>
    <row r="2" spans="1:11" ht="16" x14ac:dyDescent="0.2">
      <c r="A2" s="9" t="s">
        <v>169</v>
      </c>
      <c r="B2" s="9"/>
      <c r="C2" s="9"/>
      <c r="D2" s="9"/>
    </row>
    <row r="3" spans="1:11" ht="16" x14ac:dyDescent="0.2">
      <c r="A3" s="9" t="s">
        <v>170</v>
      </c>
      <c r="B3" s="9"/>
      <c r="C3" s="9"/>
      <c r="D3" s="9"/>
    </row>
    <row r="4" spans="1:11" ht="16" x14ac:dyDescent="0.15">
      <c r="A4" s="37" t="s">
        <v>171</v>
      </c>
      <c r="B4" s="37"/>
      <c r="C4" s="37"/>
      <c r="D4" s="37"/>
      <c r="E4" s="37"/>
      <c r="F4" s="37"/>
      <c r="G4" s="12"/>
    </row>
    <row r="5" spans="1:11" ht="24" customHeight="1" x14ac:dyDescent="0.15">
      <c r="A5" s="38" t="s">
        <v>93</v>
      </c>
      <c r="B5" s="39" t="s">
        <v>172</v>
      </c>
      <c r="C5" s="40"/>
    </row>
    <row r="6" spans="1:11" ht="16" x14ac:dyDescent="0.15">
      <c r="A6" s="41" t="s">
        <v>173</v>
      </c>
      <c r="B6" s="42">
        <f>VLOOKUP($A$5,Table_4!$C$8:$I$347,4,FALSE)</f>
        <v>33354949</v>
      </c>
      <c r="C6" s="40"/>
    </row>
    <row r="7" spans="1:11" ht="17" x14ac:dyDescent="0.15">
      <c r="A7" s="43" t="s">
        <v>174</v>
      </c>
      <c r="B7" s="42">
        <f>VLOOKUP($A$5,Table_4!$C$8:$I$347,5,FALSE)</f>
        <v>698474</v>
      </c>
      <c r="C7" s="40"/>
    </row>
    <row r="8" spans="1:11" ht="17" x14ac:dyDescent="0.15">
      <c r="A8" s="43" t="s">
        <v>175</v>
      </c>
      <c r="B8" s="42">
        <f>VLOOKUP($A$5,Table_4!$C$8:$I$347,6,FALSE)</f>
        <v>530254</v>
      </c>
      <c r="C8" s="40"/>
    </row>
    <row r="9" spans="1:11" ht="17" x14ac:dyDescent="0.15">
      <c r="A9" s="44" t="s">
        <v>176</v>
      </c>
      <c r="B9" s="45">
        <f>VLOOKUP($A$5,Table_4!$C$8:$I$347,7,FALSE)</f>
        <v>34583677</v>
      </c>
      <c r="C9" s="40"/>
    </row>
    <row r="10" spans="1:11" ht="17" x14ac:dyDescent="0.15">
      <c r="A10" s="43" t="s">
        <v>177</v>
      </c>
      <c r="B10" s="42">
        <f>VLOOKUP($A$5,Table_5!$C$7:$BN$352,59,FALSE)</f>
        <v>9820900</v>
      </c>
      <c r="C10" s="40"/>
    </row>
    <row r="11" spans="1:11" ht="17" x14ac:dyDescent="0.15">
      <c r="A11" s="43" t="s">
        <v>178</v>
      </c>
      <c r="B11" s="42">
        <f>VLOOKUP($A$5,Table_5!$C$7:$BN$352,60,FALSE)</f>
        <v>9540566</v>
      </c>
      <c r="C11" s="40"/>
    </row>
    <row r="12" spans="1:11" ht="14.5" customHeight="1" x14ac:dyDescent="0.15">
      <c r="A12" s="43" t="s">
        <v>179</v>
      </c>
      <c r="B12" s="42">
        <f>VLOOKUP($A$5,Table_5!$C$7:$BN$352,61,FALSE)</f>
        <v>9569276</v>
      </c>
      <c r="C12" s="40"/>
    </row>
    <row r="13" spans="1:11" ht="15.75" customHeight="1" x14ac:dyDescent="0.15">
      <c r="A13" s="43" t="s">
        <v>180</v>
      </c>
      <c r="B13" s="42" t="str">
        <f>VLOOKUP($A$5,Table_5!$C$7:$BN$352,62,FALSE)</f>
        <v>….</v>
      </c>
      <c r="C13" s="40"/>
    </row>
    <row r="14" spans="1:11" ht="19.5" customHeight="1" x14ac:dyDescent="0.15">
      <c r="A14" s="44" t="s">
        <v>176</v>
      </c>
      <c r="B14" s="45">
        <f>VLOOKUP($A$5,Table_5!$C$7:$BN$352,63,FALSE)</f>
        <v>34583677</v>
      </c>
      <c r="C14" s="40"/>
    </row>
    <row r="15" spans="1:11" ht="15.75" customHeight="1" x14ac:dyDescent="0.15">
      <c r="A15" s="46" t="s">
        <v>182</v>
      </c>
      <c r="B15" s="47">
        <f>VLOOKUP($A$5,Table_5!$C$7:$BN$352,64,FALSE)</f>
        <v>10340245</v>
      </c>
      <c r="C15" s="40"/>
    </row>
    <row r="16" spans="1:11" ht="16" x14ac:dyDescent="0.15">
      <c r="A16" s="48"/>
      <c r="B16" s="49"/>
      <c r="C16" s="40"/>
    </row>
    <row r="17" spans="1:3" ht="16" x14ac:dyDescent="0.15">
      <c r="A17" s="50" t="str">
        <f>IF($B$15="....","Authority not in existence following local government reorganisation.","")</f>
        <v/>
      </c>
      <c r="B17" s="42"/>
      <c r="C17" s="40"/>
    </row>
    <row r="18" spans="1:3" ht="22" customHeight="1" x14ac:dyDescent="0.15">
      <c r="A18" s="51"/>
      <c r="B18" s="49"/>
      <c r="C18" s="40"/>
    </row>
    <row r="19" spans="1:3" ht="16" x14ac:dyDescent="0.15">
      <c r="A19" s="52"/>
      <c r="B19" s="49"/>
      <c r="C19" s="40"/>
    </row>
    <row r="20" spans="1:3" ht="16" x14ac:dyDescent="0.15">
      <c r="A20" s="52"/>
      <c r="B20" s="42"/>
      <c r="C20" s="53"/>
    </row>
    <row r="21" spans="1:3" ht="16" x14ac:dyDescent="0.15">
      <c r="A21" s="52"/>
      <c r="B21" s="42"/>
      <c r="C21" s="53"/>
    </row>
    <row r="22" spans="1:3" ht="16" x14ac:dyDescent="0.15">
      <c r="A22" s="52"/>
      <c r="B22" s="42"/>
      <c r="C22" s="53"/>
    </row>
    <row r="23" spans="1:3" ht="16" x14ac:dyDescent="0.15">
      <c r="A23" s="51"/>
      <c r="B23" s="42"/>
      <c r="C23" s="42"/>
    </row>
    <row r="24" spans="1:3" ht="16" x14ac:dyDescent="0.15">
      <c r="A24" s="54"/>
      <c r="B24" s="49"/>
      <c r="C24" s="42"/>
    </row>
    <row r="25" spans="1:3" ht="16" x14ac:dyDescent="0.15">
      <c r="A25" s="55"/>
      <c r="B25" s="42"/>
      <c r="C25" s="40"/>
    </row>
    <row r="26" spans="1:3" ht="16" x14ac:dyDescent="0.15">
      <c r="A26" s="51"/>
      <c r="B26" s="42"/>
      <c r="C26" s="40"/>
    </row>
    <row r="27" spans="1:3" ht="16" x14ac:dyDescent="0.15">
      <c r="A27" s="51"/>
      <c r="B27" s="49"/>
      <c r="C27" s="40"/>
    </row>
    <row r="28" spans="1:3" ht="16" x14ac:dyDescent="0.15">
      <c r="A28" s="52"/>
      <c r="B28" s="49"/>
      <c r="C28" s="40"/>
    </row>
    <row r="29" spans="1:3" ht="16" x14ac:dyDescent="0.15">
      <c r="A29" s="51"/>
      <c r="B29" s="42"/>
      <c r="C29" s="42"/>
    </row>
    <row r="30" spans="1:3" ht="16" x14ac:dyDescent="0.15">
      <c r="A30" s="54"/>
      <c r="B30" s="42"/>
      <c r="C30" s="42"/>
    </row>
    <row r="31" spans="1:3" ht="16" x14ac:dyDescent="0.15">
      <c r="B31" s="48"/>
      <c r="C31" s="42"/>
    </row>
  </sheetData>
  <pageMargins left="0.70000000000000007" right="0.70000000000000007" top="0.75" bottom="0.75" header="0.30000000000000004" footer="0.30000000000000004"/>
  <extLst>
    <ext xmlns:x14="http://schemas.microsoft.com/office/spreadsheetml/2009/9/main" uri="{CCE6A557-97BC-4b89-ADB6-D9C93CAAB3DF}">
      <x14:dataValidations xmlns:xm="http://schemas.microsoft.com/office/excel/2006/main" count="1">
        <x14:dataValidation type="list" allowBlank="1" showInputMessage="1" showErrorMessage="1">
          <x14:formula1>
            <xm:f>LA_List!$B$1:$B$344</xm:f>
          </x14:formula1>
          <xm:sqref>A5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2"/>
  <sheetViews>
    <sheetView workbookViewId="0"/>
  </sheetViews>
  <sheetFormatPr baseColWidth="10" defaultColWidth="10.1640625" defaultRowHeight="12.75" x14ac:dyDescent="0.15"/>
  <cols>
    <col min="1" max="1" width="10" bestFit="1" customWidth="1"/>
    <col min="2" max="2" width="15.33203125" bestFit="1" customWidth="1"/>
    <col min="3" max="3" width="43" bestFit="1" customWidth="1"/>
    <col min="4" max="4" width="10.6640625" bestFit="1" customWidth="1"/>
    <col min="5" max="5" width="12.5" bestFit="1" customWidth="1"/>
    <col min="6" max="6" width="68.33203125" bestFit="1" customWidth="1"/>
    <col min="7" max="7" width="57.33203125" bestFit="1" customWidth="1"/>
    <col min="8" max="8" width="71.33203125" bestFit="1" customWidth="1"/>
    <col min="9" max="9" width="89.1640625" bestFit="1" customWidth="1"/>
    <col min="10" max="10" width="92.6640625" customWidth="1"/>
    <col min="11" max="11" width="10.1640625" customWidth="1"/>
  </cols>
  <sheetData>
    <row r="1" spans="1:10" ht="20.25" customHeight="1" x14ac:dyDescent="0.15">
      <c r="A1" s="23" t="s">
        <v>32</v>
      </c>
      <c r="B1" s="56"/>
      <c r="C1" s="56"/>
      <c r="D1" s="56"/>
      <c r="E1" s="56"/>
      <c r="F1" s="56"/>
      <c r="G1" s="56"/>
    </row>
    <row r="2" spans="1:10" ht="20.25" customHeight="1" x14ac:dyDescent="0.2">
      <c r="A2" s="9" t="s">
        <v>183</v>
      </c>
      <c r="B2" s="56"/>
      <c r="C2" s="56"/>
      <c r="D2" s="56"/>
      <c r="E2" s="56"/>
      <c r="F2" s="56"/>
      <c r="G2" s="56"/>
    </row>
    <row r="3" spans="1:10" ht="20.25" customHeight="1" x14ac:dyDescent="0.2">
      <c r="A3" s="9" t="s">
        <v>184</v>
      </c>
      <c r="B3" s="56"/>
      <c r="C3" s="56"/>
      <c r="D3" s="56"/>
      <c r="E3" s="56"/>
      <c r="F3" s="56"/>
      <c r="G3" s="56"/>
    </row>
    <row r="4" spans="1:10" ht="20.25" customHeight="1" x14ac:dyDescent="0.2">
      <c r="A4" s="9" t="s">
        <v>185</v>
      </c>
      <c r="B4" s="56"/>
      <c r="C4" s="56"/>
      <c r="D4" s="56"/>
      <c r="E4" s="56"/>
      <c r="F4" s="56"/>
      <c r="G4" s="56"/>
    </row>
    <row r="5" spans="1:10" ht="20.25" customHeight="1" x14ac:dyDescent="0.2">
      <c r="A5" s="9" t="s">
        <v>186</v>
      </c>
      <c r="B5" s="56"/>
      <c r="C5" s="56"/>
      <c r="D5" s="56"/>
      <c r="E5" s="56"/>
      <c r="F5" s="56"/>
      <c r="G5" s="56"/>
    </row>
    <row r="6" spans="1:10" ht="20.25" customHeight="1" x14ac:dyDescent="0.2">
      <c r="A6" s="9" t="s">
        <v>187</v>
      </c>
      <c r="B6" s="9"/>
      <c r="C6" s="9"/>
      <c r="D6" s="9"/>
    </row>
    <row r="7" spans="1:10" s="59" customFormat="1" ht="31" customHeight="1" x14ac:dyDescent="0.2">
      <c r="A7" s="24" t="s">
        <v>188</v>
      </c>
      <c r="B7" s="24" t="s">
        <v>189</v>
      </c>
      <c r="C7" s="24" t="s">
        <v>190</v>
      </c>
      <c r="D7" s="57" t="s">
        <v>191</v>
      </c>
      <c r="E7" s="57" t="s">
        <v>192</v>
      </c>
      <c r="F7" s="25" t="s">
        <v>173</v>
      </c>
      <c r="G7" s="25" t="s">
        <v>95</v>
      </c>
      <c r="H7" s="25" t="s">
        <v>193</v>
      </c>
      <c r="I7" s="25" t="s">
        <v>97</v>
      </c>
      <c r="J7" s="58" t="s">
        <v>23</v>
      </c>
    </row>
    <row r="8" spans="1:10" s="63" customFormat="1" ht="17" x14ac:dyDescent="0.2">
      <c r="A8" s="24" t="s">
        <v>194</v>
      </c>
      <c r="B8" s="24" t="s">
        <v>195</v>
      </c>
      <c r="C8" s="60" t="s">
        <v>93</v>
      </c>
      <c r="D8" s="24" t="s">
        <v>194</v>
      </c>
      <c r="E8" s="24" t="s">
        <v>194</v>
      </c>
      <c r="F8" s="61">
        <v>33354949</v>
      </c>
      <c r="G8" s="61">
        <v>698474</v>
      </c>
      <c r="H8" s="61">
        <v>530254</v>
      </c>
      <c r="I8" s="61">
        <v>34583677</v>
      </c>
      <c r="J8" s="62" t="s">
        <v>196</v>
      </c>
    </row>
    <row r="9" spans="1:10" s="63" customFormat="1" ht="17" x14ac:dyDescent="0.2">
      <c r="A9" s="64" t="s">
        <v>71</v>
      </c>
      <c r="B9" s="65" t="s">
        <v>197</v>
      </c>
      <c r="C9" s="66" t="s">
        <v>198</v>
      </c>
      <c r="D9" s="65" t="s">
        <v>194</v>
      </c>
      <c r="E9" s="64" t="s">
        <v>71</v>
      </c>
      <c r="F9" s="67">
        <v>3788915</v>
      </c>
      <c r="G9" s="67">
        <v>65843</v>
      </c>
      <c r="H9" s="67">
        <v>53567</v>
      </c>
      <c r="I9" s="67">
        <v>3908325</v>
      </c>
      <c r="J9" s="68" t="s">
        <v>199</v>
      </c>
    </row>
    <row r="10" spans="1:10" s="63" customFormat="1" ht="17" x14ac:dyDescent="0.2">
      <c r="A10" s="64" t="s">
        <v>69</v>
      </c>
      <c r="B10" s="65" t="s">
        <v>200</v>
      </c>
      <c r="C10" s="66" t="s">
        <v>70</v>
      </c>
      <c r="D10" s="65" t="s">
        <v>194</v>
      </c>
      <c r="E10" s="64" t="s">
        <v>69</v>
      </c>
      <c r="F10" s="69">
        <v>2799857</v>
      </c>
      <c r="G10" s="69">
        <v>57673</v>
      </c>
      <c r="H10" s="69">
        <v>41545</v>
      </c>
      <c r="I10" s="69">
        <v>2899075</v>
      </c>
      <c r="J10" s="69"/>
    </row>
    <row r="11" spans="1:10" s="63" customFormat="1" ht="17" x14ac:dyDescent="0.2">
      <c r="A11" s="64" t="s">
        <v>81</v>
      </c>
      <c r="B11" s="65" t="s">
        <v>201</v>
      </c>
      <c r="C11" s="66" t="s">
        <v>82</v>
      </c>
      <c r="D11" s="65" t="s">
        <v>194</v>
      </c>
      <c r="E11" s="64" t="s">
        <v>81</v>
      </c>
      <c r="F11" s="69">
        <v>4650936</v>
      </c>
      <c r="G11" s="69">
        <v>127913</v>
      </c>
      <c r="H11" s="69">
        <v>117393</v>
      </c>
      <c r="I11" s="69">
        <v>4896242</v>
      </c>
      <c r="J11" s="69"/>
    </row>
    <row r="12" spans="1:10" s="63" customFormat="1" ht="17" x14ac:dyDescent="0.2">
      <c r="A12" s="64" t="s">
        <v>67</v>
      </c>
      <c r="B12" s="65" t="s">
        <v>200</v>
      </c>
      <c r="C12" s="66" t="s">
        <v>68</v>
      </c>
      <c r="D12" s="65" t="s">
        <v>194</v>
      </c>
      <c r="E12" s="64" t="s">
        <v>67</v>
      </c>
      <c r="F12" s="69">
        <v>1404606</v>
      </c>
      <c r="G12" s="69">
        <v>35955</v>
      </c>
      <c r="H12" s="69">
        <v>20357</v>
      </c>
      <c r="I12" s="69">
        <v>1460918</v>
      </c>
      <c r="J12" s="69"/>
    </row>
    <row r="13" spans="1:10" s="63" customFormat="1" ht="17" x14ac:dyDescent="0.2">
      <c r="A13" s="64" t="s">
        <v>65</v>
      </c>
      <c r="B13" s="65" t="s">
        <v>202</v>
      </c>
      <c r="C13" s="66" t="s">
        <v>66</v>
      </c>
      <c r="D13" s="65" t="s">
        <v>194</v>
      </c>
      <c r="E13" s="64" t="s">
        <v>65</v>
      </c>
      <c r="F13" s="69">
        <v>4021256</v>
      </c>
      <c r="G13" s="69">
        <v>103193</v>
      </c>
      <c r="H13" s="69">
        <v>59508</v>
      </c>
      <c r="I13" s="69">
        <v>4183957</v>
      </c>
      <c r="J13" s="69"/>
    </row>
    <row r="14" spans="1:10" s="63" customFormat="1" ht="17" x14ac:dyDescent="0.2">
      <c r="A14" s="64" t="s">
        <v>75</v>
      </c>
      <c r="B14" s="65" t="s">
        <v>203</v>
      </c>
      <c r="C14" s="66" t="s">
        <v>76</v>
      </c>
      <c r="D14" s="65" t="s">
        <v>194</v>
      </c>
      <c r="E14" s="64" t="s">
        <v>75</v>
      </c>
      <c r="F14" s="67" t="s">
        <v>181</v>
      </c>
      <c r="G14" s="67" t="s">
        <v>181</v>
      </c>
      <c r="H14" s="67" t="s">
        <v>181</v>
      </c>
      <c r="I14" s="67" t="s">
        <v>181</v>
      </c>
      <c r="J14" s="68" t="s">
        <v>204</v>
      </c>
    </row>
    <row r="15" spans="1:10" s="63" customFormat="1" ht="17" x14ac:dyDescent="0.2">
      <c r="A15" s="64" t="s">
        <v>73</v>
      </c>
      <c r="B15" s="65" t="s">
        <v>205</v>
      </c>
      <c r="C15" s="66" t="s">
        <v>206</v>
      </c>
      <c r="D15" s="65" t="s">
        <v>194</v>
      </c>
      <c r="E15" s="64" t="s">
        <v>73</v>
      </c>
      <c r="F15" s="69">
        <v>3850852</v>
      </c>
      <c r="G15" s="69">
        <v>58949</v>
      </c>
      <c r="H15" s="69">
        <v>56620</v>
      </c>
      <c r="I15" s="69">
        <v>3966421</v>
      </c>
      <c r="J15" s="69"/>
    </row>
    <row r="16" spans="1:10" s="63" customFormat="1" ht="17" x14ac:dyDescent="0.2">
      <c r="A16" s="64" t="s">
        <v>79</v>
      </c>
      <c r="B16" s="65" t="s">
        <v>207</v>
      </c>
      <c r="C16" s="66" t="s">
        <v>80</v>
      </c>
      <c r="D16" s="65" t="s">
        <v>194</v>
      </c>
      <c r="E16" s="64" t="s">
        <v>79</v>
      </c>
      <c r="F16" s="69">
        <v>3140415</v>
      </c>
      <c r="G16" s="69">
        <v>63102</v>
      </c>
      <c r="H16" s="69">
        <v>46718</v>
      </c>
      <c r="I16" s="69">
        <v>3250235</v>
      </c>
      <c r="J16" s="69"/>
    </row>
    <row r="17" spans="1:10" s="63" customFormat="1" ht="17" x14ac:dyDescent="0.2">
      <c r="A17" s="70" t="s">
        <v>77</v>
      </c>
      <c r="B17" s="24" t="s">
        <v>208</v>
      </c>
      <c r="C17" s="71" t="s">
        <v>78</v>
      </c>
      <c r="D17" s="24" t="s">
        <v>194</v>
      </c>
      <c r="E17" s="70" t="s">
        <v>77</v>
      </c>
      <c r="F17" s="72">
        <v>2907497</v>
      </c>
      <c r="G17" s="72">
        <v>86106</v>
      </c>
      <c r="H17" s="72">
        <v>34455</v>
      </c>
      <c r="I17" s="72">
        <v>3028068</v>
      </c>
      <c r="J17" s="72"/>
    </row>
    <row r="18" spans="1:10" s="63" customFormat="1" ht="17" x14ac:dyDescent="0.2">
      <c r="A18" s="9" t="s">
        <v>209</v>
      </c>
      <c r="B18" s="9" t="s">
        <v>210</v>
      </c>
      <c r="C18" s="73" t="s">
        <v>211</v>
      </c>
      <c r="D18" s="74" t="s">
        <v>85</v>
      </c>
      <c r="E18" s="75" t="s">
        <v>75</v>
      </c>
      <c r="F18" s="63">
        <v>42131</v>
      </c>
      <c r="G18" s="63">
        <v>1053</v>
      </c>
      <c r="H18" s="63">
        <v>730</v>
      </c>
      <c r="I18" s="63">
        <v>43914</v>
      </c>
    </row>
    <row r="19" spans="1:10" s="63" customFormat="1" ht="17" x14ac:dyDescent="0.2">
      <c r="A19" s="9" t="s">
        <v>212</v>
      </c>
      <c r="B19" s="9" t="s">
        <v>213</v>
      </c>
      <c r="C19" s="73" t="s">
        <v>214</v>
      </c>
      <c r="D19" s="74" t="s">
        <v>85</v>
      </c>
      <c r="E19" s="75" t="s">
        <v>65</v>
      </c>
      <c r="F19" s="63">
        <v>60906</v>
      </c>
      <c r="G19" s="63">
        <v>800</v>
      </c>
      <c r="H19" s="63">
        <v>898</v>
      </c>
      <c r="I19" s="63">
        <v>62604</v>
      </c>
    </row>
    <row r="20" spans="1:10" s="63" customFormat="1" ht="17" x14ac:dyDescent="0.2">
      <c r="A20" s="9" t="s">
        <v>215</v>
      </c>
      <c r="B20" s="9" t="s">
        <v>216</v>
      </c>
      <c r="C20" s="73" t="s">
        <v>217</v>
      </c>
      <c r="D20" s="74" t="s">
        <v>85</v>
      </c>
      <c r="E20" s="75" t="s">
        <v>69</v>
      </c>
      <c r="F20" s="63">
        <v>76611</v>
      </c>
      <c r="G20" s="63">
        <v>798</v>
      </c>
      <c r="H20" s="63">
        <v>1254</v>
      </c>
      <c r="I20" s="63">
        <v>78663</v>
      </c>
    </row>
    <row r="21" spans="1:10" s="63" customFormat="1" ht="17" x14ac:dyDescent="0.2">
      <c r="A21" s="9" t="s">
        <v>218</v>
      </c>
      <c r="B21" s="9" t="s">
        <v>219</v>
      </c>
      <c r="C21" s="73" t="s">
        <v>220</v>
      </c>
      <c r="D21" s="74" t="s">
        <v>85</v>
      </c>
      <c r="E21" s="75" t="s">
        <v>75</v>
      </c>
      <c r="F21" s="63">
        <v>120823</v>
      </c>
      <c r="G21" s="63">
        <v>1653</v>
      </c>
      <c r="H21" s="63">
        <v>861</v>
      </c>
      <c r="I21" s="63">
        <v>123337</v>
      </c>
    </row>
    <row r="22" spans="1:10" s="63" customFormat="1" ht="17" x14ac:dyDescent="0.2">
      <c r="A22" s="9" t="s">
        <v>221</v>
      </c>
      <c r="B22" s="9" t="s">
        <v>222</v>
      </c>
      <c r="C22" s="73" t="s">
        <v>223</v>
      </c>
      <c r="D22" s="74" t="s">
        <v>85</v>
      </c>
      <c r="E22" s="75" t="s">
        <v>69</v>
      </c>
      <c r="F22" s="63">
        <v>68281</v>
      </c>
      <c r="G22" s="63">
        <v>1747</v>
      </c>
      <c r="H22" s="63">
        <v>800</v>
      </c>
      <c r="I22" s="63">
        <v>70828</v>
      </c>
    </row>
    <row r="23" spans="1:10" s="63" customFormat="1" ht="17" x14ac:dyDescent="0.2">
      <c r="A23" s="9" t="s">
        <v>224</v>
      </c>
      <c r="B23" s="9" t="s">
        <v>225</v>
      </c>
      <c r="C23" s="73" t="s">
        <v>226</v>
      </c>
      <c r="D23" s="74" t="s">
        <v>85</v>
      </c>
      <c r="E23" s="75" t="s">
        <v>75</v>
      </c>
      <c r="F23" s="63">
        <v>89051</v>
      </c>
      <c r="G23" s="63">
        <v>1161</v>
      </c>
      <c r="H23" s="63">
        <v>1500</v>
      </c>
      <c r="I23" s="63">
        <v>91712</v>
      </c>
    </row>
    <row r="24" spans="1:10" s="63" customFormat="1" ht="17" x14ac:dyDescent="0.2">
      <c r="A24" s="9" t="s">
        <v>227</v>
      </c>
      <c r="B24" s="9" t="s">
        <v>228</v>
      </c>
      <c r="C24" s="73" t="s">
        <v>229</v>
      </c>
      <c r="D24" s="74" t="s">
        <v>85</v>
      </c>
      <c r="E24" s="75" t="s">
        <v>75</v>
      </c>
      <c r="F24" s="63" t="s">
        <v>181</v>
      </c>
      <c r="G24" s="63" t="s">
        <v>181</v>
      </c>
      <c r="H24" s="63" t="s">
        <v>181</v>
      </c>
      <c r="I24" s="63" t="s">
        <v>181</v>
      </c>
    </row>
    <row r="25" spans="1:10" s="63" customFormat="1" ht="17" x14ac:dyDescent="0.2">
      <c r="A25" s="9" t="s">
        <v>230</v>
      </c>
      <c r="B25" s="9" t="s">
        <v>231</v>
      </c>
      <c r="C25" s="73" t="s">
        <v>232</v>
      </c>
      <c r="D25" s="74" t="s">
        <v>85</v>
      </c>
      <c r="E25" s="75" t="s">
        <v>71</v>
      </c>
      <c r="F25" s="63">
        <v>63142</v>
      </c>
      <c r="G25" s="63">
        <v>708</v>
      </c>
      <c r="H25" s="63">
        <v>851</v>
      </c>
      <c r="I25" s="63">
        <v>64701</v>
      </c>
    </row>
    <row r="26" spans="1:10" s="63" customFormat="1" ht="17" x14ac:dyDescent="0.2">
      <c r="A26" s="9" t="s">
        <v>233</v>
      </c>
      <c r="B26" s="9" t="s">
        <v>234</v>
      </c>
      <c r="C26" s="73" t="s">
        <v>235</v>
      </c>
      <c r="D26" s="74" t="s">
        <v>81</v>
      </c>
      <c r="E26" s="75" t="s">
        <v>81</v>
      </c>
      <c r="F26" s="63">
        <v>82548</v>
      </c>
      <c r="G26" s="63">
        <v>2476</v>
      </c>
      <c r="H26" s="63">
        <v>2433</v>
      </c>
      <c r="I26" s="63">
        <v>87457</v>
      </c>
    </row>
    <row r="27" spans="1:10" s="63" customFormat="1" ht="17" x14ac:dyDescent="0.2">
      <c r="A27" s="9" t="s">
        <v>236</v>
      </c>
      <c r="B27" s="9" t="s">
        <v>237</v>
      </c>
      <c r="C27" s="73" t="s">
        <v>238</v>
      </c>
      <c r="D27" s="74" t="s">
        <v>81</v>
      </c>
      <c r="E27" s="75" t="s">
        <v>81</v>
      </c>
      <c r="F27" s="63">
        <v>235568</v>
      </c>
      <c r="G27" s="63">
        <v>6553</v>
      </c>
      <c r="H27" s="63">
        <v>4659</v>
      </c>
      <c r="I27" s="63">
        <v>246780</v>
      </c>
    </row>
    <row r="28" spans="1:10" s="63" customFormat="1" ht="17" x14ac:dyDescent="0.2">
      <c r="A28" s="9" t="s">
        <v>239</v>
      </c>
      <c r="B28" s="9" t="s">
        <v>240</v>
      </c>
      <c r="C28" s="73" t="s">
        <v>241</v>
      </c>
      <c r="D28" s="74" t="s">
        <v>83</v>
      </c>
      <c r="E28" s="75" t="s">
        <v>77</v>
      </c>
      <c r="F28" s="63">
        <v>120229</v>
      </c>
      <c r="G28" s="63">
        <v>2175</v>
      </c>
      <c r="H28" s="63">
        <v>2177</v>
      </c>
      <c r="I28" s="63">
        <v>124581</v>
      </c>
    </row>
    <row r="29" spans="1:10" s="63" customFormat="1" ht="17" x14ac:dyDescent="0.2">
      <c r="A29" s="9" t="s">
        <v>242</v>
      </c>
      <c r="B29" s="9" t="s">
        <v>243</v>
      </c>
      <c r="C29" s="73" t="s">
        <v>244</v>
      </c>
      <c r="D29" s="74" t="s">
        <v>85</v>
      </c>
      <c r="E29" s="75" t="s">
        <v>65</v>
      </c>
      <c r="F29" s="63">
        <v>37594</v>
      </c>
      <c r="G29" s="63">
        <v>1250</v>
      </c>
      <c r="H29" s="63">
        <v>730</v>
      </c>
      <c r="I29" s="63">
        <v>39574</v>
      </c>
    </row>
    <row r="30" spans="1:10" s="63" customFormat="1" ht="17" x14ac:dyDescent="0.2">
      <c r="A30" s="9" t="s">
        <v>245</v>
      </c>
      <c r="B30" s="9" t="s">
        <v>246</v>
      </c>
      <c r="C30" s="73" t="s">
        <v>247</v>
      </c>
      <c r="D30" s="74" t="s">
        <v>85</v>
      </c>
      <c r="E30" s="75" t="s">
        <v>71</v>
      </c>
      <c r="F30" s="63">
        <v>111935</v>
      </c>
      <c r="G30" s="63">
        <v>2237</v>
      </c>
      <c r="H30" s="63">
        <v>1623</v>
      </c>
      <c r="I30" s="63">
        <v>115795</v>
      </c>
    </row>
    <row r="31" spans="1:10" s="63" customFormat="1" ht="17" x14ac:dyDescent="0.2">
      <c r="A31" s="9" t="s">
        <v>248</v>
      </c>
      <c r="B31" s="9" t="s">
        <v>249</v>
      </c>
      <c r="C31" s="73" t="s">
        <v>250</v>
      </c>
      <c r="D31" s="74" t="s">
        <v>85</v>
      </c>
      <c r="E31" s="75" t="s">
        <v>75</v>
      </c>
      <c r="F31" s="63">
        <v>119632</v>
      </c>
      <c r="G31" s="63">
        <v>1319</v>
      </c>
      <c r="H31" s="63">
        <v>1570</v>
      </c>
      <c r="I31" s="63">
        <v>122521</v>
      </c>
    </row>
    <row r="32" spans="1:10" s="63" customFormat="1" ht="17" x14ac:dyDescent="0.2">
      <c r="A32" s="9" t="s">
        <v>251</v>
      </c>
      <c r="B32" s="9" t="s">
        <v>252</v>
      </c>
      <c r="C32" s="73" t="s">
        <v>253</v>
      </c>
      <c r="D32" s="74" t="s">
        <v>85</v>
      </c>
      <c r="E32" s="75" t="s">
        <v>69</v>
      </c>
      <c r="F32" s="63">
        <v>74097</v>
      </c>
      <c r="G32" s="63">
        <v>1826</v>
      </c>
      <c r="H32" s="63">
        <v>706</v>
      </c>
      <c r="I32" s="63">
        <v>76629</v>
      </c>
    </row>
    <row r="33" spans="1:9" s="63" customFormat="1" ht="17" x14ac:dyDescent="0.2">
      <c r="A33" s="9" t="s">
        <v>254</v>
      </c>
      <c r="B33" s="9" t="s">
        <v>255</v>
      </c>
      <c r="C33" s="73" t="s">
        <v>256</v>
      </c>
      <c r="D33" s="74" t="s">
        <v>87</v>
      </c>
      <c r="E33" s="75" t="s">
        <v>73</v>
      </c>
      <c r="F33" s="63">
        <v>123759</v>
      </c>
      <c r="G33" s="63">
        <v>385</v>
      </c>
      <c r="H33" s="63">
        <v>2032</v>
      </c>
      <c r="I33" s="63">
        <v>126176</v>
      </c>
    </row>
    <row r="34" spans="1:9" s="63" customFormat="1" ht="17" x14ac:dyDescent="0.2">
      <c r="A34" s="9" t="s">
        <v>257</v>
      </c>
      <c r="B34" s="9" t="s">
        <v>258</v>
      </c>
      <c r="C34" s="48" t="s">
        <v>259</v>
      </c>
      <c r="D34" s="76" t="s">
        <v>87</v>
      </c>
      <c r="E34" s="75" t="s">
        <v>71</v>
      </c>
      <c r="F34" s="63">
        <v>117561</v>
      </c>
      <c r="G34" s="63">
        <v>2384</v>
      </c>
      <c r="H34" s="63">
        <v>768</v>
      </c>
      <c r="I34" s="63">
        <v>120713</v>
      </c>
    </row>
    <row r="35" spans="1:9" s="63" customFormat="1" ht="17" x14ac:dyDescent="0.2">
      <c r="A35" s="9" t="s">
        <v>260</v>
      </c>
      <c r="B35" s="9" t="s">
        <v>261</v>
      </c>
      <c r="C35" s="77" t="s">
        <v>262</v>
      </c>
      <c r="D35" s="74" t="s">
        <v>81</v>
      </c>
      <c r="E35" s="75" t="s">
        <v>81</v>
      </c>
      <c r="F35" s="63">
        <v>145302</v>
      </c>
      <c r="G35" s="63">
        <v>2354</v>
      </c>
      <c r="H35" s="63">
        <v>2066</v>
      </c>
      <c r="I35" s="63">
        <v>149722</v>
      </c>
    </row>
    <row r="36" spans="1:9" s="63" customFormat="1" ht="17" x14ac:dyDescent="0.2">
      <c r="A36" s="9" t="s">
        <v>263</v>
      </c>
      <c r="B36" s="9" t="s">
        <v>264</v>
      </c>
      <c r="C36" s="73" t="s">
        <v>265</v>
      </c>
      <c r="D36" s="74" t="s">
        <v>83</v>
      </c>
      <c r="E36" s="75" t="s">
        <v>79</v>
      </c>
      <c r="F36" s="63">
        <v>412768</v>
      </c>
      <c r="G36" s="63">
        <v>14141</v>
      </c>
      <c r="H36" s="63">
        <v>5868</v>
      </c>
      <c r="I36" s="63">
        <v>432777</v>
      </c>
    </row>
    <row r="37" spans="1:9" s="63" customFormat="1" ht="17" x14ac:dyDescent="0.2">
      <c r="A37" s="9" t="s">
        <v>266</v>
      </c>
      <c r="B37" s="9" t="s">
        <v>267</v>
      </c>
      <c r="C37" s="73" t="s">
        <v>268</v>
      </c>
      <c r="D37" s="74" t="s">
        <v>85</v>
      </c>
      <c r="E37" s="75" t="s">
        <v>69</v>
      </c>
      <c r="F37" s="63">
        <v>67260</v>
      </c>
      <c r="G37" s="63">
        <v>766</v>
      </c>
      <c r="H37" s="63">
        <v>0</v>
      </c>
      <c r="I37" s="63">
        <v>68026</v>
      </c>
    </row>
    <row r="38" spans="1:9" s="63" customFormat="1" ht="17" x14ac:dyDescent="0.2">
      <c r="A38" s="9" t="s">
        <v>269</v>
      </c>
      <c r="B38" s="9" t="s">
        <v>270</v>
      </c>
      <c r="C38" s="73" t="s">
        <v>271</v>
      </c>
      <c r="D38" s="74" t="s">
        <v>87</v>
      </c>
      <c r="E38" s="75" t="s">
        <v>65</v>
      </c>
      <c r="F38" s="63">
        <v>66727</v>
      </c>
      <c r="G38" s="63">
        <v>2157</v>
      </c>
      <c r="H38" s="63">
        <v>518</v>
      </c>
      <c r="I38" s="63">
        <v>69402</v>
      </c>
    </row>
    <row r="39" spans="1:9" s="63" customFormat="1" ht="17" x14ac:dyDescent="0.2">
      <c r="A39" s="9" t="s">
        <v>272</v>
      </c>
      <c r="B39" s="9" t="s">
        <v>273</v>
      </c>
      <c r="C39" s="73" t="s">
        <v>274</v>
      </c>
      <c r="D39" s="74" t="s">
        <v>87</v>
      </c>
      <c r="E39" s="75" t="s">
        <v>65</v>
      </c>
      <c r="F39" s="63">
        <v>68550</v>
      </c>
      <c r="G39" s="63">
        <v>2603</v>
      </c>
      <c r="H39" s="63">
        <v>817</v>
      </c>
      <c r="I39" s="63">
        <v>71970</v>
      </c>
    </row>
    <row r="40" spans="1:9" s="63" customFormat="1" ht="17" x14ac:dyDescent="0.2">
      <c r="A40" s="9" t="s">
        <v>275</v>
      </c>
      <c r="B40" s="9" t="s">
        <v>276</v>
      </c>
      <c r="C40" s="73" t="s">
        <v>277</v>
      </c>
      <c r="D40" s="74" t="s">
        <v>85</v>
      </c>
      <c r="E40" s="75" t="s">
        <v>69</v>
      </c>
      <c r="F40" s="63">
        <v>43571</v>
      </c>
      <c r="G40" s="63">
        <v>772</v>
      </c>
      <c r="H40" s="63">
        <v>917</v>
      </c>
      <c r="I40" s="63">
        <v>45260</v>
      </c>
    </row>
    <row r="41" spans="1:9" s="63" customFormat="1" ht="17" x14ac:dyDescent="0.2">
      <c r="A41" s="9" t="s">
        <v>278</v>
      </c>
      <c r="B41" s="9" t="s">
        <v>279</v>
      </c>
      <c r="C41" s="73" t="s">
        <v>280</v>
      </c>
      <c r="D41" s="74" t="s">
        <v>83</v>
      </c>
      <c r="E41" s="75" t="s">
        <v>65</v>
      </c>
      <c r="F41" s="63">
        <v>137080</v>
      </c>
      <c r="G41" s="63">
        <v>4531</v>
      </c>
      <c r="H41" s="63">
        <v>2370</v>
      </c>
      <c r="I41" s="63">
        <v>143981</v>
      </c>
    </row>
    <row r="42" spans="1:9" s="63" customFormat="1" ht="17" x14ac:dyDescent="0.2">
      <c r="A42" s="9" t="s">
        <v>281</v>
      </c>
      <c r="B42" s="9" t="s">
        <v>282</v>
      </c>
      <c r="C42" s="73" t="s">
        <v>283</v>
      </c>
      <c r="D42" s="74" t="s">
        <v>85</v>
      </c>
      <c r="E42" s="75" t="s">
        <v>69</v>
      </c>
      <c r="F42" s="63">
        <v>35205</v>
      </c>
      <c r="G42" s="63">
        <v>1071</v>
      </c>
      <c r="H42" s="63">
        <v>685</v>
      </c>
      <c r="I42" s="63">
        <v>36961</v>
      </c>
    </row>
    <row r="43" spans="1:9" s="63" customFormat="1" ht="17" x14ac:dyDescent="0.2">
      <c r="A43" s="9" t="s">
        <v>284</v>
      </c>
      <c r="B43" s="9" t="s">
        <v>285</v>
      </c>
      <c r="C43" s="73" t="s">
        <v>286</v>
      </c>
      <c r="D43" s="74" t="s">
        <v>87</v>
      </c>
      <c r="E43" s="75" t="s">
        <v>73</v>
      </c>
      <c r="F43" s="63" t="s">
        <v>181</v>
      </c>
      <c r="G43" s="63" t="s">
        <v>181</v>
      </c>
      <c r="H43" s="63" t="s">
        <v>181</v>
      </c>
      <c r="I43" s="63" t="s">
        <v>181</v>
      </c>
    </row>
    <row r="44" spans="1:9" s="63" customFormat="1" ht="17" x14ac:dyDescent="0.2">
      <c r="A44" s="9" t="s">
        <v>287</v>
      </c>
      <c r="B44" s="9" t="s">
        <v>288</v>
      </c>
      <c r="C44" s="48" t="s">
        <v>289</v>
      </c>
      <c r="D44" s="74" t="s">
        <v>87</v>
      </c>
      <c r="E44" s="75" t="s">
        <v>73</v>
      </c>
      <c r="F44" s="63">
        <v>255752</v>
      </c>
      <c r="G44" s="63">
        <v>7370</v>
      </c>
      <c r="H44" s="63">
        <v>4214</v>
      </c>
      <c r="I44" s="63">
        <v>267336</v>
      </c>
    </row>
    <row r="45" spans="1:9" s="63" customFormat="1" ht="17" x14ac:dyDescent="0.2">
      <c r="A45" s="9" t="s">
        <v>290</v>
      </c>
      <c r="B45" s="9" t="s">
        <v>291</v>
      </c>
      <c r="C45" s="73" t="s">
        <v>292</v>
      </c>
      <c r="D45" s="74" t="s">
        <v>87</v>
      </c>
      <c r="E45" s="75" t="s">
        <v>75</v>
      </c>
      <c r="F45" s="63">
        <v>82608</v>
      </c>
      <c r="G45" s="63">
        <v>0</v>
      </c>
      <c r="H45" s="63">
        <v>0</v>
      </c>
      <c r="I45" s="63">
        <v>82608</v>
      </c>
    </row>
    <row r="46" spans="1:9" s="63" customFormat="1" ht="17" x14ac:dyDescent="0.2">
      <c r="A46" s="9" t="s">
        <v>293</v>
      </c>
      <c r="B46" s="9" t="s">
        <v>294</v>
      </c>
      <c r="C46" s="73" t="s">
        <v>295</v>
      </c>
      <c r="D46" s="74" t="s">
        <v>83</v>
      </c>
      <c r="E46" s="75" t="s">
        <v>77</v>
      </c>
      <c r="F46" s="63">
        <v>242528</v>
      </c>
      <c r="G46" s="63">
        <v>9621</v>
      </c>
      <c r="H46" s="63">
        <v>1381</v>
      </c>
      <c r="I46" s="63">
        <v>253530</v>
      </c>
    </row>
    <row r="47" spans="1:9" s="63" customFormat="1" ht="17" x14ac:dyDescent="0.2">
      <c r="A47" s="9" t="s">
        <v>296</v>
      </c>
      <c r="B47" s="9" t="s">
        <v>297</v>
      </c>
      <c r="C47" s="73" t="s">
        <v>298</v>
      </c>
      <c r="D47" s="74" t="s">
        <v>85</v>
      </c>
      <c r="E47" s="75" t="s">
        <v>71</v>
      </c>
      <c r="F47" s="63">
        <v>98188</v>
      </c>
      <c r="G47" s="63">
        <v>2307</v>
      </c>
      <c r="H47" s="63">
        <v>1707</v>
      </c>
      <c r="I47" s="63">
        <v>102202</v>
      </c>
    </row>
    <row r="48" spans="1:9" s="63" customFormat="1" ht="17" x14ac:dyDescent="0.2">
      <c r="A48" s="9" t="s">
        <v>299</v>
      </c>
      <c r="B48" s="9" t="s">
        <v>300</v>
      </c>
      <c r="C48" s="73" t="s">
        <v>301</v>
      </c>
      <c r="D48" s="74" t="s">
        <v>85</v>
      </c>
      <c r="E48" s="75" t="s">
        <v>71</v>
      </c>
      <c r="F48" s="63">
        <v>84405</v>
      </c>
      <c r="G48" s="63">
        <v>1443</v>
      </c>
      <c r="H48" s="63">
        <v>1295</v>
      </c>
      <c r="I48" s="63">
        <v>87143</v>
      </c>
    </row>
    <row r="49" spans="1:9" s="63" customFormat="1" ht="17" x14ac:dyDescent="0.2">
      <c r="A49" s="9" t="s">
        <v>302</v>
      </c>
      <c r="B49" s="9" t="s">
        <v>303</v>
      </c>
      <c r="C49" s="73" t="s">
        <v>304</v>
      </c>
      <c r="D49" s="74" t="s">
        <v>81</v>
      </c>
      <c r="E49" s="75" t="s">
        <v>81</v>
      </c>
      <c r="F49" s="63">
        <v>155465</v>
      </c>
      <c r="G49" s="63">
        <v>6340</v>
      </c>
      <c r="H49" s="63">
        <v>3230</v>
      </c>
      <c r="I49" s="63">
        <v>165035</v>
      </c>
    </row>
    <row r="50" spans="1:9" s="63" customFormat="1" ht="17" x14ac:dyDescent="0.2">
      <c r="A50" s="9" t="s">
        <v>305</v>
      </c>
      <c r="B50" s="9" t="s">
        <v>306</v>
      </c>
      <c r="C50" s="73" t="s">
        <v>307</v>
      </c>
      <c r="D50" s="74" t="s">
        <v>85</v>
      </c>
      <c r="E50" s="75" t="s">
        <v>71</v>
      </c>
      <c r="F50" s="63">
        <v>59271</v>
      </c>
      <c r="G50" s="63">
        <v>710</v>
      </c>
      <c r="H50" s="63">
        <v>1021</v>
      </c>
      <c r="I50" s="63">
        <v>61002</v>
      </c>
    </row>
    <row r="51" spans="1:9" s="63" customFormat="1" ht="17" x14ac:dyDescent="0.2">
      <c r="A51" s="9" t="s">
        <v>308</v>
      </c>
      <c r="B51" s="9" t="s">
        <v>309</v>
      </c>
      <c r="C51" s="73" t="s">
        <v>310</v>
      </c>
      <c r="D51" s="74" t="s">
        <v>87</v>
      </c>
      <c r="E51" s="75" t="s">
        <v>75</v>
      </c>
      <c r="F51" s="63">
        <v>175853</v>
      </c>
      <c r="G51" s="63">
        <v>5382</v>
      </c>
      <c r="H51" s="63">
        <v>2474</v>
      </c>
      <c r="I51" s="63">
        <v>183709</v>
      </c>
    </row>
    <row r="52" spans="1:9" s="63" customFormat="1" ht="17" x14ac:dyDescent="0.2">
      <c r="A52" s="9" t="s">
        <v>311</v>
      </c>
      <c r="B52" s="9" t="s">
        <v>312</v>
      </c>
      <c r="C52" s="73" t="s">
        <v>313</v>
      </c>
      <c r="D52" s="74" t="s">
        <v>87</v>
      </c>
      <c r="E52" s="75" t="s">
        <v>73</v>
      </c>
      <c r="F52" s="63">
        <v>260475</v>
      </c>
      <c r="G52" s="63">
        <v>2233</v>
      </c>
      <c r="H52" s="63">
        <v>2061</v>
      </c>
      <c r="I52" s="63">
        <v>264769</v>
      </c>
    </row>
    <row r="53" spans="1:9" s="63" customFormat="1" ht="17" x14ac:dyDescent="0.2">
      <c r="A53" s="9" t="s">
        <v>314</v>
      </c>
      <c r="B53" s="9" t="s">
        <v>315</v>
      </c>
      <c r="C53" s="73" t="s">
        <v>316</v>
      </c>
      <c r="D53" s="74" t="s">
        <v>85</v>
      </c>
      <c r="E53" s="75" t="s">
        <v>71</v>
      </c>
      <c r="F53" s="63">
        <v>90879</v>
      </c>
      <c r="G53" s="63">
        <v>176</v>
      </c>
      <c r="H53" s="63">
        <v>938</v>
      </c>
      <c r="I53" s="63">
        <v>91993</v>
      </c>
    </row>
    <row r="54" spans="1:9" s="63" customFormat="1" ht="17" x14ac:dyDescent="0.2">
      <c r="A54" s="9" t="s">
        <v>317</v>
      </c>
      <c r="B54" s="9" t="s">
        <v>318</v>
      </c>
      <c r="C54" s="73" t="s">
        <v>319</v>
      </c>
      <c r="D54" s="74" t="s">
        <v>81</v>
      </c>
      <c r="E54" s="75" t="s">
        <v>81</v>
      </c>
      <c r="F54" s="63">
        <v>222476</v>
      </c>
      <c r="G54" s="63">
        <v>2957</v>
      </c>
      <c r="H54" s="63">
        <v>5145</v>
      </c>
      <c r="I54" s="63">
        <v>230578</v>
      </c>
    </row>
    <row r="55" spans="1:9" s="63" customFormat="1" ht="17" x14ac:dyDescent="0.2">
      <c r="A55" s="9" t="s">
        <v>320</v>
      </c>
      <c r="B55" s="9" t="s">
        <v>321</v>
      </c>
      <c r="C55" s="73" t="s">
        <v>322</v>
      </c>
      <c r="D55" s="74" t="s">
        <v>85</v>
      </c>
      <c r="E55" s="75" t="s">
        <v>79</v>
      </c>
      <c r="F55" s="63">
        <v>70838</v>
      </c>
      <c r="G55" s="63">
        <v>434</v>
      </c>
      <c r="H55" s="63">
        <v>822</v>
      </c>
      <c r="I55" s="63">
        <v>72094</v>
      </c>
    </row>
    <row r="56" spans="1:9" s="63" customFormat="1" ht="17" x14ac:dyDescent="0.2">
      <c r="A56" s="9" t="s">
        <v>323</v>
      </c>
      <c r="B56" s="9" t="s">
        <v>324</v>
      </c>
      <c r="C56" s="73" t="s">
        <v>325</v>
      </c>
      <c r="D56" s="74" t="s">
        <v>85</v>
      </c>
      <c r="E56" s="75" t="s">
        <v>71</v>
      </c>
      <c r="F56" s="63">
        <v>63146</v>
      </c>
      <c r="G56" s="63">
        <v>1116</v>
      </c>
      <c r="H56" s="63">
        <v>507</v>
      </c>
      <c r="I56" s="63">
        <v>64769</v>
      </c>
    </row>
    <row r="57" spans="1:9" s="63" customFormat="1" ht="17" x14ac:dyDescent="0.2">
      <c r="A57" s="9" t="s">
        <v>326</v>
      </c>
      <c r="B57" s="9" t="s">
        <v>327</v>
      </c>
      <c r="C57" s="73" t="s">
        <v>328</v>
      </c>
      <c r="D57" s="74" t="s">
        <v>85</v>
      </c>
      <c r="E57" s="75" t="s">
        <v>69</v>
      </c>
      <c r="F57" s="63">
        <v>69398</v>
      </c>
      <c r="G57" s="63">
        <v>1061</v>
      </c>
      <c r="H57" s="63">
        <v>1118</v>
      </c>
      <c r="I57" s="63">
        <v>71577</v>
      </c>
    </row>
    <row r="58" spans="1:9" s="63" customFormat="1" ht="17" x14ac:dyDescent="0.2">
      <c r="A58" s="9" t="s">
        <v>329</v>
      </c>
      <c r="B58" s="9" t="s">
        <v>330</v>
      </c>
      <c r="C58" s="73" t="s">
        <v>331</v>
      </c>
      <c r="D58" s="74" t="s">
        <v>87</v>
      </c>
      <c r="E58" s="75" t="s">
        <v>75</v>
      </c>
      <c r="F58" s="63">
        <v>432017</v>
      </c>
      <c r="G58" s="63">
        <v>3084</v>
      </c>
      <c r="H58" s="63">
        <v>6804</v>
      </c>
      <c r="I58" s="63">
        <v>441905</v>
      </c>
    </row>
    <row r="59" spans="1:9" s="63" customFormat="1" ht="17" x14ac:dyDescent="0.2">
      <c r="A59" s="9" t="s">
        <v>332</v>
      </c>
      <c r="B59" s="9" t="s">
        <v>333</v>
      </c>
      <c r="C59" s="73" t="s">
        <v>334</v>
      </c>
      <c r="D59" s="74" t="s">
        <v>85</v>
      </c>
      <c r="E59" s="75" t="s">
        <v>65</v>
      </c>
      <c r="F59" s="63">
        <v>45191</v>
      </c>
      <c r="G59" s="63">
        <v>1650</v>
      </c>
      <c r="H59" s="63">
        <v>640</v>
      </c>
      <c r="I59" s="63">
        <v>47481</v>
      </c>
    </row>
    <row r="60" spans="1:9" s="63" customFormat="1" ht="17" x14ac:dyDescent="0.2">
      <c r="A60" s="9" t="s">
        <v>335</v>
      </c>
      <c r="B60" s="9" t="s">
        <v>336</v>
      </c>
      <c r="C60" s="73" t="s">
        <v>337</v>
      </c>
      <c r="D60" s="74" t="s">
        <v>83</v>
      </c>
      <c r="E60" s="75" t="s">
        <v>65</v>
      </c>
      <c r="F60" s="63">
        <v>107106</v>
      </c>
      <c r="G60" s="63">
        <v>2472</v>
      </c>
      <c r="H60" s="63">
        <v>2335</v>
      </c>
      <c r="I60" s="63">
        <v>111913</v>
      </c>
    </row>
    <row r="61" spans="1:9" s="63" customFormat="1" ht="17" x14ac:dyDescent="0.2">
      <c r="A61" s="9" t="s">
        <v>338</v>
      </c>
      <c r="B61" s="9" t="s">
        <v>339</v>
      </c>
      <c r="C61" s="73" t="s">
        <v>340</v>
      </c>
      <c r="D61" s="74" t="s">
        <v>83</v>
      </c>
      <c r="E61" s="75" t="s">
        <v>77</v>
      </c>
      <c r="F61" s="63">
        <v>115162</v>
      </c>
      <c r="G61" s="63">
        <v>2670</v>
      </c>
      <c r="H61" s="63">
        <v>1107</v>
      </c>
      <c r="I61" s="63">
        <v>118939</v>
      </c>
    </row>
    <row r="62" spans="1:9" s="63" customFormat="1" ht="17" x14ac:dyDescent="0.2">
      <c r="A62" s="9" t="s">
        <v>341</v>
      </c>
      <c r="B62" s="9" t="s">
        <v>342</v>
      </c>
      <c r="C62" s="73" t="s">
        <v>343</v>
      </c>
      <c r="D62" s="74" t="s">
        <v>85</v>
      </c>
      <c r="E62" s="75" t="s">
        <v>71</v>
      </c>
      <c r="F62" s="63">
        <v>82342</v>
      </c>
      <c r="G62" s="63">
        <v>973</v>
      </c>
      <c r="H62" s="63">
        <v>1285</v>
      </c>
      <c r="I62" s="63">
        <v>84600</v>
      </c>
    </row>
    <row r="63" spans="1:9" s="63" customFormat="1" ht="17" x14ac:dyDescent="0.2">
      <c r="A63" s="9" t="s">
        <v>344</v>
      </c>
      <c r="B63" s="9" t="s">
        <v>345</v>
      </c>
      <c r="C63" s="73" t="s">
        <v>346</v>
      </c>
      <c r="D63" s="74" t="s">
        <v>81</v>
      </c>
      <c r="E63" s="75" t="s">
        <v>81</v>
      </c>
      <c r="F63" s="63">
        <v>144309</v>
      </c>
      <c r="G63" s="63">
        <v>7949</v>
      </c>
      <c r="H63" s="63">
        <v>5238</v>
      </c>
      <c r="I63" s="63">
        <v>157496</v>
      </c>
    </row>
    <row r="64" spans="1:9" s="63" customFormat="1" ht="17" x14ac:dyDescent="0.2">
      <c r="A64" s="9" t="s">
        <v>347</v>
      </c>
      <c r="B64" s="9" t="s">
        <v>348</v>
      </c>
      <c r="C64" s="73" t="s">
        <v>349</v>
      </c>
      <c r="D64" s="74" t="s">
        <v>85</v>
      </c>
      <c r="E64" s="75" t="s">
        <v>79</v>
      </c>
      <c r="F64" s="63">
        <v>54863</v>
      </c>
      <c r="G64" s="63">
        <v>1089</v>
      </c>
      <c r="H64" s="63">
        <v>422</v>
      </c>
      <c r="I64" s="63">
        <v>56374</v>
      </c>
    </row>
    <row r="65" spans="1:9" s="63" customFormat="1" ht="17" x14ac:dyDescent="0.2">
      <c r="A65" s="9" t="s">
        <v>350</v>
      </c>
      <c r="B65" s="9" t="s">
        <v>351</v>
      </c>
      <c r="C65" s="73" t="s">
        <v>352</v>
      </c>
      <c r="D65" s="74" t="s">
        <v>85</v>
      </c>
      <c r="E65" s="75" t="s">
        <v>75</v>
      </c>
      <c r="F65" s="63">
        <v>97029</v>
      </c>
      <c r="G65" s="63">
        <v>1662</v>
      </c>
      <c r="H65" s="63">
        <v>1076</v>
      </c>
      <c r="I65" s="63">
        <v>99767</v>
      </c>
    </row>
    <row r="66" spans="1:9" s="63" customFormat="1" ht="17" x14ac:dyDescent="0.2">
      <c r="A66" s="9" t="s">
        <v>353</v>
      </c>
      <c r="B66" s="9" t="s">
        <v>354</v>
      </c>
      <c r="C66" s="73" t="s">
        <v>355</v>
      </c>
      <c r="D66" s="74" t="s">
        <v>85</v>
      </c>
      <c r="E66" s="75" t="s">
        <v>65</v>
      </c>
      <c r="F66" s="63">
        <v>66582</v>
      </c>
      <c r="G66" s="63">
        <v>1575</v>
      </c>
      <c r="H66" s="63">
        <v>1145</v>
      </c>
      <c r="I66" s="63">
        <v>69302</v>
      </c>
    </row>
    <row r="67" spans="1:9" s="63" customFormat="1" ht="17" x14ac:dyDescent="0.2">
      <c r="A67" s="9" t="s">
        <v>356</v>
      </c>
      <c r="B67" s="9" t="s">
        <v>357</v>
      </c>
      <c r="C67" s="73" t="s">
        <v>358</v>
      </c>
      <c r="D67" s="74" t="s">
        <v>85</v>
      </c>
      <c r="E67" s="75" t="s">
        <v>71</v>
      </c>
      <c r="F67" s="63">
        <v>57797</v>
      </c>
      <c r="G67" s="63">
        <v>992</v>
      </c>
      <c r="H67" s="63">
        <v>373</v>
      </c>
      <c r="I67" s="63">
        <v>59162</v>
      </c>
    </row>
    <row r="68" spans="1:9" s="63" customFormat="1" ht="17" x14ac:dyDescent="0.2">
      <c r="A68" s="9" t="s">
        <v>359</v>
      </c>
      <c r="B68" s="9" t="s">
        <v>360</v>
      </c>
      <c r="C68" s="48" t="s">
        <v>361</v>
      </c>
      <c r="D68" s="76" t="s">
        <v>87</v>
      </c>
      <c r="E68" s="75" t="s">
        <v>71</v>
      </c>
      <c r="F68" s="63">
        <v>218095</v>
      </c>
      <c r="G68" s="63">
        <v>5329</v>
      </c>
      <c r="H68" s="63">
        <v>1770</v>
      </c>
      <c r="I68" s="63">
        <v>225194</v>
      </c>
    </row>
    <row r="69" spans="1:9" s="63" customFormat="1" ht="17" x14ac:dyDescent="0.2">
      <c r="A69" s="9" t="s">
        <v>362</v>
      </c>
      <c r="B69" s="9" t="s">
        <v>363</v>
      </c>
      <c r="C69" s="73" t="s">
        <v>364</v>
      </c>
      <c r="D69" s="74" t="s">
        <v>85</v>
      </c>
      <c r="E69" s="75" t="s">
        <v>69</v>
      </c>
      <c r="F69" s="63">
        <v>109899</v>
      </c>
      <c r="G69" s="63">
        <v>1359</v>
      </c>
      <c r="H69" s="63">
        <v>1809</v>
      </c>
      <c r="I69" s="63">
        <v>113067</v>
      </c>
    </row>
    <row r="70" spans="1:9" s="63" customFormat="1" ht="17" x14ac:dyDescent="0.2">
      <c r="A70" s="9" t="s">
        <v>365</v>
      </c>
      <c r="B70" s="9" t="s">
        <v>366</v>
      </c>
      <c r="C70" s="73" t="s">
        <v>367</v>
      </c>
      <c r="D70" s="74" t="s">
        <v>85</v>
      </c>
      <c r="E70" s="75" t="s">
        <v>71</v>
      </c>
      <c r="F70" s="63">
        <v>123667</v>
      </c>
      <c r="G70" s="63">
        <v>1845</v>
      </c>
      <c r="H70" s="63">
        <v>1482</v>
      </c>
      <c r="I70" s="63">
        <v>126994</v>
      </c>
    </row>
    <row r="71" spans="1:9" s="63" customFormat="1" ht="17" x14ac:dyDescent="0.2">
      <c r="A71" s="9" t="s">
        <v>368</v>
      </c>
      <c r="B71" s="9" t="s">
        <v>369</v>
      </c>
      <c r="C71" s="73" t="s">
        <v>370</v>
      </c>
      <c r="D71" s="74" t="s">
        <v>85</v>
      </c>
      <c r="E71" s="75" t="s">
        <v>73</v>
      </c>
      <c r="F71" s="63">
        <v>80331</v>
      </c>
      <c r="G71" s="63">
        <v>1308</v>
      </c>
      <c r="H71" s="63">
        <v>1175</v>
      </c>
      <c r="I71" s="63">
        <v>82814</v>
      </c>
    </row>
    <row r="72" spans="1:9" s="63" customFormat="1" ht="17" x14ac:dyDescent="0.2">
      <c r="A72" s="9" t="s">
        <v>371</v>
      </c>
      <c r="B72" s="9" t="s">
        <v>372</v>
      </c>
      <c r="C72" s="73" t="s">
        <v>373</v>
      </c>
      <c r="D72" s="74" t="s">
        <v>85</v>
      </c>
      <c r="E72" s="75" t="s">
        <v>75</v>
      </c>
      <c r="F72" s="63">
        <v>113270</v>
      </c>
      <c r="G72" s="63">
        <v>1436</v>
      </c>
      <c r="H72" s="63">
        <v>2257</v>
      </c>
      <c r="I72" s="63">
        <v>116963</v>
      </c>
    </row>
    <row r="73" spans="1:9" s="63" customFormat="1" ht="17" x14ac:dyDescent="0.2">
      <c r="A73" s="9" t="s">
        <v>374</v>
      </c>
      <c r="B73" s="9" t="s">
        <v>375</v>
      </c>
      <c r="C73" s="48" t="s">
        <v>376</v>
      </c>
      <c r="D73" s="76" t="s">
        <v>87</v>
      </c>
      <c r="E73" s="75" t="s">
        <v>65</v>
      </c>
      <c r="F73" s="63">
        <v>292930</v>
      </c>
      <c r="G73" s="63">
        <v>3365</v>
      </c>
      <c r="H73" s="63">
        <v>3456</v>
      </c>
      <c r="I73" s="63">
        <v>299751</v>
      </c>
    </row>
    <row r="74" spans="1:9" s="63" customFormat="1" ht="17" x14ac:dyDescent="0.2">
      <c r="A74" s="9" t="s">
        <v>377</v>
      </c>
      <c r="B74" s="9" t="s">
        <v>378</v>
      </c>
      <c r="C74" s="48" t="s">
        <v>379</v>
      </c>
      <c r="D74" s="76" t="s">
        <v>87</v>
      </c>
      <c r="E74" s="75" t="s">
        <v>65</v>
      </c>
      <c r="F74" s="63">
        <v>240621</v>
      </c>
      <c r="G74" s="63">
        <v>2661</v>
      </c>
      <c r="H74" s="63">
        <v>4201</v>
      </c>
      <c r="I74" s="63">
        <v>247483</v>
      </c>
    </row>
    <row r="75" spans="1:9" s="63" customFormat="1" ht="17" x14ac:dyDescent="0.2">
      <c r="A75" s="9" t="s">
        <v>380</v>
      </c>
      <c r="B75" s="9" t="s">
        <v>381</v>
      </c>
      <c r="C75" s="73" t="s">
        <v>382</v>
      </c>
      <c r="D75" s="74" t="s">
        <v>85</v>
      </c>
      <c r="E75" s="75" t="s">
        <v>69</v>
      </c>
      <c r="F75" s="63">
        <v>52953</v>
      </c>
      <c r="G75" s="63">
        <v>1102</v>
      </c>
      <c r="H75" s="63">
        <v>1055</v>
      </c>
      <c r="I75" s="63">
        <v>55110</v>
      </c>
    </row>
    <row r="76" spans="1:9" s="63" customFormat="1" ht="17" x14ac:dyDescent="0.2">
      <c r="A76" s="9" t="s">
        <v>383</v>
      </c>
      <c r="B76" s="9" t="s">
        <v>384</v>
      </c>
      <c r="C76" s="73" t="s">
        <v>385</v>
      </c>
      <c r="D76" s="74" t="s">
        <v>85</v>
      </c>
      <c r="E76" s="75" t="s">
        <v>75</v>
      </c>
      <c r="F76" s="63">
        <v>103363</v>
      </c>
      <c r="G76" s="63">
        <v>1493</v>
      </c>
      <c r="H76" s="63">
        <v>1527</v>
      </c>
      <c r="I76" s="63">
        <v>106383</v>
      </c>
    </row>
    <row r="77" spans="1:9" s="63" customFormat="1" ht="17" x14ac:dyDescent="0.2">
      <c r="A77" s="9" t="s">
        <v>386</v>
      </c>
      <c r="B77" s="9" t="s">
        <v>387</v>
      </c>
      <c r="C77" s="73" t="s">
        <v>388</v>
      </c>
      <c r="D77" s="74" t="s">
        <v>85</v>
      </c>
      <c r="E77" s="75" t="s">
        <v>75</v>
      </c>
      <c r="F77" s="63" t="s">
        <v>181</v>
      </c>
      <c r="G77" s="63" t="s">
        <v>181</v>
      </c>
      <c r="H77" s="63" t="s">
        <v>181</v>
      </c>
      <c r="I77" s="63" t="s">
        <v>181</v>
      </c>
    </row>
    <row r="78" spans="1:9" s="63" customFormat="1" ht="17" x14ac:dyDescent="0.2">
      <c r="A78" s="9" t="s">
        <v>389</v>
      </c>
      <c r="B78" s="9" t="s">
        <v>390</v>
      </c>
      <c r="C78" s="73" t="s">
        <v>391</v>
      </c>
      <c r="D78" s="74" t="s">
        <v>85</v>
      </c>
      <c r="E78" s="75" t="s">
        <v>65</v>
      </c>
      <c r="F78" s="63">
        <v>72306</v>
      </c>
      <c r="G78" s="63">
        <v>887</v>
      </c>
      <c r="H78" s="63">
        <v>938</v>
      </c>
      <c r="I78" s="63">
        <v>74131</v>
      </c>
    </row>
    <row r="79" spans="1:9" s="63" customFormat="1" ht="17" x14ac:dyDescent="0.2">
      <c r="A79" s="9" t="s">
        <v>392</v>
      </c>
      <c r="B79" s="9" t="s">
        <v>393</v>
      </c>
      <c r="C79" s="73" t="s">
        <v>394</v>
      </c>
      <c r="D79" s="74" t="s">
        <v>85</v>
      </c>
      <c r="E79" s="75" t="s">
        <v>73</v>
      </c>
      <c r="F79" s="63" t="s">
        <v>181</v>
      </c>
      <c r="G79" s="63" t="s">
        <v>181</v>
      </c>
      <c r="H79" s="63" t="s">
        <v>181</v>
      </c>
      <c r="I79" s="63" t="s">
        <v>181</v>
      </c>
    </row>
    <row r="80" spans="1:9" s="63" customFormat="1" ht="17" x14ac:dyDescent="0.2">
      <c r="A80" s="9" t="s">
        <v>395</v>
      </c>
      <c r="B80" s="9" t="s">
        <v>396</v>
      </c>
      <c r="C80" s="73" t="s">
        <v>397</v>
      </c>
      <c r="D80" s="74" t="s">
        <v>81</v>
      </c>
      <c r="E80" s="75" t="s">
        <v>81</v>
      </c>
      <c r="F80" s="63">
        <v>8609</v>
      </c>
      <c r="G80" s="63">
        <v>270</v>
      </c>
      <c r="H80" s="63">
        <v>356</v>
      </c>
      <c r="I80" s="63">
        <v>9235</v>
      </c>
    </row>
    <row r="81" spans="1:9" s="63" customFormat="1" ht="17" x14ac:dyDescent="0.2">
      <c r="A81" s="9" t="s">
        <v>398</v>
      </c>
      <c r="B81" s="9" t="s">
        <v>399</v>
      </c>
      <c r="C81" s="73" t="s">
        <v>400</v>
      </c>
      <c r="D81" s="74" t="s">
        <v>85</v>
      </c>
      <c r="E81" s="75" t="s">
        <v>71</v>
      </c>
      <c r="F81" s="63">
        <v>116717</v>
      </c>
      <c r="G81" s="63">
        <v>1308</v>
      </c>
      <c r="H81" s="63">
        <v>1623</v>
      </c>
      <c r="I81" s="63">
        <v>119648</v>
      </c>
    </row>
    <row r="82" spans="1:9" s="63" customFormat="1" ht="17" x14ac:dyDescent="0.2">
      <c r="A82" s="9" t="s">
        <v>401</v>
      </c>
      <c r="B82" s="9" t="s">
        <v>402</v>
      </c>
      <c r="C82" s="73" t="s">
        <v>403</v>
      </c>
      <c r="D82" s="74" t="s">
        <v>85</v>
      </c>
      <c r="E82" s="75" t="s">
        <v>65</v>
      </c>
      <c r="F82" s="63">
        <v>40321</v>
      </c>
      <c r="G82" s="63">
        <v>857</v>
      </c>
      <c r="H82" s="63">
        <v>762</v>
      </c>
      <c r="I82" s="63">
        <v>41940</v>
      </c>
    </row>
    <row r="83" spans="1:9" s="63" customFormat="1" ht="17" x14ac:dyDescent="0.2">
      <c r="A83" s="9" t="s">
        <v>404</v>
      </c>
      <c r="B83" s="9" t="s">
        <v>405</v>
      </c>
      <c r="C83" s="73" t="s">
        <v>406</v>
      </c>
      <c r="D83" s="74" t="s">
        <v>85</v>
      </c>
      <c r="E83" s="75" t="s">
        <v>69</v>
      </c>
      <c r="F83" s="63" t="s">
        <v>181</v>
      </c>
      <c r="G83" s="63" t="s">
        <v>181</v>
      </c>
      <c r="H83" s="63" t="s">
        <v>181</v>
      </c>
      <c r="I83" s="63" t="s">
        <v>181</v>
      </c>
    </row>
    <row r="84" spans="1:9" s="63" customFormat="1" ht="17" x14ac:dyDescent="0.2">
      <c r="A84" s="9" t="s">
        <v>407</v>
      </c>
      <c r="B84" s="9" t="s">
        <v>408</v>
      </c>
      <c r="C84" s="48" t="s">
        <v>409</v>
      </c>
      <c r="D84" s="76" t="s">
        <v>87</v>
      </c>
      <c r="E84" s="75" t="s">
        <v>73</v>
      </c>
      <c r="F84" s="63">
        <v>392288</v>
      </c>
      <c r="G84" s="63">
        <v>5710</v>
      </c>
      <c r="H84" s="63">
        <v>6619</v>
      </c>
      <c r="I84" s="63">
        <v>404617</v>
      </c>
    </row>
    <row r="85" spans="1:9" s="63" customFormat="1" ht="17" x14ac:dyDescent="0.2">
      <c r="A85" s="9" t="s">
        <v>410</v>
      </c>
      <c r="B85" s="9" t="s">
        <v>411</v>
      </c>
      <c r="C85" s="73" t="s">
        <v>412</v>
      </c>
      <c r="D85" s="74" t="s">
        <v>85</v>
      </c>
      <c r="E85" s="75" t="s">
        <v>73</v>
      </c>
      <c r="F85" s="63">
        <v>75029</v>
      </c>
      <c r="G85" s="63">
        <v>1073</v>
      </c>
      <c r="H85" s="63">
        <v>1720</v>
      </c>
      <c r="I85" s="63">
        <v>77822</v>
      </c>
    </row>
    <row r="86" spans="1:9" s="63" customFormat="1" ht="17" x14ac:dyDescent="0.2">
      <c r="A86" s="9" t="s">
        <v>413</v>
      </c>
      <c r="B86" s="9" t="s">
        <v>414</v>
      </c>
      <c r="C86" s="73" t="s">
        <v>415</v>
      </c>
      <c r="D86" s="74" t="s">
        <v>83</v>
      </c>
      <c r="E86" s="75" t="s">
        <v>79</v>
      </c>
      <c r="F86" s="63">
        <v>163770</v>
      </c>
      <c r="G86" s="63">
        <v>5063</v>
      </c>
      <c r="H86" s="63">
        <v>2775</v>
      </c>
      <c r="I86" s="63">
        <v>171608</v>
      </c>
    </row>
    <row r="87" spans="1:9" s="63" customFormat="1" ht="17" x14ac:dyDescent="0.2">
      <c r="A87" s="9" t="s">
        <v>416</v>
      </c>
      <c r="B87" s="9" t="s">
        <v>417</v>
      </c>
      <c r="C87" s="73" t="s">
        <v>418</v>
      </c>
      <c r="D87" s="74" t="s">
        <v>85</v>
      </c>
      <c r="E87" s="75" t="s">
        <v>77</v>
      </c>
      <c r="F87" s="63">
        <v>44976</v>
      </c>
      <c r="G87" s="63">
        <v>188</v>
      </c>
      <c r="H87" s="63">
        <v>611</v>
      </c>
      <c r="I87" s="63">
        <v>45775</v>
      </c>
    </row>
    <row r="88" spans="1:9" s="63" customFormat="1" ht="17" x14ac:dyDescent="0.2">
      <c r="A88" s="9" t="s">
        <v>419</v>
      </c>
      <c r="B88" s="9" t="s">
        <v>420</v>
      </c>
      <c r="C88" s="73" t="s">
        <v>421</v>
      </c>
      <c r="D88" s="74" t="s">
        <v>85</v>
      </c>
      <c r="E88" s="75" t="s">
        <v>75</v>
      </c>
      <c r="F88" s="63">
        <v>66404</v>
      </c>
      <c r="G88" s="63">
        <v>1191</v>
      </c>
      <c r="H88" s="63">
        <v>515</v>
      </c>
      <c r="I88" s="63">
        <v>68110</v>
      </c>
    </row>
    <row r="89" spans="1:9" s="63" customFormat="1" ht="17" x14ac:dyDescent="0.2">
      <c r="A89" s="9" t="s">
        <v>422</v>
      </c>
      <c r="B89" s="9" t="s">
        <v>423</v>
      </c>
      <c r="C89" s="73" t="s">
        <v>424</v>
      </c>
      <c r="D89" s="74" t="s">
        <v>81</v>
      </c>
      <c r="E89" s="75" t="s">
        <v>81</v>
      </c>
      <c r="F89" s="63">
        <v>238298</v>
      </c>
      <c r="G89" s="63">
        <v>2929</v>
      </c>
      <c r="H89" s="63">
        <v>2300</v>
      </c>
      <c r="I89" s="63">
        <v>243527</v>
      </c>
    </row>
    <row r="90" spans="1:9" s="63" customFormat="1" ht="17" x14ac:dyDescent="0.2">
      <c r="A90" s="9" t="s">
        <v>425</v>
      </c>
      <c r="B90" s="9" t="s">
        <v>426</v>
      </c>
      <c r="C90" s="73" t="s">
        <v>427</v>
      </c>
      <c r="D90" s="74" t="s">
        <v>85</v>
      </c>
      <c r="E90" s="75" t="s">
        <v>71</v>
      </c>
      <c r="F90" s="63">
        <v>108497</v>
      </c>
      <c r="G90" s="63">
        <v>1749</v>
      </c>
      <c r="H90" s="63">
        <v>1188</v>
      </c>
      <c r="I90" s="63">
        <v>111434</v>
      </c>
    </row>
    <row r="91" spans="1:9" s="63" customFormat="1" ht="17" x14ac:dyDescent="0.2">
      <c r="A91" s="9" t="s">
        <v>428</v>
      </c>
      <c r="B91" s="9" t="s">
        <v>429</v>
      </c>
      <c r="C91" s="73" t="s">
        <v>430</v>
      </c>
      <c r="D91" s="74" t="s">
        <v>87</v>
      </c>
      <c r="E91" s="75" t="s">
        <v>67</v>
      </c>
      <c r="F91" s="63">
        <v>63706</v>
      </c>
      <c r="G91" s="63">
        <v>1387</v>
      </c>
      <c r="H91" s="63">
        <v>694</v>
      </c>
      <c r="I91" s="63">
        <v>65787</v>
      </c>
    </row>
    <row r="92" spans="1:9" s="63" customFormat="1" ht="17" x14ac:dyDescent="0.2">
      <c r="A92" s="9" t="s">
        <v>431</v>
      </c>
      <c r="B92" s="9" t="s">
        <v>432</v>
      </c>
      <c r="C92" s="73" t="s">
        <v>433</v>
      </c>
      <c r="D92" s="74" t="s">
        <v>85</v>
      </c>
      <c r="E92" s="75" t="s">
        <v>75</v>
      </c>
      <c r="F92" s="63">
        <v>73348</v>
      </c>
      <c r="G92" s="63">
        <v>1713</v>
      </c>
      <c r="H92" s="63">
        <v>1333</v>
      </c>
      <c r="I92" s="63">
        <v>76394</v>
      </c>
    </row>
    <row r="93" spans="1:9" s="63" customFormat="1" ht="17" x14ac:dyDescent="0.2">
      <c r="A93" s="9" t="s">
        <v>434</v>
      </c>
      <c r="B93" s="9" t="s">
        <v>435</v>
      </c>
      <c r="C93" s="73" t="s">
        <v>436</v>
      </c>
      <c r="D93" s="74" t="s">
        <v>85</v>
      </c>
      <c r="E93" s="75" t="s">
        <v>69</v>
      </c>
      <c r="F93" s="63" t="s">
        <v>181</v>
      </c>
      <c r="G93" s="63" t="s">
        <v>181</v>
      </c>
      <c r="H93" s="63" t="s">
        <v>181</v>
      </c>
      <c r="I93" s="63" t="s">
        <v>181</v>
      </c>
    </row>
    <row r="94" spans="1:9" s="63" customFormat="1" ht="17" x14ac:dyDescent="0.2">
      <c r="A94" s="9" t="s">
        <v>437</v>
      </c>
      <c r="B94" s="9" t="s">
        <v>438</v>
      </c>
      <c r="C94" s="73" t="s">
        <v>439</v>
      </c>
      <c r="D94" s="74" t="s">
        <v>87</v>
      </c>
      <c r="E94" s="75" t="s">
        <v>69</v>
      </c>
      <c r="F94" s="63">
        <v>121087</v>
      </c>
      <c r="G94" s="63">
        <v>4429</v>
      </c>
      <c r="H94" s="63">
        <v>2098</v>
      </c>
      <c r="I94" s="63">
        <v>127614</v>
      </c>
    </row>
    <row r="95" spans="1:9" s="63" customFormat="1" ht="17" x14ac:dyDescent="0.2">
      <c r="A95" s="9" t="s">
        <v>440</v>
      </c>
      <c r="B95" s="9" t="s">
        <v>441</v>
      </c>
      <c r="C95" s="73" t="s">
        <v>442</v>
      </c>
      <c r="D95" s="74" t="s">
        <v>85</v>
      </c>
      <c r="E95" s="75" t="s">
        <v>69</v>
      </c>
      <c r="F95" s="63">
        <v>57569</v>
      </c>
      <c r="G95" s="63">
        <v>538</v>
      </c>
      <c r="H95" s="63">
        <v>1118</v>
      </c>
      <c r="I95" s="63">
        <v>59225</v>
      </c>
    </row>
    <row r="96" spans="1:9" s="63" customFormat="1" ht="17" x14ac:dyDescent="0.2">
      <c r="A96" s="9" t="s">
        <v>443</v>
      </c>
      <c r="B96" s="9" t="s">
        <v>444</v>
      </c>
      <c r="C96" s="73" t="s">
        <v>445</v>
      </c>
      <c r="D96" s="74" t="s">
        <v>83</v>
      </c>
      <c r="E96" s="75" t="s">
        <v>77</v>
      </c>
      <c r="F96" s="63">
        <v>138274</v>
      </c>
      <c r="G96" s="63">
        <v>5892</v>
      </c>
      <c r="H96" s="63">
        <v>1443</v>
      </c>
      <c r="I96" s="63">
        <v>145609</v>
      </c>
    </row>
    <row r="97" spans="1:9" s="63" customFormat="1" ht="17" x14ac:dyDescent="0.2">
      <c r="A97" s="9" t="s">
        <v>446</v>
      </c>
      <c r="B97" s="9" t="s">
        <v>447</v>
      </c>
      <c r="C97" s="73" t="s">
        <v>448</v>
      </c>
      <c r="D97" s="74" t="s">
        <v>87</v>
      </c>
      <c r="E97" s="75" t="s">
        <v>73</v>
      </c>
      <c r="F97" s="63">
        <v>321236</v>
      </c>
      <c r="G97" s="63">
        <v>6715</v>
      </c>
      <c r="H97" s="63">
        <v>5248</v>
      </c>
      <c r="I97" s="63">
        <v>333199</v>
      </c>
    </row>
    <row r="98" spans="1:9" s="63" customFormat="1" ht="17" x14ac:dyDescent="0.2">
      <c r="A98" s="9" t="s">
        <v>449</v>
      </c>
      <c r="B98" s="9" t="s">
        <v>450</v>
      </c>
      <c r="C98" s="73" t="s">
        <v>451</v>
      </c>
      <c r="D98" s="74" t="s">
        <v>85</v>
      </c>
      <c r="E98" s="75" t="s">
        <v>75</v>
      </c>
      <c r="F98" s="63">
        <v>75489</v>
      </c>
      <c r="G98" s="63">
        <v>1433</v>
      </c>
      <c r="H98" s="63">
        <v>696</v>
      </c>
      <c r="I98" s="63">
        <v>77618</v>
      </c>
    </row>
    <row r="99" spans="1:9" s="63" customFormat="1" ht="17" x14ac:dyDescent="0.2">
      <c r="A99" s="9" t="s">
        <v>452</v>
      </c>
      <c r="B99" s="9" t="s">
        <v>453</v>
      </c>
      <c r="C99" s="73" t="s">
        <v>454</v>
      </c>
      <c r="D99" s="74" t="s">
        <v>83</v>
      </c>
      <c r="E99" s="75" t="s">
        <v>79</v>
      </c>
      <c r="F99" s="63">
        <v>151196</v>
      </c>
      <c r="G99" s="63">
        <v>3498</v>
      </c>
      <c r="H99" s="63">
        <v>999</v>
      </c>
      <c r="I99" s="63">
        <v>155693</v>
      </c>
    </row>
    <row r="100" spans="1:9" s="63" customFormat="1" ht="17" x14ac:dyDescent="0.2">
      <c r="A100" s="9" t="s">
        <v>455</v>
      </c>
      <c r="B100" s="9" t="s">
        <v>456</v>
      </c>
      <c r="C100" s="48" t="s">
        <v>457</v>
      </c>
      <c r="D100" s="76" t="s">
        <v>87</v>
      </c>
      <c r="E100" s="75" t="s">
        <v>67</v>
      </c>
      <c r="F100" s="63">
        <v>286349</v>
      </c>
      <c r="G100" s="63">
        <v>8328</v>
      </c>
      <c r="H100" s="63">
        <v>3865</v>
      </c>
      <c r="I100" s="63">
        <v>298542</v>
      </c>
    </row>
    <row r="101" spans="1:9" s="63" customFormat="1" ht="17" x14ac:dyDescent="0.2">
      <c r="A101" s="9" t="s">
        <v>458</v>
      </c>
      <c r="B101" s="9" t="s">
        <v>459</v>
      </c>
      <c r="C101" s="73" t="s">
        <v>460</v>
      </c>
      <c r="D101" s="74" t="s">
        <v>81</v>
      </c>
      <c r="E101" s="75" t="s">
        <v>81</v>
      </c>
      <c r="F101" s="63">
        <v>188698</v>
      </c>
      <c r="G101" s="63">
        <v>5353</v>
      </c>
      <c r="H101" s="63">
        <v>3589</v>
      </c>
      <c r="I101" s="63">
        <v>197640</v>
      </c>
    </row>
    <row r="102" spans="1:9" s="63" customFormat="1" ht="17" x14ac:dyDescent="0.2">
      <c r="A102" s="9" t="s">
        <v>461</v>
      </c>
      <c r="B102" s="9" t="s">
        <v>462</v>
      </c>
      <c r="C102" s="73" t="s">
        <v>463</v>
      </c>
      <c r="D102" s="74" t="s">
        <v>85</v>
      </c>
      <c r="E102" s="75" t="s">
        <v>71</v>
      </c>
      <c r="F102" s="63">
        <v>58364</v>
      </c>
      <c r="G102" s="63">
        <v>606</v>
      </c>
      <c r="H102" s="63">
        <v>1268</v>
      </c>
      <c r="I102" s="63">
        <v>60238</v>
      </c>
    </row>
    <row r="103" spans="1:9" s="63" customFormat="1" ht="17" x14ac:dyDescent="0.2">
      <c r="A103" s="9" t="s">
        <v>464</v>
      </c>
      <c r="B103" s="9" t="s">
        <v>465</v>
      </c>
      <c r="C103" s="73" t="s">
        <v>466</v>
      </c>
      <c r="D103" s="74" t="s">
        <v>85</v>
      </c>
      <c r="E103" s="75" t="s">
        <v>73</v>
      </c>
      <c r="F103" s="63">
        <v>123277</v>
      </c>
      <c r="G103" s="63">
        <v>394</v>
      </c>
      <c r="H103" s="63">
        <v>2117</v>
      </c>
      <c r="I103" s="63">
        <v>125788</v>
      </c>
    </row>
    <row r="104" spans="1:9" s="63" customFormat="1" ht="17" x14ac:dyDescent="0.2">
      <c r="A104" s="9" t="s">
        <v>467</v>
      </c>
      <c r="B104" s="9" t="s">
        <v>468</v>
      </c>
      <c r="C104" s="73" t="s">
        <v>469</v>
      </c>
      <c r="D104" s="74" t="s">
        <v>85</v>
      </c>
      <c r="E104" s="75" t="s">
        <v>73</v>
      </c>
      <c r="F104" s="63" t="s">
        <v>181</v>
      </c>
      <c r="G104" s="63" t="s">
        <v>181</v>
      </c>
      <c r="H104" s="63" t="s">
        <v>181</v>
      </c>
      <c r="I104" s="63" t="s">
        <v>181</v>
      </c>
    </row>
    <row r="105" spans="1:9" s="63" customFormat="1" ht="17" x14ac:dyDescent="0.2">
      <c r="A105" s="9" t="s">
        <v>470</v>
      </c>
      <c r="B105" s="9" t="s">
        <v>471</v>
      </c>
      <c r="C105" s="73" t="s">
        <v>472</v>
      </c>
      <c r="D105" s="74" t="s">
        <v>85</v>
      </c>
      <c r="E105" s="75" t="s">
        <v>75</v>
      </c>
      <c r="F105" s="63">
        <v>95090</v>
      </c>
      <c r="G105" s="63">
        <v>703</v>
      </c>
      <c r="H105" s="63">
        <v>1102</v>
      </c>
      <c r="I105" s="63">
        <v>96895</v>
      </c>
    </row>
    <row r="106" spans="1:9" s="63" customFormat="1" ht="17" x14ac:dyDescent="0.2">
      <c r="A106" s="9" t="s">
        <v>473</v>
      </c>
      <c r="B106" s="9" t="s">
        <v>474</v>
      </c>
      <c r="C106" s="73" t="s">
        <v>475</v>
      </c>
      <c r="D106" s="74" t="s">
        <v>85</v>
      </c>
      <c r="E106" s="75" t="s">
        <v>71</v>
      </c>
      <c r="F106" s="63">
        <v>118454</v>
      </c>
      <c r="G106" s="63">
        <v>1451</v>
      </c>
      <c r="H106" s="63">
        <v>1167</v>
      </c>
      <c r="I106" s="63">
        <v>121072</v>
      </c>
    </row>
    <row r="107" spans="1:9" s="63" customFormat="1" ht="17" x14ac:dyDescent="0.2">
      <c r="A107" s="9" t="s">
        <v>476</v>
      </c>
      <c r="B107" s="9" t="s">
        <v>477</v>
      </c>
      <c r="C107" s="73" t="s">
        <v>478</v>
      </c>
      <c r="D107" s="74" t="s">
        <v>85</v>
      </c>
      <c r="E107" s="75" t="s">
        <v>69</v>
      </c>
      <c r="F107" s="63">
        <v>80337</v>
      </c>
      <c r="G107" s="63">
        <v>1503</v>
      </c>
      <c r="H107" s="63">
        <v>1969</v>
      </c>
      <c r="I107" s="63">
        <v>83809</v>
      </c>
    </row>
    <row r="108" spans="1:9" s="63" customFormat="1" ht="17" x14ac:dyDescent="0.2">
      <c r="A108" s="9" t="s">
        <v>479</v>
      </c>
      <c r="B108" s="9" t="s">
        <v>480</v>
      </c>
      <c r="C108" s="73" t="s">
        <v>481</v>
      </c>
      <c r="D108" s="74" t="s">
        <v>85</v>
      </c>
      <c r="E108" s="75" t="s">
        <v>69</v>
      </c>
      <c r="F108" s="63" t="s">
        <v>181</v>
      </c>
      <c r="G108" s="63" t="s">
        <v>181</v>
      </c>
      <c r="H108" s="63" t="s">
        <v>181</v>
      </c>
      <c r="I108" s="63" t="s">
        <v>181</v>
      </c>
    </row>
    <row r="109" spans="1:9" s="63" customFormat="1" ht="17" x14ac:dyDescent="0.2">
      <c r="A109" s="9" t="s">
        <v>482</v>
      </c>
      <c r="B109" s="9" t="s">
        <v>483</v>
      </c>
      <c r="C109" s="73" t="s">
        <v>484</v>
      </c>
      <c r="D109" s="74" t="s">
        <v>87</v>
      </c>
      <c r="E109" s="75" t="s">
        <v>77</v>
      </c>
      <c r="F109" s="63">
        <v>226835</v>
      </c>
      <c r="G109" s="63">
        <v>2977</v>
      </c>
      <c r="H109" s="63">
        <v>3275</v>
      </c>
      <c r="I109" s="63">
        <v>233087</v>
      </c>
    </row>
    <row r="110" spans="1:9" s="63" customFormat="1" ht="17" x14ac:dyDescent="0.2">
      <c r="A110" s="9" t="s">
        <v>485</v>
      </c>
      <c r="B110" s="9" t="s">
        <v>486</v>
      </c>
      <c r="C110" s="73" t="s">
        <v>487</v>
      </c>
      <c r="D110" s="74" t="s">
        <v>85</v>
      </c>
      <c r="E110" s="75" t="s">
        <v>79</v>
      </c>
      <c r="F110" s="63">
        <v>71518</v>
      </c>
      <c r="G110" s="63">
        <v>1162</v>
      </c>
      <c r="H110" s="63">
        <v>1226</v>
      </c>
      <c r="I110" s="63">
        <v>73906</v>
      </c>
    </row>
    <row r="111" spans="1:9" s="63" customFormat="1" ht="17" x14ac:dyDescent="0.2">
      <c r="A111" s="9" t="s">
        <v>488</v>
      </c>
      <c r="B111" s="9" t="s">
        <v>489</v>
      </c>
      <c r="C111" s="73" t="s">
        <v>490</v>
      </c>
      <c r="D111" s="74" t="s">
        <v>87</v>
      </c>
      <c r="E111" s="75" t="s">
        <v>75</v>
      </c>
      <c r="F111" s="63">
        <v>161762</v>
      </c>
      <c r="G111" s="63">
        <v>2544</v>
      </c>
      <c r="H111" s="63">
        <v>3245</v>
      </c>
      <c r="I111" s="63">
        <v>167551</v>
      </c>
    </row>
    <row r="112" spans="1:9" s="63" customFormat="1" ht="17" x14ac:dyDescent="0.2">
      <c r="A112" s="9" t="s">
        <v>491</v>
      </c>
      <c r="B112" s="9" t="s">
        <v>492</v>
      </c>
      <c r="C112" s="73" t="s">
        <v>493</v>
      </c>
      <c r="D112" s="74" t="s">
        <v>85</v>
      </c>
      <c r="E112" s="75" t="s">
        <v>75</v>
      </c>
      <c r="F112" s="63">
        <v>70802</v>
      </c>
      <c r="G112" s="63">
        <v>379</v>
      </c>
      <c r="H112" s="63">
        <v>1382</v>
      </c>
      <c r="I112" s="63">
        <v>72563</v>
      </c>
    </row>
    <row r="113" spans="1:9" s="63" customFormat="1" ht="17" x14ac:dyDescent="0.2">
      <c r="A113" s="9" t="s">
        <v>494</v>
      </c>
      <c r="B113" s="9" t="s">
        <v>495</v>
      </c>
      <c r="C113" s="73" t="s">
        <v>496</v>
      </c>
      <c r="D113" s="74" t="s">
        <v>85</v>
      </c>
      <c r="E113" s="75" t="s">
        <v>75</v>
      </c>
      <c r="F113" s="63">
        <v>87149</v>
      </c>
      <c r="G113" s="63">
        <v>1651</v>
      </c>
      <c r="H113" s="63">
        <v>972</v>
      </c>
      <c r="I113" s="63">
        <v>89772</v>
      </c>
    </row>
    <row r="114" spans="1:9" s="63" customFormat="1" ht="17" x14ac:dyDescent="0.2">
      <c r="A114" s="9" t="s">
        <v>497</v>
      </c>
      <c r="B114" s="9" t="s">
        <v>498</v>
      </c>
      <c r="C114" s="73" t="s">
        <v>499</v>
      </c>
      <c r="D114" s="74" t="s">
        <v>85</v>
      </c>
      <c r="E114" s="75" t="s">
        <v>65</v>
      </c>
      <c r="F114" s="63">
        <v>40842</v>
      </c>
      <c r="G114" s="63">
        <v>567</v>
      </c>
      <c r="H114" s="63">
        <v>611</v>
      </c>
      <c r="I114" s="63">
        <v>42020</v>
      </c>
    </row>
    <row r="115" spans="1:9" s="63" customFormat="1" ht="17" x14ac:dyDescent="0.2">
      <c r="A115" s="9" t="s">
        <v>500</v>
      </c>
      <c r="B115" s="9" t="s">
        <v>501</v>
      </c>
      <c r="C115" s="73" t="s">
        <v>502</v>
      </c>
      <c r="D115" s="74" t="s">
        <v>85</v>
      </c>
      <c r="E115" s="75" t="s">
        <v>75</v>
      </c>
      <c r="F115" s="63">
        <v>131594</v>
      </c>
      <c r="G115" s="63">
        <v>485</v>
      </c>
      <c r="H115" s="63">
        <v>3097</v>
      </c>
      <c r="I115" s="63">
        <v>135176</v>
      </c>
    </row>
    <row r="116" spans="1:9" s="63" customFormat="1" ht="17" x14ac:dyDescent="0.2">
      <c r="A116" s="9" t="s">
        <v>503</v>
      </c>
      <c r="B116" s="9" t="s">
        <v>504</v>
      </c>
      <c r="C116" s="73" t="s">
        <v>505</v>
      </c>
      <c r="D116" s="74" t="s">
        <v>81</v>
      </c>
      <c r="E116" s="75" t="s">
        <v>81</v>
      </c>
      <c r="F116" s="63">
        <v>159995</v>
      </c>
      <c r="G116" s="63">
        <v>7468</v>
      </c>
      <c r="H116" s="63">
        <v>4302</v>
      </c>
      <c r="I116" s="63">
        <v>171765</v>
      </c>
    </row>
    <row r="117" spans="1:9" s="63" customFormat="1" ht="17" x14ac:dyDescent="0.2">
      <c r="A117" s="9" t="s">
        <v>506</v>
      </c>
      <c r="B117" s="9" t="s">
        <v>507</v>
      </c>
      <c r="C117" s="73" t="s">
        <v>508</v>
      </c>
      <c r="D117" s="74" t="s">
        <v>85</v>
      </c>
      <c r="E117" s="75" t="s">
        <v>71</v>
      </c>
      <c r="F117" s="63">
        <v>97690</v>
      </c>
      <c r="G117" s="63">
        <v>2169</v>
      </c>
      <c r="H117" s="63">
        <v>1655</v>
      </c>
      <c r="I117" s="63">
        <v>101514</v>
      </c>
    </row>
    <row r="118" spans="1:9" s="63" customFormat="1" ht="17" x14ac:dyDescent="0.2">
      <c r="A118" s="9" t="s">
        <v>509</v>
      </c>
      <c r="B118" s="9" t="s">
        <v>510</v>
      </c>
      <c r="C118" s="73" t="s">
        <v>511</v>
      </c>
      <c r="D118" s="74" t="s">
        <v>85</v>
      </c>
      <c r="E118" s="75" t="s">
        <v>75</v>
      </c>
      <c r="F118" s="63">
        <v>66682</v>
      </c>
      <c r="G118" s="63">
        <v>749</v>
      </c>
      <c r="H118" s="63">
        <v>972</v>
      </c>
      <c r="I118" s="63">
        <v>68403</v>
      </c>
    </row>
    <row r="119" spans="1:9" s="63" customFormat="1" ht="17" x14ac:dyDescent="0.2">
      <c r="A119" s="9" t="s">
        <v>512</v>
      </c>
      <c r="B119" s="9" t="s">
        <v>513</v>
      </c>
      <c r="C119" s="73" t="s">
        <v>514</v>
      </c>
      <c r="D119" s="74" t="s">
        <v>85</v>
      </c>
      <c r="E119" s="75" t="s">
        <v>69</v>
      </c>
      <c r="F119" s="63">
        <v>60764</v>
      </c>
      <c r="G119" s="63">
        <v>1650</v>
      </c>
      <c r="H119" s="63">
        <v>662</v>
      </c>
      <c r="I119" s="63">
        <v>63076</v>
      </c>
    </row>
    <row r="120" spans="1:9" s="63" customFormat="1" ht="17" x14ac:dyDescent="0.2">
      <c r="A120" s="9" t="s">
        <v>515</v>
      </c>
      <c r="B120" s="9" t="s">
        <v>516</v>
      </c>
      <c r="C120" s="73" t="s">
        <v>517</v>
      </c>
      <c r="D120" s="74" t="s">
        <v>85</v>
      </c>
      <c r="E120" s="75" t="s">
        <v>73</v>
      </c>
      <c r="F120" s="63">
        <v>73006</v>
      </c>
      <c r="G120" s="63">
        <v>1508</v>
      </c>
      <c r="H120" s="63">
        <v>1390</v>
      </c>
      <c r="I120" s="63">
        <v>75904</v>
      </c>
    </row>
    <row r="121" spans="1:9" s="63" customFormat="1" ht="17" x14ac:dyDescent="0.2">
      <c r="A121" s="9" t="s">
        <v>518</v>
      </c>
      <c r="B121" s="9" t="s">
        <v>519</v>
      </c>
      <c r="C121" s="73" t="s">
        <v>520</v>
      </c>
      <c r="D121" s="74" t="s">
        <v>85</v>
      </c>
      <c r="E121" s="75" t="s">
        <v>75</v>
      </c>
      <c r="F121" s="63">
        <v>73330</v>
      </c>
      <c r="G121" s="63">
        <v>507</v>
      </c>
      <c r="H121" s="63">
        <v>660</v>
      </c>
      <c r="I121" s="63">
        <v>74497</v>
      </c>
    </row>
    <row r="122" spans="1:9" s="63" customFormat="1" ht="17" x14ac:dyDescent="0.2">
      <c r="A122" s="9" t="s">
        <v>521</v>
      </c>
      <c r="B122" s="9" t="s">
        <v>522</v>
      </c>
      <c r="C122" s="73" t="s">
        <v>523</v>
      </c>
      <c r="D122" s="74" t="s">
        <v>85</v>
      </c>
      <c r="E122" s="75" t="s">
        <v>71</v>
      </c>
      <c r="F122" s="63">
        <v>59216</v>
      </c>
      <c r="G122" s="63">
        <v>1185</v>
      </c>
      <c r="H122" s="63">
        <v>1291</v>
      </c>
      <c r="I122" s="63">
        <v>61692</v>
      </c>
    </row>
    <row r="123" spans="1:9" s="63" customFormat="1" ht="17" x14ac:dyDescent="0.2">
      <c r="A123" s="9" t="s">
        <v>524</v>
      </c>
      <c r="B123" s="9" t="s">
        <v>525</v>
      </c>
      <c r="C123" s="73" t="s">
        <v>526</v>
      </c>
      <c r="D123" s="74" t="s">
        <v>85</v>
      </c>
      <c r="E123" s="75" t="s">
        <v>75</v>
      </c>
      <c r="F123" s="63">
        <v>77307</v>
      </c>
      <c r="G123" s="63">
        <v>1700</v>
      </c>
      <c r="H123" s="63">
        <v>1084</v>
      </c>
      <c r="I123" s="63">
        <v>80091</v>
      </c>
    </row>
    <row r="124" spans="1:9" s="63" customFormat="1" ht="17" x14ac:dyDescent="0.2">
      <c r="A124" s="9" t="s">
        <v>527</v>
      </c>
      <c r="B124" s="9" t="s">
        <v>528</v>
      </c>
      <c r="C124" s="73" t="s">
        <v>529</v>
      </c>
      <c r="D124" s="74" t="s">
        <v>85</v>
      </c>
      <c r="E124" s="75" t="s">
        <v>71</v>
      </c>
      <c r="F124" s="63" t="s">
        <v>181</v>
      </c>
      <c r="G124" s="63" t="s">
        <v>181</v>
      </c>
      <c r="H124" s="63" t="s">
        <v>181</v>
      </c>
      <c r="I124" s="63" t="s">
        <v>181</v>
      </c>
    </row>
    <row r="125" spans="1:9" s="63" customFormat="1" ht="17" x14ac:dyDescent="0.2">
      <c r="A125" s="9" t="s">
        <v>530</v>
      </c>
      <c r="B125" s="9" t="s">
        <v>531</v>
      </c>
      <c r="C125" s="73" t="s">
        <v>532</v>
      </c>
      <c r="D125" s="74" t="s">
        <v>85</v>
      </c>
      <c r="E125" s="75" t="s">
        <v>73</v>
      </c>
      <c r="F125" s="63">
        <v>57155</v>
      </c>
      <c r="G125" s="63">
        <v>899</v>
      </c>
      <c r="H125" s="63">
        <v>774</v>
      </c>
      <c r="I125" s="63">
        <v>58828</v>
      </c>
    </row>
    <row r="126" spans="1:9" s="63" customFormat="1" ht="17" x14ac:dyDescent="0.2">
      <c r="A126" s="9" t="s">
        <v>533</v>
      </c>
      <c r="B126" s="9" t="s">
        <v>534</v>
      </c>
      <c r="C126" s="73" t="s">
        <v>535</v>
      </c>
      <c r="D126" s="74" t="s">
        <v>85</v>
      </c>
      <c r="E126" s="75" t="s">
        <v>65</v>
      </c>
      <c r="F126" s="63">
        <v>60253</v>
      </c>
      <c r="G126" s="63">
        <v>1031</v>
      </c>
      <c r="H126" s="63">
        <v>995</v>
      </c>
      <c r="I126" s="63">
        <v>62279</v>
      </c>
    </row>
    <row r="127" spans="1:9" s="63" customFormat="1" ht="17" x14ac:dyDescent="0.2">
      <c r="A127" s="9" t="s">
        <v>536</v>
      </c>
      <c r="B127" s="9" t="s">
        <v>537</v>
      </c>
      <c r="C127" s="73" t="s">
        <v>538</v>
      </c>
      <c r="D127" s="74" t="s">
        <v>83</v>
      </c>
      <c r="E127" s="75" t="s">
        <v>67</v>
      </c>
      <c r="F127" s="63">
        <v>105344</v>
      </c>
      <c r="G127" s="63">
        <v>1980</v>
      </c>
      <c r="H127" s="63">
        <v>1515</v>
      </c>
      <c r="I127" s="63">
        <v>108839</v>
      </c>
    </row>
    <row r="128" spans="1:9" s="63" customFormat="1" ht="17" x14ac:dyDescent="0.2">
      <c r="A128" s="9" t="s">
        <v>539</v>
      </c>
      <c r="B128" s="9" t="s">
        <v>540</v>
      </c>
      <c r="C128" s="73" t="s">
        <v>541</v>
      </c>
      <c r="D128" s="74" t="s">
        <v>85</v>
      </c>
      <c r="E128" s="75" t="s">
        <v>69</v>
      </c>
      <c r="F128" s="63">
        <v>77093</v>
      </c>
      <c r="G128" s="63">
        <v>614</v>
      </c>
      <c r="H128" s="63">
        <v>670</v>
      </c>
      <c r="I128" s="63">
        <v>78377</v>
      </c>
    </row>
    <row r="129" spans="1:10" s="63" customFormat="1" ht="17" x14ac:dyDescent="0.2">
      <c r="A129" s="9" t="s">
        <v>542</v>
      </c>
      <c r="B129" s="9" t="s">
        <v>543</v>
      </c>
      <c r="C129" s="78" t="s">
        <v>544</v>
      </c>
      <c r="D129" s="74" t="s">
        <v>85</v>
      </c>
      <c r="E129" s="75" t="s">
        <v>73</v>
      </c>
      <c r="F129" s="63">
        <v>69134</v>
      </c>
      <c r="G129" s="63">
        <v>1191</v>
      </c>
      <c r="H129" s="63">
        <v>1006</v>
      </c>
      <c r="I129" s="63">
        <v>71331</v>
      </c>
    </row>
    <row r="130" spans="1:10" s="63" customFormat="1" ht="17" x14ac:dyDescent="0.2">
      <c r="A130" s="9" t="s">
        <v>545</v>
      </c>
      <c r="B130" s="9" t="s">
        <v>546</v>
      </c>
      <c r="C130" s="73" t="s">
        <v>547</v>
      </c>
      <c r="D130" s="74" t="s">
        <v>85</v>
      </c>
      <c r="E130" s="75" t="s">
        <v>75</v>
      </c>
      <c r="F130" s="67" t="s">
        <v>181</v>
      </c>
      <c r="G130" s="67" t="s">
        <v>181</v>
      </c>
      <c r="H130" s="67" t="s">
        <v>181</v>
      </c>
      <c r="I130" s="67" t="s">
        <v>181</v>
      </c>
      <c r="J130" s="79" t="s">
        <v>204</v>
      </c>
    </row>
    <row r="131" spans="1:10" s="63" customFormat="1" ht="17" x14ac:dyDescent="0.2">
      <c r="A131" s="9" t="s">
        <v>548</v>
      </c>
      <c r="B131" s="9" t="s">
        <v>549</v>
      </c>
      <c r="C131" s="73" t="s">
        <v>550</v>
      </c>
      <c r="D131" s="74" t="s">
        <v>85</v>
      </c>
      <c r="E131" s="75" t="s">
        <v>75</v>
      </c>
      <c r="F131" s="63">
        <v>63750</v>
      </c>
      <c r="G131" s="63">
        <v>1299</v>
      </c>
      <c r="H131" s="63">
        <v>705</v>
      </c>
      <c r="I131" s="63">
        <v>65754</v>
      </c>
    </row>
    <row r="132" spans="1:10" s="63" customFormat="1" ht="17" x14ac:dyDescent="0.2">
      <c r="A132" s="9" t="s">
        <v>551</v>
      </c>
      <c r="B132" s="9" t="s">
        <v>552</v>
      </c>
      <c r="C132" s="73" t="s">
        <v>553</v>
      </c>
      <c r="D132" s="74" t="s">
        <v>85</v>
      </c>
      <c r="E132" s="75" t="s">
        <v>71</v>
      </c>
      <c r="F132" s="63">
        <v>53653</v>
      </c>
      <c r="G132" s="63">
        <v>1533</v>
      </c>
      <c r="H132" s="63">
        <v>1292</v>
      </c>
      <c r="I132" s="63">
        <v>56478</v>
      </c>
    </row>
    <row r="133" spans="1:10" s="63" customFormat="1" ht="17" x14ac:dyDescent="0.2">
      <c r="A133" s="9" t="s">
        <v>554</v>
      </c>
      <c r="B133" s="9" t="s">
        <v>555</v>
      </c>
      <c r="C133" s="73" t="s">
        <v>556</v>
      </c>
      <c r="D133" s="74" t="s">
        <v>81</v>
      </c>
      <c r="E133" s="75" t="s">
        <v>81</v>
      </c>
      <c r="F133" s="63">
        <v>130041</v>
      </c>
      <c r="G133" s="63">
        <v>4504</v>
      </c>
      <c r="H133" s="63">
        <v>4900</v>
      </c>
      <c r="I133" s="63">
        <v>139445</v>
      </c>
    </row>
    <row r="134" spans="1:10" s="63" customFormat="1" ht="17" x14ac:dyDescent="0.2">
      <c r="A134" s="9" t="s">
        <v>557</v>
      </c>
      <c r="B134" s="9" t="s">
        <v>558</v>
      </c>
      <c r="C134" s="73" t="s">
        <v>559</v>
      </c>
      <c r="D134" s="74" t="s">
        <v>85</v>
      </c>
      <c r="E134" s="75" t="s">
        <v>75</v>
      </c>
      <c r="F134" s="63">
        <v>114633</v>
      </c>
      <c r="G134" s="63">
        <v>1411</v>
      </c>
      <c r="H134" s="63">
        <v>2725</v>
      </c>
      <c r="I134" s="63">
        <v>118769</v>
      </c>
    </row>
    <row r="135" spans="1:10" s="63" customFormat="1" ht="17" x14ac:dyDescent="0.2">
      <c r="A135" s="9" t="s">
        <v>560</v>
      </c>
      <c r="B135" s="9" t="s">
        <v>561</v>
      </c>
      <c r="C135" s="78" t="s">
        <v>562</v>
      </c>
      <c r="D135" s="74" t="s">
        <v>81</v>
      </c>
      <c r="E135" s="75" t="s">
        <v>81</v>
      </c>
      <c r="F135" s="63">
        <v>78048</v>
      </c>
      <c r="G135" s="63">
        <v>3637</v>
      </c>
      <c r="H135" s="63">
        <v>4701</v>
      </c>
      <c r="I135" s="63">
        <v>86386</v>
      </c>
    </row>
    <row r="136" spans="1:10" s="63" customFormat="1" ht="17" x14ac:dyDescent="0.2">
      <c r="A136" s="9" t="s">
        <v>563</v>
      </c>
      <c r="B136" s="9" t="s">
        <v>564</v>
      </c>
      <c r="C136" s="73" t="s">
        <v>565</v>
      </c>
      <c r="D136" s="74" t="s">
        <v>87</v>
      </c>
      <c r="E136" s="75" t="s">
        <v>65</v>
      </c>
      <c r="F136" s="63">
        <v>65109</v>
      </c>
      <c r="G136" s="63">
        <v>2107</v>
      </c>
      <c r="H136" s="63">
        <v>279</v>
      </c>
      <c r="I136" s="63">
        <v>67495</v>
      </c>
    </row>
    <row r="137" spans="1:10" s="63" customFormat="1" ht="17" x14ac:dyDescent="0.2">
      <c r="A137" s="9" t="s">
        <v>566</v>
      </c>
      <c r="B137" s="9" t="s">
        <v>567</v>
      </c>
      <c r="C137" s="73" t="s">
        <v>568</v>
      </c>
      <c r="D137" s="74" t="s">
        <v>85</v>
      </c>
      <c r="E137" s="75" t="s">
        <v>77</v>
      </c>
      <c r="F137" s="63">
        <v>70824</v>
      </c>
      <c r="G137" s="63">
        <v>1044</v>
      </c>
      <c r="H137" s="63">
        <v>904</v>
      </c>
      <c r="I137" s="63">
        <v>72772</v>
      </c>
    </row>
    <row r="138" spans="1:10" s="63" customFormat="1" ht="17" x14ac:dyDescent="0.2">
      <c r="A138" s="9" t="s">
        <v>569</v>
      </c>
      <c r="B138" s="9" t="s">
        <v>570</v>
      </c>
      <c r="C138" s="73" t="s">
        <v>571</v>
      </c>
      <c r="D138" s="74" t="s">
        <v>81</v>
      </c>
      <c r="E138" s="75" t="s">
        <v>81</v>
      </c>
      <c r="F138" s="63">
        <v>91169</v>
      </c>
      <c r="G138" s="63">
        <v>2586</v>
      </c>
      <c r="H138" s="63">
        <v>3983</v>
      </c>
      <c r="I138" s="63">
        <v>97738</v>
      </c>
    </row>
    <row r="139" spans="1:10" s="63" customFormat="1" ht="17" x14ac:dyDescent="0.2">
      <c r="A139" s="9" t="s">
        <v>572</v>
      </c>
      <c r="B139" s="9" t="s">
        <v>573</v>
      </c>
      <c r="C139" s="73" t="s">
        <v>574</v>
      </c>
      <c r="D139" s="74" t="s">
        <v>85</v>
      </c>
      <c r="E139" s="75" t="s">
        <v>69</v>
      </c>
      <c r="F139" s="63">
        <v>71273</v>
      </c>
      <c r="G139" s="63">
        <v>1016</v>
      </c>
      <c r="H139" s="63">
        <v>1229</v>
      </c>
      <c r="I139" s="63">
        <v>73518</v>
      </c>
    </row>
    <row r="140" spans="1:10" s="63" customFormat="1" ht="17" x14ac:dyDescent="0.2">
      <c r="A140" s="9" t="s">
        <v>575</v>
      </c>
      <c r="B140" s="9" t="s">
        <v>576</v>
      </c>
      <c r="C140" s="73" t="s">
        <v>577</v>
      </c>
      <c r="D140" s="74" t="s">
        <v>81</v>
      </c>
      <c r="E140" s="75" t="s">
        <v>81</v>
      </c>
      <c r="F140" s="63">
        <v>136543</v>
      </c>
      <c r="G140" s="63">
        <v>3697</v>
      </c>
      <c r="H140" s="63">
        <v>2322</v>
      </c>
      <c r="I140" s="63">
        <v>142562</v>
      </c>
    </row>
    <row r="141" spans="1:10" s="63" customFormat="1" ht="17" x14ac:dyDescent="0.2">
      <c r="A141" s="9" t="s">
        <v>578</v>
      </c>
      <c r="B141" s="9" t="s">
        <v>579</v>
      </c>
      <c r="C141" s="73" t="s">
        <v>580</v>
      </c>
      <c r="D141" s="74" t="s">
        <v>85</v>
      </c>
      <c r="E141" s="75" t="s">
        <v>71</v>
      </c>
      <c r="F141" s="63">
        <v>50718</v>
      </c>
      <c r="G141" s="63">
        <v>2546</v>
      </c>
      <c r="H141" s="63">
        <v>2335</v>
      </c>
      <c r="I141" s="63">
        <v>55599</v>
      </c>
    </row>
    <row r="142" spans="1:10" s="63" customFormat="1" ht="17" x14ac:dyDescent="0.2">
      <c r="A142" s="9" t="s">
        <v>581</v>
      </c>
      <c r="B142" s="9" t="s">
        <v>582</v>
      </c>
      <c r="C142" s="73" t="s">
        <v>583</v>
      </c>
      <c r="D142" s="74" t="s">
        <v>85</v>
      </c>
      <c r="E142" s="75" t="s">
        <v>77</v>
      </c>
      <c r="F142" s="63">
        <v>127234</v>
      </c>
      <c r="G142" s="63">
        <v>1356</v>
      </c>
      <c r="H142" s="63">
        <v>2147</v>
      </c>
      <c r="I142" s="63">
        <v>130737</v>
      </c>
    </row>
    <row r="143" spans="1:10" s="63" customFormat="1" ht="17" x14ac:dyDescent="0.2">
      <c r="A143" s="9" t="s">
        <v>584</v>
      </c>
      <c r="B143" s="9" t="s">
        <v>585</v>
      </c>
      <c r="C143" s="73" t="s">
        <v>586</v>
      </c>
      <c r="D143" s="74" t="s">
        <v>81</v>
      </c>
      <c r="E143" s="75" t="s">
        <v>81</v>
      </c>
      <c r="F143" s="63">
        <v>165997</v>
      </c>
      <c r="G143" s="63">
        <v>4483</v>
      </c>
      <c r="H143" s="63">
        <v>3130</v>
      </c>
      <c r="I143" s="63">
        <v>173610</v>
      </c>
    </row>
    <row r="144" spans="1:10" s="63" customFormat="1" ht="17" x14ac:dyDescent="0.2">
      <c r="A144" s="9" t="s">
        <v>587</v>
      </c>
      <c r="B144" s="9" t="s">
        <v>588</v>
      </c>
      <c r="C144" s="73" t="s">
        <v>589</v>
      </c>
      <c r="D144" s="74" t="s">
        <v>85</v>
      </c>
      <c r="E144" s="75" t="s">
        <v>75</v>
      </c>
      <c r="F144" s="63">
        <v>78399</v>
      </c>
      <c r="G144" s="63">
        <v>1306</v>
      </c>
      <c r="H144" s="63">
        <v>970</v>
      </c>
      <c r="I144" s="63">
        <v>80675</v>
      </c>
    </row>
    <row r="145" spans="1:9" s="63" customFormat="1" ht="17" x14ac:dyDescent="0.2">
      <c r="A145" s="9" t="s">
        <v>590</v>
      </c>
      <c r="B145" s="9" t="s">
        <v>591</v>
      </c>
      <c r="C145" s="73" t="s">
        <v>592</v>
      </c>
      <c r="D145" s="74" t="s">
        <v>87</v>
      </c>
      <c r="E145" s="75" t="s">
        <v>67</v>
      </c>
      <c r="F145" s="63">
        <v>47801</v>
      </c>
      <c r="G145" s="63">
        <v>2195</v>
      </c>
      <c r="H145" s="63">
        <v>454</v>
      </c>
      <c r="I145" s="63">
        <v>50450</v>
      </c>
    </row>
    <row r="146" spans="1:9" s="63" customFormat="1" ht="17" x14ac:dyDescent="0.2">
      <c r="A146" s="9" t="s">
        <v>593</v>
      </c>
      <c r="B146" s="9" t="s">
        <v>594</v>
      </c>
      <c r="C146" s="73" t="s">
        <v>595</v>
      </c>
      <c r="D146" s="74" t="s">
        <v>85</v>
      </c>
      <c r="E146" s="75" t="s">
        <v>75</v>
      </c>
      <c r="F146" s="63">
        <v>54506</v>
      </c>
      <c r="G146" s="63">
        <v>35</v>
      </c>
      <c r="H146" s="63">
        <v>858</v>
      </c>
      <c r="I146" s="63">
        <v>55399</v>
      </c>
    </row>
    <row r="147" spans="1:9" s="63" customFormat="1" ht="17" x14ac:dyDescent="0.2">
      <c r="A147" s="9" t="s">
        <v>596</v>
      </c>
      <c r="B147" s="9" t="s">
        <v>597</v>
      </c>
      <c r="C147" s="73" t="s">
        <v>598</v>
      </c>
      <c r="D147" s="74" t="s">
        <v>85</v>
      </c>
      <c r="E147" s="75" t="s">
        <v>75</v>
      </c>
      <c r="F147" s="63">
        <v>74129</v>
      </c>
      <c r="G147" s="63">
        <v>1293</v>
      </c>
      <c r="H147" s="63">
        <v>1274</v>
      </c>
      <c r="I147" s="63">
        <v>76696</v>
      </c>
    </row>
    <row r="148" spans="1:9" s="63" customFormat="1" ht="17" x14ac:dyDescent="0.2">
      <c r="A148" s="9" t="s">
        <v>599</v>
      </c>
      <c r="B148" s="9" t="s">
        <v>600</v>
      </c>
      <c r="C148" s="73" t="s">
        <v>601</v>
      </c>
      <c r="D148" s="74" t="s">
        <v>81</v>
      </c>
      <c r="E148" s="75" t="s">
        <v>81</v>
      </c>
      <c r="F148" s="63">
        <v>158018</v>
      </c>
      <c r="G148" s="63">
        <v>3331</v>
      </c>
      <c r="H148" s="63">
        <v>7169</v>
      </c>
      <c r="I148" s="63">
        <v>168518</v>
      </c>
    </row>
    <row r="149" spans="1:9" s="63" customFormat="1" ht="17" x14ac:dyDescent="0.2">
      <c r="A149" s="9" t="s">
        <v>602</v>
      </c>
      <c r="B149" s="9" t="s">
        <v>603</v>
      </c>
      <c r="C149" s="73" t="s">
        <v>604</v>
      </c>
      <c r="D149" s="74" t="s">
        <v>87</v>
      </c>
      <c r="E149" s="75" t="s">
        <v>79</v>
      </c>
      <c r="F149" s="63">
        <v>140022</v>
      </c>
      <c r="G149" s="63">
        <v>1609</v>
      </c>
      <c r="H149" s="63">
        <v>1926</v>
      </c>
      <c r="I149" s="63">
        <v>143557</v>
      </c>
    </row>
    <row r="150" spans="1:9" s="63" customFormat="1" ht="17" x14ac:dyDescent="0.2">
      <c r="A150" s="9" t="s">
        <v>605</v>
      </c>
      <c r="B150" s="9" t="s">
        <v>606</v>
      </c>
      <c r="C150" s="73" t="s">
        <v>607</v>
      </c>
      <c r="D150" s="74" t="s">
        <v>85</v>
      </c>
      <c r="E150" s="75" t="s">
        <v>71</v>
      </c>
      <c r="F150" s="63">
        <v>77263</v>
      </c>
      <c r="G150" s="63">
        <v>1201</v>
      </c>
      <c r="H150" s="63">
        <v>1486</v>
      </c>
      <c r="I150" s="63">
        <v>79950</v>
      </c>
    </row>
    <row r="151" spans="1:9" s="63" customFormat="1" ht="17" x14ac:dyDescent="0.2">
      <c r="A151" s="9" t="s">
        <v>608</v>
      </c>
      <c r="B151" s="9" t="s">
        <v>609</v>
      </c>
      <c r="C151" s="73" t="s">
        <v>610</v>
      </c>
      <c r="D151" s="74" t="s">
        <v>85</v>
      </c>
      <c r="E151" s="75" t="s">
        <v>69</v>
      </c>
      <c r="F151" s="63">
        <v>58731</v>
      </c>
      <c r="G151" s="63">
        <v>1576</v>
      </c>
      <c r="H151" s="63">
        <v>730</v>
      </c>
      <c r="I151" s="63">
        <v>61037</v>
      </c>
    </row>
    <row r="152" spans="1:9" s="63" customFormat="1" ht="17" x14ac:dyDescent="0.2">
      <c r="A152" s="9" t="s">
        <v>611</v>
      </c>
      <c r="B152" s="9" t="s">
        <v>612</v>
      </c>
      <c r="C152" s="73" t="s">
        <v>613</v>
      </c>
      <c r="D152" s="74" t="s">
        <v>81</v>
      </c>
      <c r="E152" s="75" t="s">
        <v>81</v>
      </c>
      <c r="F152" s="63">
        <v>151810</v>
      </c>
      <c r="G152" s="63">
        <v>4254</v>
      </c>
      <c r="H152" s="63">
        <v>2464</v>
      </c>
      <c r="I152" s="63">
        <v>158528</v>
      </c>
    </row>
    <row r="153" spans="1:9" s="63" customFormat="1" ht="17" x14ac:dyDescent="0.2">
      <c r="A153" s="9" t="s">
        <v>614</v>
      </c>
      <c r="B153" s="9" t="s">
        <v>615</v>
      </c>
      <c r="C153" s="73" t="s">
        <v>616</v>
      </c>
      <c r="D153" s="74" t="s">
        <v>85</v>
      </c>
      <c r="E153" s="75" t="s">
        <v>69</v>
      </c>
      <c r="F153" s="63">
        <v>72633</v>
      </c>
      <c r="G153" s="63">
        <v>1020</v>
      </c>
      <c r="H153" s="63">
        <v>1153</v>
      </c>
      <c r="I153" s="63">
        <v>74806</v>
      </c>
    </row>
    <row r="154" spans="1:9" s="63" customFormat="1" ht="17" x14ac:dyDescent="0.2">
      <c r="A154" s="9" t="s">
        <v>617</v>
      </c>
      <c r="B154" s="9" t="s">
        <v>618</v>
      </c>
      <c r="C154" s="73" t="s">
        <v>619</v>
      </c>
      <c r="D154" s="74" t="s">
        <v>85</v>
      </c>
      <c r="E154" s="75" t="s">
        <v>75</v>
      </c>
      <c r="F154" s="63">
        <v>121386</v>
      </c>
      <c r="G154" s="63">
        <v>1265</v>
      </c>
      <c r="H154" s="63">
        <v>1971</v>
      </c>
      <c r="I154" s="63">
        <v>124622</v>
      </c>
    </row>
    <row r="155" spans="1:9" s="63" customFormat="1" ht="17" x14ac:dyDescent="0.2">
      <c r="A155" s="9" t="s">
        <v>620</v>
      </c>
      <c r="B155" s="9" t="s">
        <v>621</v>
      </c>
      <c r="C155" s="73" t="s">
        <v>622</v>
      </c>
      <c r="D155" s="74" t="s">
        <v>81</v>
      </c>
      <c r="E155" s="75" t="s">
        <v>81</v>
      </c>
      <c r="F155" s="63">
        <v>143174</v>
      </c>
      <c r="G155" s="63">
        <v>3011</v>
      </c>
      <c r="H155" s="63">
        <v>2060</v>
      </c>
      <c r="I155" s="63">
        <v>148245</v>
      </c>
    </row>
    <row r="156" spans="1:9" s="63" customFormat="1" ht="17" x14ac:dyDescent="0.2">
      <c r="A156" s="9" t="s">
        <v>623</v>
      </c>
      <c r="B156" s="9" t="s">
        <v>624</v>
      </c>
      <c r="C156" s="73" t="s">
        <v>625</v>
      </c>
      <c r="D156" s="74" t="s">
        <v>85</v>
      </c>
      <c r="E156" s="75" t="s">
        <v>71</v>
      </c>
      <c r="F156" s="63">
        <v>123425</v>
      </c>
      <c r="G156" s="63">
        <v>1155</v>
      </c>
      <c r="H156" s="63">
        <v>378</v>
      </c>
      <c r="I156" s="63">
        <v>124958</v>
      </c>
    </row>
    <row r="157" spans="1:9" s="63" customFormat="1" ht="17" x14ac:dyDescent="0.2">
      <c r="A157" s="9" t="s">
        <v>626</v>
      </c>
      <c r="B157" s="9" t="s">
        <v>627</v>
      </c>
      <c r="C157" s="73" t="s">
        <v>628</v>
      </c>
      <c r="D157" s="74" t="s">
        <v>85</v>
      </c>
      <c r="E157" s="75" t="s">
        <v>65</v>
      </c>
      <c r="F157" s="63">
        <v>41351</v>
      </c>
      <c r="G157" s="63">
        <v>963</v>
      </c>
      <c r="H157" s="63">
        <v>650</v>
      </c>
      <c r="I157" s="63">
        <v>42964</v>
      </c>
    </row>
    <row r="158" spans="1:9" s="63" customFormat="1" ht="17" x14ac:dyDescent="0.2">
      <c r="A158" s="9" t="s">
        <v>629</v>
      </c>
      <c r="B158" s="9" t="s">
        <v>630</v>
      </c>
      <c r="C158" s="73" t="s">
        <v>631</v>
      </c>
      <c r="D158" s="74" t="s">
        <v>85</v>
      </c>
      <c r="E158" s="75" t="s">
        <v>71</v>
      </c>
      <c r="F158" s="63">
        <v>74234</v>
      </c>
      <c r="G158" s="63">
        <v>1687</v>
      </c>
      <c r="H158" s="63">
        <v>929</v>
      </c>
      <c r="I158" s="63">
        <v>76850</v>
      </c>
    </row>
    <row r="159" spans="1:9" s="63" customFormat="1" ht="17" x14ac:dyDescent="0.2">
      <c r="A159" s="9" t="s">
        <v>632</v>
      </c>
      <c r="B159" s="9" t="s">
        <v>633</v>
      </c>
      <c r="C159" s="73" t="s">
        <v>634</v>
      </c>
      <c r="D159" s="74" t="s">
        <v>87</v>
      </c>
      <c r="E159" s="75" t="s">
        <v>75</v>
      </c>
      <c r="F159" s="63">
        <v>107885</v>
      </c>
      <c r="G159" s="63">
        <v>47</v>
      </c>
      <c r="H159" s="63">
        <v>1638</v>
      </c>
      <c r="I159" s="63">
        <v>109570</v>
      </c>
    </row>
    <row r="160" spans="1:9" s="63" customFormat="1" ht="17" x14ac:dyDescent="0.2">
      <c r="A160" s="9" t="s">
        <v>635</v>
      </c>
      <c r="B160" s="9" t="s">
        <v>636</v>
      </c>
      <c r="C160" s="73" t="s">
        <v>637</v>
      </c>
      <c r="D160" s="74" t="s">
        <v>87</v>
      </c>
      <c r="E160" s="75" t="s">
        <v>73</v>
      </c>
      <c r="F160" s="63">
        <v>1920</v>
      </c>
      <c r="G160" s="63">
        <v>-37</v>
      </c>
      <c r="H160" s="63">
        <v>60</v>
      </c>
      <c r="I160" s="63">
        <v>1943</v>
      </c>
    </row>
    <row r="161" spans="1:9" s="63" customFormat="1" ht="17" x14ac:dyDescent="0.2">
      <c r="A161" s="9" t="s">
        <v>638</v>
      </c>
      <c r="B161" s="9" t="s">
        <v>639</v>
      </c>
      <c r="C161" s="73" t="s">
        <v>640</v>
      </c>
      <c r="D161" s="74" t="s">
        <v>81</v>
      </c>
      <c r="E161" s="75" t="s">
        <v>81</v>
      </c>
      <c r="F161" s="63">
        <v>126662</v>
      </c>
      <c r="G161" s="63">
        <v>2582</v>
      </c>
      <c r="H161" s="63">
        <v>1745</v>
      </c>
      <c r="I161" s="63">
        <v>130989</v>
      </c>
    </row>
    <row r="162" spans="1:9" s="63" customFormat="1" ht="17" x14ac:dyDescent="0.2">
      <c r="A162" s="9" t="s">
        <v>641</v>
      </c>
      <c r="B162" s="9" t="s">
        <v>642</v>
      </c>
      <c r="C162" s="73" t="s">
        <v>643</v>
      </c>
      <c r="D162" s="74" t="s">
        <v>81</v>
      </c>
      <c r="E162" s="75" t="s">
        <v>81</v>
      </c>
      <c r="F162" s="63">
        <v>118982</v>
      </c>
      <c r="G162" s="63">
        <v>6320</v>
      </c>
      <c r="H162" s="63">
        <v>6294</v>
      </c>
      <c r="I162" s="63">
        <v>131596</v>
      </c>
    </row>
    <row r="163" spans="1:9" s="63" customFormat="1" ht="17" x14ac:dyDescent="0.2">
      <c r="A163" s="9" t="s">
        <v>644</v>
      </c>
      <c r="B163" s="9" t="s">
        <v>645</v>
      </c>
      <c r="C163" s="73" t="s">
        <v>646</v>
      </c>
      <c r="D163" s="74" t="s">
        <v>85</v>
      </c>
      <c r="E163" s="75" t="s">
        <v>69</v>
      </c>
      <c r="F163" s="63" t="s">
        <v>181</v>
      </c>
      <c r="G163" s="63" t="s">
        <v>181</v>
      </c>
      <c r="H163" s="63" t="s">
        <v>181</v>
      </c>
      <c r="I163" s="63" t="s">
        <v>181</v>
      </c>
    </row>
    <row r="164" spans="1:9" s="63" customFormat="1" ht="17" x14ac:dyDescent="0.2">
      <c r="A164" s="9" t="s">
        <v>647</v>
      </c>
      <c r="B164" s="9" t="s">
        <v>648</v>
      </c>
      <c r="C164" s="80" t="s">
        <v>649</v>
      </c>
      <c r="D164" s="74" t="s">
        <v>85</v>
      </c>
      <c r="E164" s="75" t="s">
        <v>71</v>
      </c>
      <c r="F164" s="63">
        <v>98371</v>
      </c>
      <c r="G164" s="63">
        <v>1790</v>
      </c>
      <c r="H164" s="63">
        <v>1576</v>
      </c>
      <c r="I164" s="63">
        <v>101737</v>
      </c>
    </row>
    <row r="165" spans="1:9" s="63" customFormat="1" ht="17" x14ac:dyDescent="0.2">
      <c r="A165" s="9" t="s">
        <v>650</v>
      </c>
      <c r="B165" s="9" t="s">
        <v>651</v>
      </c>
      <c r="C165" s="73" t="s">
        <v>652</v>
      </c>
      <c r="D165" s="74" t="s">
        <v>87</v>
      </c>
      <c r="E165" s="75" t="s">
        <v>77</v>
      </c>
      <c r="F165" s="63">
        <v>109160</v>
      </c>
      <c r="G165" s="63">
        <v>4976</v>
      </c>
      <c r="H165" s="63">
        <v>1285</v>
      </c>
      <c r="I165" s="63">
        <v>115421</v>
      </c>
    </row>
    <row r="166" spans="1:9" s="63" customFormat="1" ht="17" x14ac:dyDescent="0.2">
      <c r="A166" s="9" t="s">
        <v>653</v>
      </c>
      <c r="B166" s="9" t="s">
        <v>654</v>
      </c>
      <c r="C166" s="73" t="s">
        <v>655</v>
      </c>
      <c r="D166" s="74" t="s">
        <v>81</v>
      </c>
      <c r="E166" s="75" t="s">
        <v>81</v>
      </c>
      <c r="F166" s="63">
        <v>126579</v>
      </c>
      <c r="G166" s="63">
        <v>1579</v>
      </c>
      <c r="H166" s="63">
        <v>2345</v>
      </c>
      <c r="I166" s="63">
        <v>130503</v>
      </c>
    </row>
    <row r="167" spans="1:9" s="63" customFormat="1" ht="17" x14ac:dyDescent="0.2">
      <c r="A167" s="9" t="s">
        <v>656</v>
      </c>
      <c r="B167" s="9" t="s">
        <v>657</v>
      </c>
      <c r="C167" s="73" t="s">
        <v>658</v>
      </c>
      <c r="D167" s="74" t="s">
        <v>83</v>
      </c>
      <c r="E167" s="75" t="s">
        <v>77</v>
      </c>
      <c r="F167" s="63">
        <v>221151</v>
      </c>
      <c r="G167" s="63">
        <v>5300</v>
      </c>
      <c r="H167" s="63">
        <v>2810</v>
      </c>
      <c r="I167" s="63">
        <v>229261</v>
      </c>
    </row>
    <row r="168" spans="1:9" s="63" customFormat="1" ht="17" x14ac:dyDescent="0.2">
      <c r="A168" s="9" t="s">
        <v>659</v>
      </c>
      <c r="B168" s="9" t="s">
        <v>660</v>
      </c>
      <c r="C168" s="73" t="s">
        <v>661</v>
      </c>
      <c r="D168" s="74" t="s">
        <v>83</v>
      </c>
      <c r="E168" s="75" t="s">
        <v>65</v>
      </c>
      <c r="F168" s="63">
        <v>67870</v>
      </c>
      <c r="G168" s="63">
        <v>1672</v>
      </c>
      <c r="H168" s="63">
        <v>665</v>
      </c>
      <c r="I168" s="63">
        <v>70207</v>
      </c>
    </row>
    <row r="169" spans="1:9" s="63" customFormat="1" ht="17" x14ac:dyDescent="0.2">
      <c r="A169" s="9" t="s">
        <v>662</v>
      </c>
      <c r="B169" s="9" t="s">
        <v>663</v>
      </c>
      <c r="C169" s="73" t="s">
        <v>664</v>
      </c>
      <c r="D169" s="74" t="s">
        <v>81</v>
      </c>
      <c r="E169" s="75" t="s">
        <v>81</v>
      </c>
      <c r="F169" s="63">
        <v>165377</v>
      </c>
      <c r="G169" s="63">
        <v>5845</v>
      </c>
      <c r="H169" s="63">
        <v>4232</v>
      </c>
      <c r="I169" s="63">
        <v>175454</v>
      </c>
    </row>
    <row r="170" spans="1:9" s="63" customFormat="1" ht="17" x14ac:dyDescent="0.2">
      <c r="A170" s="9" t="s">
        <v>665</v>
      </c>
      <c r="B170" s="9" t="s">
        <v>666</v>
      </c>
      <c r="C170" s="73" t="s">
        <v>667</v>
      </c>
      <c r="D170" s="74" t="s">
        <v>85</v>
      </c>
      <c r="E170" s="75" t="s">
        <v>65</v>
      </c>
      <c r="F170" s="63">
        <v>78779</v>
      </c>
      <c r="G170" s="63">
        <v>1664</v>
      </c>
      <c r="H170" s="63">
        <v>1328</v>
      </c>
      <c r="I170" s="63">
        <v>81771</v>
      </c>
    </row>
    <row r="171" spans="1:9" s="63" customFormat="1" ht="17" x14ac:dyDescent="0.2">
      <c r="A171" s="9" t="s">
        <v>668</v>
      </c>
      <c r="B171" s="9" t="s">
        <v>669</v>
      </c>
      <c r="C171" s="73" t="s">
        <v>670</v>
      </c>
      <c r="D171" s="74" t="s">
        <v>83</v>
      </c>
      <c r="E171" s="75" t="s">
        <v>77</v>
      </c>
      <c r="F171" s="63">
        <v>396483</v>
      </c>
      <c r="G171" s="63">
        <v>13521</v>
      </c>
      <c r="H171" s="63">
        <v>1703</v>
      </c>
      <c r="I171" s="63">
        <v>411707</v>
      </c>
    </row>
    <row r="172" spans="1:9" s="63" customFormat="1" ht="17" x14ac:dyDescent="0.2">
      <c r="A172" s="9" t="s">
        <v>671</v>
      </c>
      <c r="B172" s="9" t="s">
        <v>672</v>
      </c>
      <c r="C172" s="73" t="s">
        <v>673</v>
      </c>
      <c r="D172" s="74" t="s">
        <v>87</v>
      </c>
      <c r="E172" s="75" t="s">
        <v>69</v>
      </c>
      <c r="F172" s="63">
        <v>142807</v>
      </c>
      <c r="G172" s="63">
        <v>5502</v>
      </c>
      <c r="H172" s="63">
        <v>2275</v>
      </c>
      <c r="I172" s="63">
        <v>150584</v>
      </c>
    </row>
    <row r="173" spans="1:9" s="63" customFormat="1" ht="17" x14ac:dyDescent="0.2">
      <c r="A173" s="9" t="s">
        <v>674</v>
      </c>
      <c r="B173" s="9" t="s">
        <v>675</v>
      </c>
      <c r="C173" s="73" t="s">
        <v>676</v>
      </c>
      <c r="D173" s="74" t="s">
        <v>85</v>
      </c>
      <c r="E173" s="75" t="s">
        <v>75</v>
      </c>
      <c r="F173" s="63">
        <v>80000</v>
      </c>
      <c r="G173" s="63">
        <v>979</v>
      </c>
      <c r="H173" s="63">
        <v>1815</v>
      </c>
      <c r="I173" s="63">
        <v>82794</v>
      </c>
    </row>
    <row r="174" spans="1:9" s="63" customFormat="1" ht="17" x14ac:dyDescent="0.2">
      <c r="A174" s="9" t="s">
        <v>677</v>
      </c>
      <c r="B174" s="9" t="s">
        <v>678</v>
      </c>
      <c r="C174" s="73" t="s">
        <v>679</v>
      </c>
      <c r="D174" s="74" t="s">
        <v>81</v>
      </c>
      <c r="E174" s="75" t="s">
        <v>81</v>
      </c>
      <c r="F174" s="63">
        <v>145908</v>
      </c>
      <c r="G174" s="63">
        <v>3426</v>
      </c>
      <c r="H174" s="63">
        <v>4499</v>
      </c>
      <c r="I174" s="63">
        <v>153833</v>
      </c>
    </row>
    <row r="175" spans="1:9" s="63" customFormat="1" ht="17" x14ac:dyDescent="0.2">
      <c r="A175" s="9" t="s">
        <v>680</v>
      </c>
      <c r="B175" s="9" t="s">
        <v>681</v>
      </c>
      <c r="C175" s="73" t="s">
        <v>682</v>
      </c>
      <c r="D175" s="74" t="s">
        <v>85</v>
      </c>
      <c r="E175" s="75" t="s">
        <v>79</v>
      </c>
      <c r="F175" s="63">
        <v>74387</v>
      </c>
      <c r="G175" s="63">
        <v>-96</v>
      </c>
      <c r="H175" s="63">
        <v>699</v>
      </c>
      <c r="I175" s="63">
        <v>74990</v>
      </c>
    </row>
    <row r="176" spans="1:9" s="63" customFormat="1" ht="17" x14ac:dyDescent="0.2">
      <c r="A176" s="9" t="s">
        <v>683</v>
      </c>
      <c r="B176" s="9" t="s">
        <v>684</v>
      </c>
      <c r="C176" s="73" t="s">
        <v>685</v>
      </c>
      <c r="D176" s="74" t="s">
        <v>85</v>
      </c>
      <c r="E176" s="75" t="s">
        <v>69</v>
      </c>
      <c r="F176" s="63">
        <v>44473</v>
      </c>
      <c r="G176" s="63">
        <v>1105</v>
      </c>
      <c r="H176" s="63">
        <v>475</v>
      </c>
      <c r="I176" s="63">
        <v>46053</v>
      </c>
    </row>
    <row r="177" spans="1:9" s="63" customFormat="1" ht="17" x14ac:dyDescent="0.2">
      <c r="A177" s="9" t="s">
        <v>686</v>
      </c>
      <c r="B177" s="9" t="s">
        <v>687</v>
      </c>
      <c r="C177" s="73" t="s">
        <v>688</v>
      </c>
      <c r="D177" s="74" t="s">
        <v>83</v>
      </c>
      <c r="E177" s="75" t="s">
        <v>65</v>
      </c>
      <c r="F177" s="63">
        <v>205569</v>
      </c>
      <c r="G177" s="63">
        <v>10206</v>
      </c>
      <c r="H177" s="63">
        <v>4994</v>
      </c>
      <c r="I177" s="63">
        <v>220769</v>
      </c>
    </row>
    <row r="178" spans="1:9" s="63" customFormat="1" ht="17" x14ac:dyDescent="0.2">
      <c r="A178" s="9" t="s">
        <v>689</v>
      </c>
      <c r="B178" s="9" t="s">
        <v>690</v>
      </c>
      <c r="C178" s="73" t="s">
        <v>691</v>
      </c>
      <c r="D178" s="74" t="s">
        <v>87</v>
      </c>
      <c r="E178" s="75" t="s">
        <v>71</v>
      </c>
      <c r="F178" s="63">
        <v>98749</v>
      </c>
      <c r="G178" s="63">
        <v>6368</v>
      </c>
      <c r="H178" s="63">
        <v>3079</v>
      </c>
      <c r="I178" s="63">
        <v>108196</v>
      </c>
    </row>
    <row r="179" spans="1:9" s="63" customFormat="1" ht="17" x14ac:dyDescent="0.2">
      <c r="A179" s="9" t="s">
        <v>692</v>
      </c>
      <c r="B179" s="9" t="s">
        <v>693</v>
      </c>
      <c r="C179" s="73" t="s">
        <v>694</v>
      </c>
      <c r="D179" s="74" t="s">
        <v>85</v>
      </c>
      <c r="E179" s="75" t="s">
        <v>75</v>
      </c>
      <c r="F179" s="63">
        <v>127684</v>
      </c>
      <c r="G179" s="63">
        <v>2214</v>
      </c>
      <c r="H179" s="63">
        <v>1045</v>
      </c>
      <c r="I179" s="63">
        <v>130943</v>
      </c>
    </row>
    <row r="180" spans="1:9" s="63" customFormat="1" ht="17" x14ac:dyDescent="0.2">
      <c r="A180" s="9" t="s">
        <v>695</v>
      </c>
      <c r="B180" s="9" t="s">
        <v>696</v>
      </c>
      <c r="C180" s="73" t="s">
        <v>697</v>
      </c>
      <c r="D180" s="74" t="s">
        <v>85</v>
      </c>
      <c r="E180" s="75" t="s">
        <v>71</v>
      </c>
      <c r="F180" s="63">
        <v>47369</v>
      </c>
      <c r="G180" s="63">
        <v>957</v>
      </c>
      <c r="H180" s="63">
        <v>836</v>
      </c>
      <c r="I180" s="63">
        <v>49162</v>
      </c>
    </row>
    <row r="181" spans="1:9" s="63" customFormat="1" ht="17" x14ac:dyDescent="0.2">
      <c r="A181" s="9" t="s">
        <v>698</v>
      </c>
      <c r="B181" s="9" t="s">
        <v>699</v>
      </c>
      <c r="C181" s="73" t="s">
        <v>700</v>
      </c>
      <c r="D181" s="74" t="s">
        <v>85</v>
      </c>
      <c r="E181" s="75" t="s">
        <v>79</v>
      </c>
      <c r="F181" s="63">
        <v>59344</v>
      </c>
      <c r="G181" s="63">
        <v>346</v>
      </c>
      <c r="H181" s="63">
        <v>1033</v>
      </c>
      <c r="I181" s="63">
        <v>60723</v>
      </c>
    </row>
    <row r="182" spans="1:9" s="63" customFormat="1" ht="17" x14ac:dyDescent="0.2">
      <c r="A182" s="9" t="s">
        <v>701</v>
      </c>
      <c r="B182" s="9" t="s">
        <v>702</v>
      </c>
      <c r="C182" s="73" t="s">
        <v>703</v>
      </c>
      <c r="D182" s="74" t="s">
        <v>83</v>
      </c>
      <c r="E182" s="75" t="s">
        <v>65</v>
      </c>
      <c r="F182" s="63">
        <v>203862</v>
      </c>
      <c r="G182" s="63">
        <v>9065</v>
      </c>
      <c r="H182" s="63">
        <v>4223</v>
      </c>
      <c r="I182" s="63">
        <v>217150</v>
      </c>
    </row>
    <row r="183" spans="1:9" s="63" customFormat="1" ht="17" x14ac:dyDescent="0.2">
      <c r="A183" s="9" t="s">
        <v>704</v>
      </c>
      <c r="B183" s="9" t="s">
        <v>705</v>
      </c>
      <c r="C183" s="73" t="s">
        <v>706</v>
      </c>
      <c r="D183" s="74" t="s">
        <v>85</v>
      </c>
      <c r="E183" s="75" t="s">
        <v>69</v>
      </c>
      <c r="F183" s="63">
        <v>61989</v>
      </c>
      <c r="G183" s="63">
        <v>-8</v>
      </c>
      <c r="H183" s="63">
        <v>604</v>
      </c>
      <c r="I183" s="63">
        <v>62585</v>
      </c>
    </row>
    <row r="184" spans="1:9" s="63" customFormat="1" ht="17" x14ac:dyDescent="0.2">
      <c r="A184" s="9" t="s">
        <v>707</v>
      </c>
      <c r="B184" s="9" t="s">
        <v>708</v>
      </c>
      <c r="C184" s="73" t="s">
        <v>709</v>
      </c>
      <c r="D184" s="74" t="s">
        <v>87</v>
      </c>
      <c r="E184" s="75" t="s">
        <v>75</v>
      </c>
      <c r="F184" s="63">
        <v>154019</v>
      </c>
      <c r="G184" s="63">
        <v>5055</v>
      </c>
      <c r="H184" s="63">
        <v>377</v>
      </c>
      <c r="I184" s="63">
        <v>159451</v>
      </c>
    </row>
    <row r="185" spans="1:9" s="63" customFormat="1" ht="17" x14ac:dyDescent="0.2">
      <c r="A185" s="9" t="s">
        <v>710</v>
      </c>
      <c r="B185" s="9" t="s">
        <v>711</v>
      </c>
      <c r="C185" s="73" t="s">
        <v>712</v>
      </c>
      <c r="D185" s="74" t="s">
        <v>85</v>
      </c>
      <c r="E185" s="75" t="s">
        <v>69</v>
      </c>
      <c r="F185" s="63">
        <v>37063</v>
      </c>
      <c r="G185" s="63">
        <v>698</v>
      </c>
      <c r="H185" s="63">
        <v>419</v>
      </c>
      <c r="I185" s="63">
        <v>38180</v>
      </c>
    </row>
    <row r="186" spans="1:9" s="63" customFormat="1" ht="17" x14ac:dyDescent="0.2">
      <c r="A186" s="9" t="s">
        <v>713</v>
      </c>
      <c r="B186" s="9" t="s">
        <v>714</v>
      </c>
      <c r="C186" s="73" t="s">
        <v>715</v>
      </c>
      <c r="D186" s="74" t="s">
        <v>85</v>
      </c>
      <c r="E186" s="75" t="s">
        <v>73</v>
      </c>
      <c r="F186" s="63">
        <v>79939</v>
      </c>
      <c r="G186" s="63">
        <v>2118</v>
      </c>
      <c r="H186" s="63">
        <v>1474</v>
      </c>
      <c r="I186" s="63">
        <v>83531</v>
      </c>
    </row>
    <row r="187" spans="1:9" s="63" customFormat="1" ht="17" x14ac:dyDescent="0.2">
      <c r="A187" s="9" t="s">
        <v>716</v>
      </c>
      <c r="B187" s="9" t="s">
        <v>717</v>
      </c>
      <c r="C187" s="73" t="s">
        <v>718</v>
      </c>
      <c r="D187" s="74" t="s">
        <v>81</v>
      </c>
      <c r="E187" s="75" t="s">
        <v>81</v>
      </c>
      <c r="F187" s="63">
        <v>125404</v>
      </c>
      <c r="G187" s="63">
        <v>3040</v>
      </c>
      <c r="H187" s="63">
        <v>2351</v>
      </c>
      <c r="I187" s="63">
        <v>130795</v>
      </c>
    </row>
    <row r="188" spans="1:9" s="63" customFormat="1" ht="17" x14ac:dyDescent="0.2">
      <c r="A188" s="9" t="s">
        <v>719</v>
      </c>
      <c r="B188" s="9" t="s">
        <v>720</v>
      </c>
      <c r="C188" s="73" t="s">
        <v>721</v>
      </c>
      <c r="D188" s="74" t="s">
        <v>85</v>
      </c>
      <c r="E188" s="75" t="s">
        <v>73</v>
      </c>
      <c r="F188" s="63">
        <v>60867</v>
      </c>
      <c r="G188" s="63">
        <v>1221</v>
      </c>
      <c r="H188" s="63">
        <v>873</v>
      </c>
      <c r="I188" s="63">
        <v>62961</v>
      </c>
    </row>
    <row r="189" spans="1:9" s="63" customFormat="1" ht="17" x14ac:dyDescent="0.2">
      <c r="A189" s="9" t="s">
        <v>722</v>
      </c>
      <c r="B189" s="9" t="s">
        <v>723</v>
      </c>
      <c r="C189" s="73" t="s">
        <v>724</v>
      </c>
      <c r="D189" s="74" t="s">
        <v>85</v>
      </c>
      <c r="E189" s="75" t="s">
        <v>71</v>
      </c>
      <c r="F189" s="63">
        <v>70616</v>
      </c>
      <c r="G189" s="63">
        <v>745</v>
      </c>
      <c r="H189" s="63">
        <v>745</v>
      </c>
      <c r="I189" s="63">
        <v>72106</v>
      </c>
    </row>
    <row r="190" spans="1:9" s="63" customFormat="1" ht="17" x14ac:dyDescent="0.2">
      <c r="A190" s="9" t="s">
        <v>725</v>
      </c>
      <c r="B190" s="9" t="s">
        <v>726</v>
      </c>
      <c r="C190" s="73" t="s">
        <v>727</v>
      </c>
      <c r="D190" s="74" t="s">
        <v>85</v>
      </c>
      <c r="E190" s="75" t="s">
        <v>75</v>
      </c>
      <c r="F190" s="63">
        <v>121363</v>
      </c>
      <c r="G190" s="63">
        <v>974</v>
      </c>
      <c r="H190" s="63">
        <v>1912</v>
      </c>
      <c r="I190" s="63">
        <v>124249</v>
      </c>
    </row>
    <row r="191" spans="1:9" s="63" customFormat="1" ht="17" x14ac:dyDescent="0.2">
      <c r="A191" s="9" t="s">
        <v>728</v>
      </c>
      <c r="B191" s="9" t="s">
        <v>729</v>
      </c>
      <c r="C191" s="73" t="s">
        <v>730</v>
      </c>
      <c r="D191" s="74" t="s">
        <v>87</v>
      </c>
      <c r="E191" s="75" t="s">
        <v>67</v>
      </c>
      <c r="F191" s="63">
        <v>69135</v>
      </c>
      <c r="G191" s="63">
        <v>905</v>
      </c>
      <c r="H191" s="63">
        <v>738</v>
      </c>
      <c r="I191" s="63">
        <v>70778</v>
      </c>
    </row>
    <row r="192" spans="1:9" s="63" customFormat="1" ht="17" x14ac:dyDescent="0.2">
      <c r="A192" s="9" t="s">
        <v>731</v>
      </c>
      <c r="B192" s="9" t="s">
        <v>732</v>
      </c>
      <c r="C192" s="73" t="s">
        <v>733</v>
      </c>
      <c r="D192" s="74" t="s">
        <v>87</v>
      </c>
      <c r="E192" s="75" t="s">
        <v>75</v>
      </c>
      <c r="F192" s="63">
        <v>163943</v>
      </c>
      <c r="G192" s="63">
        <v>2367</v>
      </c>
      <c r="H192" s="63">
        <v>2922</v>
      </c>
      <c r="I192" s="63">
        <v>169232</v>
      </c>
    </row>
    <row r="193" spans="1:9" s="63" customFormat="1" ht="17" x14ac:dyDescent="0.2">
      <c r="A193" s="9" t="s">
        <v>734</v>
      </c>
      <c r="B193" s="9" t="s">
        <v>735</v>
      </c>
      <c r="C193" s="73" t="s">
        <v>736</v>
      </c>
      <c r="D193" s="74" t="s">
        <v>85</v>
      </c>
      <c r="E193" s="75" t="s">
        <v>75</v>
      </c>
      <c r="F193" s="63">
        <v>82087</v>
      </c>
      <c r="G193" s="63">
        <v>371</v>
      </c>
      <c r="H193" s="63">
        <v>1268</v>
      </c>
      <c r="I193" s="63">
        <v>83726</v>
      </c>
    </row>
    <row r="194" spans="1:9" s="63" customFormat="1" ht="17" x14ac:dyDescent="0.2">
      <c r="A194" s="9" t="s">
        <v>737</v>
      </c>
      <c r="B194" s="9" t="s">
        <v>738</v>
      </c>
      <c r="C194" s="73" t="s">
        <v>739</v>
      </c>
      <c r="D194" s="74" t="s">
        <v>85</v>
      </c>
      <c r="E194" s="75" t="s">
        <v>75</v>
      </c>
      <c r="F194" s="63">
        <v>136280</v>
      </c>
      <c r="G194" s="63">
        <v>943</v>
      </c>
      <c r="H194" s="63">
        <v>2033</v>
      </c>
      <c r="I194" s="63">
        <v>139256</v>
      </c>
    </row>
    <row r="195" spans="1:9" s="63" customFormat="1" ht="17" x14ac:dyDescent="0.2">
      <c r="A195" s="9" t="s">
        <v>740</v>
      </c>
      <c r="B195" s="9" t="s">
        <v>741</v>
      </c>
      <c r="C195" s="73" t="s">
        <v>742</v>
      </c>
      <c r="D195" s="74" t="s">
        <v>85</v>
      </c>
      <c r="E195" s="75" t="s">
        <v>69</v>
      </c>
      <c r="F195" s="63">
        <v>85410</v>
      </c>
      <c r="G195" s="63">
        <v>1308</v>
      </c>
      <c r="H195" s="63">
        <v>892</v>
      </c>
      <c r="I195" s="63">
        <v>87610</v>
      </c>
    </row>
    <row r="196" spans="1:9" s="63" customFormat="1" ht="17" x14ac:dyDescent="0.2">
      <c r="A196" s="9" t="s">
        <v>743</v>
      </c>
      <c r="B196" s="9" t="s">
        <v>744</v>
      </c>
      <c r="C196" s="73" t="s">
        <v>745</v>
      </c>
      <c r="D196" s="74" t="s">
        <v>83</v>
      </c>
      <c r="E196" s="75" t="s">
        <v>67</v>
      </c>
      <c r="F196" s="63">
        <v>133658</v>
      </c>
      <c r="G196" s="63">
        <v>2747</v>
      </c>
      <c r="H196" s="63">
        <v>2088</v>
      </c>
      <c r="I196" s="63">
        <v>138493</v>
      </c>
    </row>
    <row r="197" spans="1:9" s="63" customFormat="1" ht="17" x14ac:dyDescent="0.2">
      <c r="A197" s="9" t="s">
        <v>746</v>
      </c>
      <c r="B197" s="9" t="s">
        <v>747</v>
      </c>
      <c r="C197" s="73" t="s">
        <v>748</v>
      </c>
      <c r="D197" s="74" t="s">
        <v>85</v>
      </c>
      <c r="E197" s="75" t="s">
        <v>79</v>
      </c>
      <c r="F197" s="63">
        <v>68592</v>
      </c>
      <c r="G197" s="63">
        <v>1123</v>
      </c>
      <c r="H197" s="63">
        <v>836</v>
      </c>
      <c r="I197" s="63">
        <v>70551</v>
      </c>
    </row>
    <row r="198" spans="1:9" s="63" customFormat="1" ht="17" x14ac:dyDescent="0.2">
      <c r="A198" s="9" t="s">
        <v>749</v>
      </c>
      <c r="B198" s="9" t="s">
        <v>750</v>
      </c>
      <c r="C198" s="73" t="s">
        <v>751</v>
      </c>
      <c r="D198" s="74" t="s">
        <v>81</v>
      </c>
      <c r="E198" s="75" t="s">
        <v>81</v>
      </c>
      <c r="F198" s="63">
        <v>108846</v>
      </c>
      <c r="G198" s="63">
        <v>4897</v>
      </c>
      <c r="H198" s="63">
        <v>2617</v>
      </c>
      <c r="I198" s="63">
        <v>116360</v>
      </c>
    </row>
    <row r="199" spans="1:9" s="63" customFormat="1" ht="17" x14ac:dyDescent="0.2">
      <c r="A199" s="9" t="s">
        <v>752</v>
      </c>
      <c r="B199" s="9" t="s">
        <v>753</v>
      </c>
      <c r="C199" s="73" t="s">
        <v>754</v>
      </c>
      <c r="D199" s="74" t="s">
        <v>85</v>
      </c>
      <c r="E199" s="75" t="s">
        <v>73</v>
      </c>
      <c r="F199" s="63">
        <v>71090</v>
      </c>
      <c r="G199" s="63">
        <v>1950</v>
      </c>
      <c r="H199" s="63">
        <v>913</v>
      </c>
      <c r="I199" s="63">
        <v>73953</v>
      </c>
    </row>
    <row r="200" spans="1:9" s="63" customFormat="1" ht="17" x14ac:dyDescent="0.2">
      <c r="A200" s="9" t="s">
        <v>755</v>
      </c>
      <c r="B200" s="9" t="s">
        <v>756</v>
      </c>
      <c r="C200" s="73" t="s">
        <v>757</v>
      </c>
      <c r="D200" s="74" t="s">
        <v>85</v>
      </c>
      <c r="E200" s="75" t="s">
        <v>73</v>
      </c>
      <c r="F200" s="63" t="s">
        <v>181</v>
      </c>
      <c r="G200" s="63" t="s">
        <v>181</v>
      </c>
      <c r="H200" s="63" t="s">
        <v>181</v>
      </c>
      <c r="I200" s="63" t="s">
        <v>181</v>
      </c>
    </row>
    <row r="201" spans="1:9" s="63" customFormat="1" ht="17" x14ac:dyDescent="0.2">
      <c r="A201" s="9" t="s">
        <v>758</v>
      </c>
      <c r="B201" s="9" t="s">
        <v>759</v>
      </c>
      <c r="C201" s="73" t="s">
        <v>760</v>
      </c>
      <c r="D201" s="74" t="s">
        <v>85</v>
      </c>
      <c r="E201" s="75" t="s">
        <v>69</v>
      </c>
      <c r="F201" s="63">
        <v>61734</v>
      </c>
      <c r="G201" s="63">
        <v>1044</v>
      </c>
      <c r="H201" s="63">
        <v>684</v>
      </c>
      <c r="I201" s="63">
        <v>63462</v>
      </c>
    </row>
    <row r="202" spans="1:9" s="63" customFormat="1" ht="17" x14ac:dyDescent="0.2">
      <c r="A202" s="9" t="s">
        <v>761</v>
      </c>
      <c r="B202" s="9" t="s">
        <v>762</v>
      </c>
      <c r="C202" s="73" t="s">
        <v>763</v>
      </c>
      <c r="D202" s="74" t="s">
        <v>87</v>
      </c>
      <c r="E202" s="75" t="s">
        <v>77</v>
      </c>
      <c r="F202" s="63">
        <v>84833</v>
      </c>
      <c r="G202" s="63">
        <v>4065</v>
      </c>
      <c r="H202" s="63">
        <v>1347</v>
      </c>
      <c r="I202" s="63">
        <v>90245</v>
      </c>
    </row>
    <row r="203" spans="1:9" s="63" customFormat="1" ht="17" x14ac:dyDescent="0.2">
      <c r="A203" s="9" t="s">
        <v>764</v>
      </c>
      <c r="B203" s="9" t="s">
        <v>765</v>
      </c>
      <c r="C203" s="73" t="s">
        <v>766</v>
      </c>
      <c r="D203" s="74" t="s">
        <v>85</v>
      </c>
      <c r="E203" s="75" t="s">
        <v>71</v>
      </c>
      <c r="F203" s="63">
        <v>95639</v>
      </c>
      <c r="G203" s="63">
        <v>45</v>
      </c>
      <c r="H203" s="63">
        <v>993</v>
      </c>
      <c r="I203" s="63">
        <v>96677</v>
      </c>
    </row>
    <row r="204" spans="1:9" s="63" customFormat="1" ht="17" x14ac:dyDescent="0.2">
      <c r="A204" s="9" t="s">
        <v>767</v>
      </c>
      <c r="B204" s="9" t="s">
        <v>768</v>
      </c>
      <c r="C204" s="73" t="s">
        <v>769</v>
      </c>
      <c r="D204" s="74" t="s">
        <v>85</v>
      </c>
      <c r="E204" s="75" t="s">
        <v>69</v>
      </c>
      <c r="F204" s="63">
        <v>69853</v>
      </c>
      <c r="G204" s="63">
        <v>825</v>
      </c>
      <c r="H204" s="63">
        <v>643</v>
      </c>
      <c r="I204" s="63">
        <v>71321</v>
      </c>
    </row>
    <row r="205" spans="1:9" s="63" customFormat="1" ht="17" x14ac:dyDescent="0.2">
      <c r="A205" s="9" t="s">
        <v>770</v>
      </c>
      <c r="B205" s="9" t="s">
        <v>771</v>
      </c>
      <c r="C205" s="73" t="s">
        <v>772</v>
      </c>
      <c r="D205" s="74" t="s">
        <v>87</v>
      </c>
      <c r="E205" s="75" t="s">
        <v>77</v>
      </c>
      <c r="F205" s="63">
        <v>92570</v>
      </c>
      <c r="G205" s="63">
        <v>2372</v>
      </c>
      <c r="H205" s="63">
        <v>1361</v>
      </c>
      <c r="I205" s="63">
        <v>96303</v>
      </c>
    </row>
    <row r="206" spans="1:9" s="63" customFormat="1" ht="17" x14ac:dyDescent="0.2">
      <c r="A206" s="31" t="s">
        <v>773</v>
      </c>
      <c r="B206" s="31" t="s">
        <v>774</v>
      </c>
      <c r="C206" s="73" t="s">
        <v>775</v>
      </c>
      <c r="D206" s="75" t="s">
        <v>85</v>
      </c>
      <c r="E206" s="75" t="s">
        <v>71</v>
      </c>
      <c r="F206" s="63">
        <v>78609</v>
      </c>
      <c r="G206" s="63">
        <v>740</v>
      </c>
      <c r="H206" s="63">
        <v>1423</v>
      </c>
      <c r="I206" s="63">
        <v>80772</v>
      </c>
    </row>
    <row r="207" spans="1:9" s="63" customFormat="1" ht="17" x14ac:dyDescent="0.2">
      <c r="A207" s="9" t="s">
        <v>776</v>
      </c>
      <c r="B207" s="9" t="s">
        <v>777</v>
      </c>
      <c r="C207" s="73" t="s">
        <v>778</v>
      </c>
      <c r="D207" s="74" t="s">
        <v>87</v>
      </c>
      <c r="E207" s="75" t="s">
        <v>69</v>
      </c>
      <c r="F207" s="63">
        <v>207216</v>
      </c>
      <c r="G207" s="63">
        <v>6238</v>
      </c>
      <c r="H207" s="63">
        <v>3402</v>
      </c>
      <c r="I207" s="63">
        <v>216856</v>
      </c>
    </row>
    <row r="208" spans="1:9" s="63" customFormat="1" ht="17" x14ac:dyDescent="0.2">
      <c r="A208" s="9" t="s">
        <v>779</v>
      </c>
      <c r="B208" s="9" t="s">
        <v>780</v>
      </c>
      <c r="C208" s="73" t="s">
        <v>781</v>
      </c>
      <c r="D208" s="74" t="s">
        <v>87</v>
      </c>
      <c r="E208" s="75" t="s">
        <v>73</v>
      </c>
      <c r="F208" s="63">
        <v>145659</v>
      </c>
      <c r="G208" s="63">
        <v>2123</v>
      </c>
      <c r="H208" s="63">
        <v>2658</v>
      </c>
      <c r="I208" s="63">
        <v>150440</v>
      </c>
    </row>
    <row r="209" spans="1:9" s="63" customFormat="1" ht="17" x14ac:dyDescent="0.2">
      <c r="A209" s="9" t="s">
        <v>782</v>
      </c>
      <c r="B209" s="9" t="s">
        <v>783</v>
      </c>
      <c r="C209" s="73" t="s">
        <v>784</v>
      </c>
      <c r="D209" s="74" t="s">
        <v>83</v>
      </c>
      <c r="E209" s="75" t="s">
        <v>67</v>
      </c>
      <c r="F209" s="63">
        <v>113410</v>
      </c>
      <c r="G209" s="63">
        <v>2985</v>
      </c>
      <c r="H209" s="63">
        <v>1178</v>
      </c>
      <c r="I209" s="63">
        <v>117573</v>
      </c>
    </row>
    <row r="210" spans="1:9" s="63" customFormat="1" ht="17" x14ac:dyDescent="0.2">
      <c r="A210" s="9" t="s">
        <v>785</v>
      </c>
      <c r="B210" s="9" t="s">
        <v>786</v>
      </c>
      <c r="C210" s="73" t="s">
        <v>787</v>
      </c>
      <c r="D210" s="74" t="s">
        <v>85</v>
      </c>
      <c r="E210" s="75" t="s">
        <v>79</v>
      </c>
      <c r="F210" s="63">
        <v>41760</v>
      </c>
      <c r="G210" s="63">
        <v>1044</v>
      </c>
      <c r="H210" s="63">
        <v>582</v>
      </c>
      <c r="I210" s="63">
        <v>43386</v>
      </c>
    </row>
    <row r="211" spans="1:9" s="63" customFormat="1" ht="17" x14ac:dyDescent="0.2">
      <c r="A211" s="9" t="s">
        <v>788</v>
      </c>
      <c r="B211" s="9" t="s">
        <v>789</v>
      </c>
      <c r="C211" s="73" t="s">
        <v>790</v>
      </c>
      <c r="D211" s="74" t="s">
        <v>85</v>
      </c>
      <c r="E211" s="75" t="s">
        <v>69</v>
      </c>
      <c r="F211" s="63">
        <v>67244</v>
      </c>
      <c r="G211" s="63">
        <v>1242</v>
      </c>
      <c r="H211" s="63">
        <v>940</v>
      </c>
      <c r="I211" s="63">
        <v>69426</v>
      </c>
    </row>
    <row r="212" spans="1:9" s="63" customFormat="1" ht="17" x14ac:dyDescent="0.2">
      <c r="A212" s="9" t="s">
        <v>791</v>
      </c>
      <c r="B212" s="9" t="s">
        <v>792</v>
      </c>
      <c r="C212" s="73" t="s">
        <v>793</v>
      </c>
      <c r="D212" s="74" t="s">
        <v>85</v>
      </c>
      <c r="E212" s="75" t="s">
        <v>69</v>
      </c>
      <c r="F212" s="63" t="s">
        <v>181</v>
      </c>
      <c r="G212" s="63" t="s">
        <v>181</v>
      </c>
      <c r="H212" s="63" t="s">
        <v>181</v>
      </c>
      <c r="I212" s="63" t="s">
        <v>181</v>
      </c>
    </row>
    <row r="213" spans="1:9" s="63" customFormat="1" ht="17" x14ac:dyDescent="0.2">
      <c r="A213" s="9" t="s">
        <v>794</v>
      </c>
      <c r="B213" s="9" t="s">
        <v>795</v>
      </c>
      <c r="C213" s="48" t="s">
        <v>796</v>
      </c>
      <c r="D213" s="76" t="s">
        <v>87</v>
      </c>
      <c r="E213" s="75" t="s">
        <v>67</v>
      </c>
      <c r="F213" s="63">
        <v>214086</v>
      </c>
      <c r="G213" s="63">
        <v>3357</v>
      </c>
      <c r="H213" s="63">
        <v>2012</v>
      </c>
      <c r="I213" s="63">
        <v>219455</v>
      </c>
    </row>
    <row r="214" spans="1:9" s="63" customFormat="1" ht="17" x14ac:dyDescent="0.2">
      <c r="A214" s="9" t="s">
        <v>797</v>
      </c>
      <c r="B214" s="9" t="s">
        <v>798</v>
      </c>
      <c r="C214" s="73" t="s">
        <v>799</v>
      </c>
      <c r="D214" s="74" t="s">
        <v>85</v>
      </c>
      <c r="E214" s="75" t="s">
        <v>71</v>
      </c>
      <c r="F214" s="63">
        <v>71660</v>
      </c>
      <c r="G214" s="63">
        <v>2065</v>
      </c>
      <c r="H214" s="63">
        <v>1497</v>
      </c>
      <c r="I214" s="63">
        <v>75222</v>
      </c>
    </row>
    <row r="215" spans="1:9" s="63" customFormat="1" ht="17" x14ac:dyDescent="0.2">
      <c r="A215" s="9" t="s">
        <v>800</v>
      </c>
      <c r="B215" s="9" t="s">
        <v>801</v>
      </c>
      <c r="C215" s="73" t="s">
        <v>802</v>
      </c>
      <c r="D215" s="74" t="s">
        <v>87</v>
      </c>
      <c r="E215" s="75" t="s">
        <v>69</v>
      </c>
      <c r="F215" s="63">
        <v>141555</v>
      </c>
      <c r="G215" s="63">
        <v>6461</v>
      </c>
      <c r="H215" s="63">
        <v>2436</v>
      </c>
      <c r="I215" s="63">
        <v>150452</v>
      </c>
    </row>
    <row r="216" spans="1:9" s="63" customFormat="1" ht="17" x14ac:dyDescent="0.2">
      <c r="A216" s="9" t="s">
        <v>803</v>
      </c>
      <c r="B216" s="9" t="s">
        <v>804</v>
      </c>
      <c r="C216" s="73" t="s">
        <v>805</v>
      </c>
      <c r="D216" s="74" t="s">
        <v>85</v>
      </c>
      <c r="E216" s="75" t="s">
        <v>79</v>
      </c>
      <c r="F216" s="63">
        <v>76144</v>
      </c>
      <c r="G216" s="63">
        <v>2081</v>
      </c>
      <c r="H216" s="63">
        <v>954</v>
      </c>
      <c r="I216" s="63">
        <v>79179</v>
      </c>
    </row>
    <row r="217" spans="1:9" s="63" customFormat="1" ht="17" x14ac:dyDescent="0.2">
      <c r="A217" s="9" t="s">
        <v>806</v>
      </c>
      <c r="B217" s="9" t="s">
        <v>807</v>
      </c>
      <c r="C217" s="73" t="s">
        <v>808</v>
      </c>
      <c r="D217" s="74" t="s">
        <v>85</v>
      </c>
      <c r="E217" s="75" t="s">
        <v>69</v>
      </c>
      <c r="F217" s="63">
        <v>33431</v>
      </c>
      <c r="G217" s="63">
        <v>672</v>
      </c>
      <c r="H217" s="63">
        <v>597</v>
      </c>
      <c r="I217" s="63">
        <v>34700</v>
      </c>
    </row>
    <row r="218" spans="1:9" s="63" customFormat="1" ht="17" x14ac:dyDescent="0.2">
      <c r="A218" s="9" t="s">
        <v>809</v>
      </c>
      <c r="B218" s="9" t="s">
        <v>810</v>
      </c>
      <c r="C218" s="73" t="s">
        <v>811</v>
      </c>
      <c r="D218" s="74" t="s">
        <v>83</v>
      </c>
      <c r="E218" s="75" t="s">
        <v>65</v>
      </c>
      <c r="F218" s="63">
        <v>110509</v>
      </c>
      <c r="G218" s="63">
        <v>2939</v>
      </c>
      <c r="H218" s="63">
        <v>1776</v>
      </c>
      <c r="I218" s="63">
        <v>115224</v>
      </c>
    </row>
    <row r="219" spans="1:9" s="63" customFormat="1" ht="17" x14ac:dyDescent="0.2">
      <c r="A219" s="9" t="s">
        <v>812</v>
      </c>
      <c r="B219" s="9" t="s">
        <v>813</v>
      </c>
      <c r="C219" s="73" t="s">
        <v>814</v>
      </c>
      <c r="D219" s="74" t="s">
        <v>85</v>
      </c>
      <c r="E219" s="75" t="s">
        <v>75</v>
      </c>
      <c r="F219" s="63">
        <v>93231</v>
      </c>
      <c r="G219" s="63">
        <v>1448</v>
      </c>
      <c r="H219" s="63">
        <v>1224</v>
      </c>
      <c r="I219" s="63">
        <v>95903</v>
      </c>
    </row>
    <row r="220" spans="1:9" s="63" customFormat="1" ht="17" x14ac:dyDescent="0.2">
      <c r="A220" s="9" t="s">
        <v>815</v>
      </c>
      <c r="B220" s="9" t="s">
        <v>816</v>
      </c>
      <c r="C220" s="73" t="s">
        <v>817</v>
      </c>
      <c r="D220" s="74" t="s">
        <v>85</v>
      </c>
      <c r="E220" s="75" t="s">
        <v>65</v>
      </c>
      <c r="F220" s="63">
        <v>51132</v>
      </c>
      <c r="G220" s="63">
        <v>1248</v>
      </c>
      <c r="H220" s="63">
        <v>637</v>
      </c>
      <c r="I220" s="63">
        <v>53017</v>
      </c>
    </row>
    <row r="221" spans="1:9" s="63" customFormat="1" ht="17" x14ac:dyDescent="0.2">
      <c r="A221" s="9" t="s">
        <v>818</v>
      </c>
      <c r="B221" s="9" t="s">
        <v>819</v>
      </c>
      <c r="C221" s="73" t="s">
        <v>820</v>
      </c>
      <c r="D221" s="74" t="s">
        <v>87</v>
      </c>
      <c r="E221" s="75" t="s">
        <v>71</v>
      </c>
      <c r="F221" s="63">
        <v>102510</v>
      </c>
      <c r="G221" s="63">
        <v>2475</v>
      </c>
      <c r="H221" s="63">
        <v>1378</v>
      </c>
      <c r="I221" s="63">
        <v>106363</v>
      </c>
    </row>
    <row r="222" spans="1:9" s="63" customFormat="1" ht="17" x14ac:dyDescent="0.2">
      <c r="A222" s="9" t="s">
        <v>821</v>
      </c>
      <c r="B222" s="9" t="s">
        <v>822</v>
      </c>
      <c r="C222" s="73" t="s">
        <v>823</v>
      </c>
      <c r="D222" s="74" t="s">
        <v>87</v>
      </c>
      <c r="E222" s="75" t="s">
        <v>73</v>
      </c>
      <c r="F222" s="63">
        <v>138883</v>
      </c>
      <c r="G222" s="63">
        <v>2439</v>
      </c>
      <c r="H222" s="63">
        <v>2286</v>
      </c>
      <c r="I222" s="63">
        <v>143608</v>
      </c>
    </row>
    <row r="223" spans="1:9" s="63" customFormat="1" ht="17" x14ac:dyDescent="0.2">
      <c r="A223" s="9" t="s">
        <v>824</v>
      </c>
      <c r="B223" s="9" t="s">
        <v>825</v>
      </c>
      <c r="C223" s="73" t="s">
        <v>826</v>
      </c>
      <c r="D223" s="74" t="s">
        <v>87</v>
      </c>
      <c r="E223" s="75" t="s">
        <v>73</v>
      </c>
      <c r="F223" s="63" t="s">
        <v>181</v>
      </c>
      <c r="G223" s="63" t="s">
        <v>181</v>
      </c>
      <c r="H223" s="63" t="s">
        <v>181</v>
      </c>
      <c r="I223" s="63" t="s">
        <v>181</v>
      </c>
    </row>
    <row r="224" spans="1:9" s="63" customFormat="1" ht="17" x14ac:dyDescent="0.2">
      <c r="A224" s="9" t="s">
        <v>827</v>
      </c>
      <c r="B224" s="9" t="s">
        <v>828</v>
      </c>
      <c r="C224" s="73" t="s">
        <v>829</v>
      </c>
      <c r="D224" s="74" t="s">
        <v>87</v>
      </c>
      <c r="E224" s="75" t="s">
        <v>75</v>
      </c>
      <c r="F224" s="63">
        <v>97062</v>
      </c>
      <c r="G224" s="63">
        <v>3383</v>
      </c>
      <c r="H224" s="63">
        <v>1078</v>
      </c>
      <c r="I224" s="63">
        <v>101523</v>
      </c>
    </row>
    <row r="225" spans="1:10" s="63" customFormat="1" ht="17" x14ac:dyDescent="0.2">
      <c r="A225" s="9" t="s">
        <v>830</v>
      </c>
      <c r="B225" s="9" t="s">
        <v>831</v>
      </c>
      <c r="C225" s="73" t="s">
        <v>832</v>
      </c>
      <c r="D225" s="74" t="s">
        <v>85</v>
      </c>
      <c r="E225" s="75" t="s">
        <v>65</v>
      </c>
      <c r="F225" s="63">
        <v>76437</v>
      </c>
      <c r="G225" s="63">
        <v>2776</v>
      </c>
      <c r="H225" s="63">
        <v>1421</v>
      </c>
      <c r="I225" s="63">
        <v>80634</v>
      </c>
    </row>
    <row r="226" spans="1:10" s="63" customFormat="1" ht="17" x14ac:dyDescent="0.2">
      <c r="A226" s="9" t="s">
        <v>833</v>
      </c>
      <c r="B226" s="9" t="s">
        <v>834</v>
      </c>
      <c r="C226" s="73" t="s">
        <v>835</v>
      </c>
      <c r="D226" s="74" t="s">
        <v>85</v>
      </c>
      <c r="E226" s="75" t="s">
        <v>73</v>
      </c>
      <c r="F226" s="63" t="s">
        <v>181</v>
      </c>
      <c r="G226" s="63" t="s">
        <v>181</v>
      </c>
      <c r="H226" s="63" t="s">
        <v>181</v>
      </c>
      <c r="I226" s="63" t="s">
        <v>181</v>
      </c>
    </row>
    <row r="227" spans="1:10" s="63" customFormat="1" ht="17" x14ac:dyDescent="0.2">
      <c r="A227" s="9" t="s">
        <v>836</v>
      </c>
      <c r="B227" s="9" t="s">
        <v>837</v>
      </c>
      <c r="C227" s="73" t="s">
        <v>838</v>
      </c>
      <c r="D227" s="74" t="s">
        <v>87</v>
      </c>
      <c r="E227" s="75" t="s">
        <v>75</v>
      </c>
      <c r="F227" s="63">
        <v>111475</v>
      </c>
      <c r="G227" s="63">
        <v>2320</v>
      </c>
      <c r="H227" s="63">
        <v>2441</v>
      </c>
      <c r="I227" s="63">
        <v>116236</v>
      </c>
    </row>
    <row r="228" spans="1:10" s="63" customFormat="1" ht="17" x14ac:dyDescent="0.2">
      <c r="A228" s="9" t="s">
        <v>839</v>
      </c>
      <c r="B228" s="9" t="s">
        <v>840</v>
      </c>
      <c r="C228" s="73" t="s">
        <v>841</v>
      </c>
      <c r="D228" s="74" t="s">
        <v>81</v>
      </c>
      <c r="E228" s="75" t="s">
        <v>81</v>
      </c>
      <c r="F228" s="63">
        <v>154758</v>
      </c>
      <c r="G228" s="63">
        <v>1232</v>
      </c>
      <c r="H228" s="63">
        <v>4101</v>
      </c>
      <c r="I228" s="63">
        <v>160091</v>
      </c>
    </row>
    <row r="229" spans="1:10" s="63" customFormat="1" ht="17" x14ac:dyDescent="0.2">
      <c r="A229" s="9" t="s">
        <v>842</v>
      </c>
      <c r="B229" s="9" t="s">
        <v>843</v>
      </c>
      <c r="C229" s="73" t="s">
        <v>844</v>
      </c>
      <c r="D229" s="74" t="s">
        <v>87</v>
      </c>
      <c r="E229" s="75" t="s">
        <v>67</v>
      </c>
      <c r="F229" s="63">
        <v>76569</v>
      </c>
      <c r="G229" s="63">
        <v>1666</v>
      </c>
      <c r="H229" s="63">
        <v>1397</v>
      </c>
      <c r="I229" s="63">
        <v>79632</v>
      </c>
    </row>
    <row r="230" spans="1:10" s="63" customFormat="1" ht="17" x14ac:dyDescent="0.2">
      <c r="A230" s="9" t="s">
        <v>845</v>
      </c>
      <c r="B230" s="9" t="s">
        <v>846</v>
      </c>
      <c r="C230" s="73" t="s">
        <v>847</v>
      </c>
      <c r="D230" s="74" t="s">
        <v>85</v>
      </c>
      <c r="E230" s="75" t="s">
        <v>79</v>
      </c>
      <c r="F230" s="63">
        <v>48604</v>
      </c>
      <c r="G230" s="63">
        <v>1172</v>
      </c>
      <c r="H230" s="63">
        <v>623</v>
      </c>
      <c r="I230" s="63">
        <v>50399</v>
      </c>
    </row>
    <row r="231" spans="1:10" s="63" customFormat="1" ht="17" x14ac:dyDescent="0.2">
      <c r="A231" s="9" t="s">
        <v>848</v>
      </c>
      <c r="B231" s="9" t="s">
        <v>849</v>
      </c>
      <c r="C231" s="73" t="s">
        <v>850</v>
      </c>
      <c r="D231" s="74" t="s">
        <v>85</v>
      </c>
      <c r="E231" s="75" t="s">
        <v>75</v>
      </c>
      <c r="F231" s="67">
        <v>125479</v>
      </c>
      <c r="G231" s="67">
        <v>327</v>
      </c>
      <c r="H231" s="67">
        <v>22</v>
      </c>
      <c r="I231" s="67">
        <v>125828</v>
      </c>
      <c r="J231" s="79" t="s">
        <v>199</v>
      </c>
    </row>
    <row r="232" spans="1:10" s="63" customFormat="1" ht="17" x14ac:dyDescent="0.2">
      <c r="A232" s="9" t="s">
        <v>851</v>
      </c>
      <c r="B232" s="9" t="s">
        <v>852</v>
      </c>
      <c r="C232" s="73" t="s">
        <v>853</v>
      </c>
      <c r="D232" s="74" t="s">
        <v>85</v>
      </c>
      <c r="E232" s="75" t="s">
        <v>65</v>
      </c>
      <c r="F232" s="63">
        <v>46898</v>
      </c>
      <c r="G232" s="63">
        <v>635</v>
      </c>
      <c r="H232" s="63">
        <v>298</v>
      </c>
      <c r="I232" s="63">
        <v>47831</v>
      </c>
    </row>
    <row r="233" spans="1:10" s="63" customFormat="1" ht="17" x14ac:dyDescent="0.2">
      <c r="A233" s="9" t="s">
        <v>854</v>
      </c>
      <c r="B233" s="9" t="s">
        <v>855</v>
      </c>
      <c r="C233" s="73" t="s">
        <v>856</v>
      </c>
      <c r="D233" s="74" t="s">
        <v>81</v>
      </c>
      <c r="E233" s="75" t="s">
        <v>81</v>
      </c>
      <c r="F233" s="63">
        <v>168725</v>
      </c>
      <c r="G233" s="63">
        <v>1642</v>
      </c>
      <c r="H233" s="63">
        <v>3871</v>
      </c>
      <c r="I233" s="63">
        <v>174238</v>
      </c>
    </row>
    <row r="234" spans="1:10" s="63" customFormat="1" ht="17" x14ac:dyDescent="0.2">
      <c r="A234" s="9" t="s">
        <v>857</v>
      </c>
      <c r="B234" s="9" t="s">
        <v>858</v>
      </c>
      <c r="C234" s="73" t="s">
        <v>859</v>
      </c>
      <c r="D234" s="74" t="s">
        <v>85</v>
      </c>
      <c r="E234" s="75" t="s">
        <v>77</v>
      </c>
      <c r="F234" s="63">
        <v>38725</v>
      </c>
      <c r="G234" s="63">
        <v>139</v>
      </c>
      <c r="H234" s="63">
        <v>706</v>
      </c>
      <c r="I234" s="63">
        <v>39570</v>
      </c>
    </row>
    <row r="235" spans="1:10" s="63" customFormat="1" ht="17" x14ac:dyDescent="0.2">
      <c r="A235" s="9" t="s">
        <v>860</v>
      </c>
      <c r="B235" s="9" t="s">
        <v>861</v>
      </c>
      <c r="C235" s="73" t="s">
        <v>862</v>
      </c>
      <c r="D235" s="74" t="s">
        <v>83</v>
      </c>
      <c r="E235" s="75" t="s">
        <v>65</v>
      </c>
      <c r="F235" s="63">
        <v>108558</v>
      </c>
      <c r="G235" s="63">
        <v>2863</v>
      </c>
      <c r="H235" s="63">
        <v>1596</v>
      </c>
      <c r="I235" s="63">
        <v>113017</v>
      </c>
    </row>
    <row r="236" spans="1:10" s="63" customFormat="1" ht="17" x14ac:dyDescent="0.2">
      <c r="A236" s="9" t="s">
        <v>863</v>
      </c>
      <c r="B236" s="9" t="s">
        <v>864</v>
      </c>
      <c r="C236" s="73" t="s">
        <v>865</v>
      </c>
      <c r="D236" s="74" t="s">
        <v>85</v>
      </c>
      <c r="E236" s="75" t="s">
        <v>71</v>
      </c>
      <c r="F236" s="63">
        <v>61056</v>
      </c>
      <c r="G236" s="63">
        <v>444</v>
      </c>
      <c r="H236" s="63">
        <v>489</v>
      </c>
      <c r="I236" s="63">
        <v>61989</v>
      </c>
    </row>
    <row r="237" spans="1:10" s="63" customFormat="1" ht="17" x14ac:dyDescent="0.2">
      <c r="A237" s="9" t="s">
        <v>866</v>
      </c>
      <c r="B237" s="9" t="s">
        <v>867</v>
      </c>
      <c r="C237" s="73" t="s">
        <v>868</v>
      </c>
      <c r="D237" s="74" t="s">
        <v>85</v>
      </c>
      <c r="E237" s="75" t="s">
        <v>65</v>
      </c>
      <c r="F237" s="63">
        <v>41067</v>
      </c>
      <c r="G237" s="63">
        <v>593</v>
      </c>
      <c r="H237" s="63">
        <v>322</v>
      </c>
      <c r="I237" s="63">
        <v>41982</v>
      </c>
    </row>
    <row r="238" spans="1:10" s="63" customFormat="1" ht="17" x14ac:dyDescent="0.2">
      <c r="A238" s="9" t="s">
        <v>869</v>
      </c>
      <c r="B238" s="9" t="s">
        <v>870</v>
      </c>
      <c r="C238" s="73" t="s">
        <v>871</v>
      </c>
      <c r="D238" s="74" t="s">
        <v>85</v>
      </c>
      <c r="E238" s="75" t="s">
        <v>75</v>
      </c>
      <c r="F238" s="63">
        <v>79351</v>
      </c>
      <c r="G238" s="63">
        <v>1356</v>
      </c>
      <c r="H238" s="63">
        <v>1400</v>
      </c>
      <c r="I238" s="63">
        <v>82106</v>
      </c>
    </row>
    <row r="239" spans="1:10" s="63" customFormat="1" ht="17" x14ac:dyDescent="0.2">
      <c r="A239" s="9" t="s">
        <v>872</v>
      </c>
      <c r="B239" s="9" t="s">
        <v>873</v>
      </c>
      <c r="C239" s="73" t="s">
        <v>874</v>
      </c>
      <c r="D239" s="74" t="s">
        <v>83</v>
      </c>
      <c r="E239" s="75" t="s">
        <v>77</v>
      </c>
      <c r="F239" s="63">
        <v>136689</v>
      </c>
      <c r="G239" s="63">
        <v>4620</v>
      </c>
      <c r="H239" s="63">
        <v>799</v>
      </c>
      <c r="I239" s="63">
        <v>142108</v>
      </c>
    </row>
    <row r="240" spans="1:10" s="63" customFormat="1" ht="17" x14ac:dyDescent="0.2">
      <c r="A240" s="9" t="s">
        <v>875</v>
      </c>
      <c r="B240" s="9" t="s">
        <v>876</v>
      </c>
      <c r="C240" s="73" t="s">
        <v>877</v>
      </c>
      <c r="D240" s="74" t="s">
        <v>85</v>
      </c>
      <c r="E240" s="75" t="s">
        <v>79</v>
      </c>
      <c r="F240" s="63">
        <v>74591</v>
      </c>
      <c r="G240" s="63">
        <v>2349</v>
      </c>
      <c r="H240" s="63">
        <v>946</v>
      </c>
      <c r="I240" s="63">
        <v>77886</v>
      </c>
    </row>
    <row r="241" spans="1:9" s="63" customFormat="1" ht="17" x14ac:dyDescent="0.2">
      <c r="A241" s="9" t="s">
        <v>878</v>
      </c>
      <c r="B241" s="9" t="s">
        <v>879</v>
      </c>
      <c r="C241" s="73" t="s">
        <v>880</v>
      </c>
      <c r="D241" s="74" t="s">
        <v>85</v>
      </c>
      <c r="E241" s="75" t="s">
        <v>75</v>
      </c>
      <c r="F241" s="63">
        <v>67620</v>
      </c>
      <c r="G241" s="63">
        <v>338</v>
      </c>
      <c r="H241" s="63">
        <v>1404</v>
      </c>
      <c r="I241" s="63">
        <v>69362</v>
      </c>
    </row>
    <row r="242" spans="1:9" s="63" customFormat="1" ht="17" x14ac:dyDescent="0.2">
      <c r="A242" s="9" t="s">
        <v>881</v>
      </c>
      <c r="B242" s="9" t="s">
        <v>882</v>
      </c>
      <c r="C242" s="73" t="s">
        <v>883</v>
      </c>
      <c r="D242" s="74" t="s">
        <v>85</v>
      </c>
      <c r="E242" s="75" t="s">
        <v>69</v>
      </c>
      <c r="F242" s="63">
        <v>92363</v>
      </c>
      <c r="G242" s="63">
        <v>377</v>
      </c>
      <c r="H242" s="63">
        <v>1295</v>
      </c>
      <c r="I242" s="63">
        <v>94035</v>
      </c>
    </row>
    <row r="243" spans="1:9" s="63" customFormat="1" ht="17" x14ac:dyDescent="0.2">
      <c r="A243" s="9" t="s">
        <v>884</v>
      </c>
      <c r="B243" s="9" t="s">
        <v>885</v>
      </c>
      <c r="C243" s="73" t="s">
        <v>886</v>
      </c>
      <c r="D243" s="74" t="s">
        <v>85</v>
      </c>
      <c r="E243" s="75" t="s">
        <v>75</v>
      </c>
      <c r="F243" s="63">
        <v>58807</v>
      </c>
      <c r="G243" s="63">
        <v>549</v>
      </c>
      <c r="H243" s="63">
        <v>422</v>
      </c>
      <c r="I243" s="63">
        <v>59778</v>
      </c>
    </row>
    <row r="244" spans="1:9" s="63" customFormat="1" ht="17" x14ac:dyDescent="0.2">
      <c r="A244" s="31" t="s">
        <v>887</v>
      </c>
      <c r="B244" s="31" t="s">
        <v>888</v>
      </c>
      <c r="C244" s="73" t="s">
        <v>889</v>
      </c>
      <c r="D244" s="75" t="s">
        <v>87</v>
      </c>
      <c r="E244" s="75" t="s">
        <v>69</v>
      </c>
      <c r="F244" s="63">
        <v>33531</v>
      </c>
      <c r="G244" s="63">
        <v>447</v>
      </c>
      <c r="H244" s="63">
        <v>329</v>
      </c>
      <c r="I244" s="63">
        <v>34307</v>
      </c>
    </row>
    <row r="245" spans="1:9" s="63" customFormat="1" ht="17" x14ac:dyDescent="0.2">
      <c r="A245" s="9" t="s">
        <v>890</v>
      </c>
      <c r="B245" s="9" t="s">
        <v>891</v>
      </c>
      <c r="C245" s="73" t="s">
        <v>892</v>
      </c>
      <c r="D245" s="74" t="s">
        <v>85</v>
      </c>
      <c r="E245" s="75" t="s">
        <v>77</v>
      </c>
      <c r="F245" s="63">
        <v>43604</v>
      </c>
      <c r="G245" s="63">
        <v>583</v>
      </c>
      <c r="H245" s="63">
        <v>499</v>
      </c>
      <c r="I245" s="63">
        <v>44686</v>
      </c>
    </row>
    <row r="246" spans="1:9" s="63" customFormat="1" ht="17" x14ac:dyDescent="0.2">
      <c r="A246" s="9" t="s">
        <v>893</v>
      </c>
      <c r="B246" s="9" t="s">
        <v>894</v>
      </c>
      <c r="C246" s="73" t="s">
        <v>895</v>
      </c>
      <c r="D246" s="74" t="s">
        <v>83</v>
      </c>
      <c r="E246" s="75" t="s">
        <v>65</v>
      </c>
      <c r="F246" s="63">
        <v>133654</v>
      </c>
      <c r="G246" s="63">
        <v>6237</v>
      </c>
      <c r="H246" s="63">
        <v>1453</v>
      </c>
      <c r="I246" s="63">
        <v>141344</v>
      </c>
    </row>
    <row r="247" spans="1:9" s="63" customFormat="1" ht="17" x14ac:dyDescent="0.2">
      <c r="A247" s="9" t="s">
        <v>896</v>
      </c>
      <c r="B247" s="9" t="s">
        <v>897</v>
      </c>
      <c r="C247" s="73" t="s">
        <v>898</v>
      </c>
      <c r="D247" s="74" t="s">
        <v>83</v>
      </c>
      <c r="E247" s="75" t="s">
        <v>79</v>
      </c>
      <c r="F247" s="63">
        <v>119721</v>
      </c>
      <c r="G247" s="63">
        <v>2672</v>
      </c>
      <c r="H247" s="63">
        <v>4519</v>
      </c>
      <c r="I247" s="63">
        <v>126912</v>
      </c>
    </row>
    <row r="248" spans="1:9" s="63" customFormat="1" ht="17" x14ac:dyDescent="0.2">
      <c r="A248" s="9" t="s">
        <v>899</v>
      </c>
      <c r="B248" s="9" t="s">
        <v>900</v>
      </c>
      <c r="C248" s="73" t="s">
        <v>901</v>
      </c>
      <c r="D248" s="74" t="s">
        <v>85</v>
      </c>
      <c r="E248" s="75" t="s">
        <v>77</v>
      </c>
      <c r="F248" s="63">
        <v>76044</v>
      </c>
      <c r="G248" s="63">
        <v>2799</v>
      </c>
      <c r="H248" s="63">
        <v>1357</v>
      </c>
      <c r="I248" s="63">
        <v>80200</v>
      </c>
    </row>
    <row r="249" spans="1:9" s="63" customFormat="1" ht="17" x14ac:dyDescent="0.2">
      <c r="A249" s="9" t="s">
        <v>902</v>
      </c>
      <c r="B249" s="9" t="s">
        <v>903</v>
      </c>
      <c r="C249" s="73" t="s">
        <v>904</v>
      </c>
      <c r="D249" s="74" t="s">
        <v>85</v>
      </c>
      <c r="E249" s="75" t="s">
        <v>73</v>
      </c>
      <c r="F249" s="63">
        <v>78356</v>
      </c>
      <c r="G249" s="63">
        <v>1498</v>
      </c>
      <c r="H249" s="63">
        <v>1133</v>
      </c>
      <c r="I249" s="63">
        <v>80987</v>
      </c>
    </row>
    <row r="250" spans="1:9" s="63" customFormat="1" ht="17" x14ac:dyDescent="0.2">
      <c r="A250" s="9" t="s">
        <v>905</v>
      </c>
      <c r="B250" s="9" t="s">
        <v>906</v>
      </c>
      <c r="C250" s="73" t="s">
        <v>907</v>
      </c>
      <c r="D250" s="74" t="s">
        <v>83</v>
      </c>
      <c r="E250" s="75" t="s">
        <v>65</v>
      </c>
      <c r="F250" s="63">
        <v>168695</v>
      </c>
      <c r="G250" s="63">
        <v>4096</v>
      </c>
      <c r="H250" s="63">
        <v>812</v>
      </c>
      <c r="I250" s="63">
        <v>173603</v>
      </c>
    </row>
    <row r="251" spans="1:9" s="63" customFormat="1" ht="17" x14ac:dyDescent="0.2">
      <c r="A251" s="31" t="s">
        <v>908</v>
      </c>
      <c r="B251" s="31" t="s">
        <v>909</v>
      </c>
      <c r="C251" s="73" t="s">
        <v>910</v>
      </c>
      <c r="D251" s="75" t="s">
        <v>85</v>
      </c>
      <c r="E251" s="75" t="s">
        <v>77</v>
      </c>
      <c r="F251" s="63">
        <v>64059</v>
      </c>
      <c r="G251" s="63">
        <v>899</v>
      </c>
      <c r="H251" s="63">
        <v>700</v>
      </c>
      <c r="I251" s="63">
        <v>65658</v>
      </c>
    </row>
    <row r="252" spans="1:9" s="63" customFormat="1" ht="17" x14ac:dyDescent="0.2">
      <c r="A252" s="9" t="s">
        <v>911</v>
      </c>
      <c r="B252" s="9" t="s">
        <v>912</v>
      </c>
      <c r="C252" s="73" t="s">
        <v>913</v>
      </c>
      <c r="D252" s="74" t="s">
        <v>85</v>
      </c>
      <c r="E252" s="75" t="s">
        <v>75</v>
      </c>
      <c r="F252" s="63">
        <v>102029</v>
      </c>
      <c r="G252" s="63">
        <v>1538</v>
      </c>
      <c r="H252" s="63">
        <v>1836</v>
      </c>
      <c r="I252" s="63">
        <v>105403</v>
      </c>
    </row>
    <row r="253" spans="1:9" s="63" customFormat="1" ht="17" x14ac:dyDescent="0.2">
      <c r="A253" s="9" t="s">
        <v>914</v>
      </c>
      <c r="B253" s="9" t="s">
        <v>915</v>
      </c>
      <c r="C253" s="73" t="s">
        <v>916</v>
      </c>
      <c r="D253" s="74" t="s">
        <v>83</v>
      </c>
      <c r="E253" s="75" t="s">
        <v>77</v>
      </c>
      <c r="F253" s="63">
        <v>264860</v>
      </c>
      <c r="G253" s="63">
        <v>12411</v>
      </c>
      <c r="H253" s="63">
        <v>5173</v>
      </c>
      <c r="I253" s="63">
        <v>282444</v>
      </c>
    </row>
    <row r="254" spans="1:9" s="63" customFormat="1" ht="17" x14ac:dyDescent="0.2">
      <c r="A254" s="9" t="s">
        <v>917</v>
      </c>
      <c r="B254" s="9" t="s">
        <v>918</v>
      </c>
      <c r="C254" s="48" t="s">
        <v>919</v>
      </c>
      <c r="D254" s="76" t="s">
        <v>87</v>
      </c>
      <c r="E254" s="75" t="s">
        <v>79</v>
      </c>
      <c r="F254" s="63">
        <v>215836</v>
      </c>
      <c r="G254" s="63">
        <v>2063</v>
      </c>
      <c r="H254" s="63">
        <v>3478</v>
      </c>
      <c r="I254" s="63">
        <v>221377</v>
      </c>
    </row>
    <row r="255" spans="1:9" s="63" customFormat="1" ht="17" x14ac:dyDescent="0.2">
      <c r="A255" s="9" t="s">
        <v>920</v>
      </c>
      <c r="B255" s="9" t="s">
        <v>921</v>
      </c>
      <c r="C255" s="73" t="s">
        <v>922</v>
      </c>
      <c r="D255" s="74" t="s">
        <v>87</v>
      </c>
      <c r="E255" s="75" t="s">
        <v>75</v>
      </c>
      <c r="F255" s="63">
        <v>70824</v>
      </c>
      <c r="G255" s="63">
        <v>2893</v>
      </c>
      <c r="H255" s="63">
        <v>2102</v>
      </c>
      <c r="I255" s="63">
        <v>75819</v>
      </c>
    </row>
    <row r="256" spans="1:9" s="63" customFormat="1" ht="17" x14ac:dyDescent="0.2">
      <c r="A256" s="9" t="s">
        <v>923</v>
      </c>
      <c r="B256" s="9" t="s">
        <v>924</v>
      </c>
      <c r="C256" s="73" t="s">
        <v>925</v>
      </c>
      <c r="D256" s="74" t="s">
        <v>83</v>
      </c>
      <c r="E256" s="75" t="s">
        <v>79</v>
      </c>
      <c r="F256" s="63">
        <v>130321</v>
      </c>
      <c r="G256" s="63">
        <v>214</v>
      </c>
      <c r="H256" s="63">
        <v>2889</v>
      </c>
      <c r="I256" s="63">
        <v>133424</v>
      </c>
    </row>
    <row r="257" spans="1:9" s="63" customFormat="1" ht="17" x14ac:dyDescent="0.2">
      <c r="A257" s="9" t="s">
        <v>926</v>
      </c>
      <c r="B257" s="9" t="s">
        <v>927</v>
      </c>
      <c r="C257" s="73" t="s">
        <v>928</v>
      </c>
      <c r="D257" s="74" t="s">
        <v>87</v>
      </c>
      <c r="E257" s="75" t="s">
        <v>73</v>
      </c>
      <c r="F257" s="63">
        <v>105273</v>
      </c>
      <c r="G257" s="63">
        <v>1649</v>
      </c>
      <c r="H257" s="63">
        <v>1746</v>
      </c>
      <c r="I257" s="63">
        <v>108668</v>
      </c>
    </row>
    <row r="258" spans="1:9" s="63" customFormat="1" ht="17" x14ac:dyDescent="0.2">
      <c r="A258" s="9" t="s">
        <v>929</v>
      </c>
      <c r="B258" s="9" t="s">
        <v>930</v>
      </c>
      <c r="C258" s="73" t="s">
        <v>931</v>
      </c>
      <c r="D258" s="74" t="s">
        <v>85</v>
      </c>
      <c r="E258" s="75" t="s">
        <v>75</v>
      </c>
      <c r="F258" s="63" t="s">
        <v>181</v>
      </c>
      <c r="G258" s="63" t="s">
        <v>181</v>
      </c>
      <c r="H258" s="63" t="s">
        <v>181</v>
      </c>
      <c r="I258" s="63" t="s">
        <v>181</v>
      </c>
    </row>
    <row r="259" spans="1:9" s="63" customFormat="1" ht="17" x14ac:dyDescent="0.2">
      <c r="A259" s="9" t="s">
        <v>932</v>
      </c>
      <c r="B259" s="9" t="s">
        <v>933</v>
      </c>
      <c r="C259" s="73" t="s">
        <v>934</v>
      </c>
      <c r="D259" s="74" t="s">
        <v>85</v>
      </c>
      <c r="E259" s="75" t="s">
        <v>71</v>
      </c>
      <c r="F259" s="63">
        <v>126215</v>
      </c>
      <c r="G259" s="63">
        <v>534</v>
      </c>
      <c r="H259" s="63">
        <v>1159</v>
      </c>
      <c r="I259" s="63">
        <v>127908</v>
      </c>
    </row>
    <row r="260" spans="1:9" s="63" customFormat="1" ht="17" x14ac:dyDescent="0.2">
      <c r="A260" s="9" t="s">
        <v>935</v>
      </c>
      <c r="B260" s="9" t="s">
        <v>936</v>
      </c>
      <c r="C260" s="73" t="s">
        <v>937</v>
      </c>
      <c r="D260" s="74" t="s">
        <v>85</v>
      </c>
      <c r="E260" s="75" t="s">
        <v>69</v>
      </c>
      <c r="F260" s="63">
        <v>66840</v>
      </c>
      <c r="G260" s="63">
        <v>1076</v>
      </c>
      <c r="H260" s="63">
        <v>1596</v>
      </c>
      <c r="I260" s="63">
        <v>69512</v>
      </c>
    </row>
    <row r="261" spans="1:9" s="63" customFormat="1" ht="17" x14ac:dyDescent="0.2">
      <c r="A261" s="9" t="s">
        <v>938</v>
      </c>
      <c r="B261" s="9" t="s">
        <v>939</v>
      </c>
      <c r="C261" s="73" t="s">
        <v>940</v>
      </c>
      <c r="D261" s="74" t="s">
        <v>87</v>
      </c>
      <c r="E261" s="75" t="s">
        <v>73</v>
      </c>
      <c r="F261" s="63">
        <v>189378</v>
      </c>
      <c r="G261" s="63">
        <v>1828</v>
      </c>
      <c r="H261" s="63">
        <v>2907</v>
      </c>
      <c r="I261" s="63">
        <v>194113</v>
      </c>
    </row>
    <row r="262" spans="1:9" s="63" customFormat="1" ht="17" x14ac:dyDescent="0.2">
      <c r="A262" s="9" t="s">
        <v>941</v>
      </c>
      <c r="B262" s="9" t="s">
        <v>942</v>
      </c>
      <c r="C262" s="73" t="s">
        <v>943</v>
      </c>
      <c r="D262" s="74" t="s">
        <v>85</v>
      </c>
      <c r="E262" s="75" t="s">
        <v>73</v>
      </c>
      <c r="F262" s="63">
        <v>80845</v>
      </c>
      <c r="G262" s="63">
        <v>914</v>
      </c>
      <c r="H262" s="63">
        <v>1240</v>
      </c>
      <c r="I262" s="63">
        <v>82999</v>
      </c>
    </row>
    <row r="263" spans="1:9" s="63" customFormat="1" ht="17" x14ac:dyDescent="0.2">
      <c r="A263" s="9" t="s">
        <v>944</v>
      </c>
      <c r="B263" s="9" t="s">
        <v>945</v>
      </c>
      <c r="C263" s="73" t="s">
        <v>946</v>
      </c>
      <c r="D263" s="74" t="s">
        <v>85</v>
      </c>
      <c r="E263" s="75" t="s">
        <v>69</v>
      </c>
      <c r="F263" s="63">
        <v>51766</v>
      </c>
      <c r="G263" s="63">
        <v>848</v>
      </c>
      <c r="H263" s="63">
        <v>1075</v>
      </c>
      <c r="I263" s="63">
        <v>53689</v>
      </c>
    </row>
    <row r="264" spans="1:9" s="63" customFormat="1" ht="17" x14ac:dyDescent="0.2">
      <c r="A264" s="9" t="s">
        <v>947</v>
      </c>
      <c r="B264" s="9" t="s">
        <v>948</v>
      </c>
      <c r="C264" s="73" t="s">
        <v>949</v>
      </c>
      <c r="D264" s="74" t="s">
        <v>85</v>
      </c>
      <c r="E264" s="75" t="s">
        <v>69</v>
      </c>
      <c r="F264" s="63">
        <v>83210</v>
      </c>
      <c r="G264" s="63">
        <v>863</v>
      </c>
      <c r="H264" s="63">
        <v>675</v>
      </c>
      <c r="I264" s="63">
        <v>84748</v>
      </c>
    </row>
    <row r="265" spans="1:9" s="63" customFormat="1" ht="17" x14ac:dyDescent="0.2">
      <c r="A265" s="9" t="s">
        <v>950</v>
      </c>
      <c r="B265" s="9" t="s">
        <v>951</v>
      </c>
      <c r="C265" s="73" t="s">
        <v>952</v>
      </c>
      <c r="D265" s="74" t="s">
        <v>85</v>
      </c>
      <c r="E265" s="75" t="s">
        <v>65</v>
      </c>
      <c r="F265" s="63">
        <v>89512</v>
      </c>
      <c r="G265" s="63">
        <v>865</v>
      </c>
      <c r="H265" s="63">
        <v>1818</v>
      </c>
      <c r="I265" s="63">
        <v>92195</v>
      </c>
    </row>
    <row r="266" spans="1:9" s="63" customFormat="1" ht="17" x14ac:dyDescent="0.2">
      <c r="A266" s="9" t="s">
        <v>953</v>
      </c>
      <c r="B266" s="9" t="s">
        <v>954</v>
      </c>
      <c r="C266" s="73" t="s">
        <v>955</v>
      </c>
      <c r="D266" s="74" t="s">
        <v>85</v>
      </c>
      <c r="E266" s="75" t="s">
        <v>71</v>
      </c>
      <c r="F266" s="63">
        <v>99308</v>
      </c>
      <c r="G266" s="63">
        <v>1252</v>
      </c>
      <c r="H266" s="63">
        <v>912</v>
      </c>
      <c r="I266" s="63">
        <v>101472</v>
      </c>
    </row>
    <row r="267" spans="1:9" s="63" customFormat="1" ht="17" x14ac:dyDescent="0.2">
      <c r="A267" s="9" t="s">
        <v>956</v>
      </c>
      <c r="B267" s="9" t="s">
        <v>957</v>
      </c>
      <c r="C267" s="73" t="s">
        <v>958</v>
      </c>
      <c r="D267" s="74" t="s">
        <v>85</v>
      </c>
      <c r="E267" s="75" t="s">
        <v>69</v>
      </c>
      <c r="F267" s="63" t="s">
        <v>181</v>
      </c>
      <c r="G267" s="63" t="s">
        <v>181</v>
      </c>
      <c r="H267" s="63" t="s">
        <v>181</v>
      </c>
      <c r="I267" s="63" t="s">
        <v>181</v>
      </c>
    </row>
    <row r="268" spans="1:9" s="63" customFormat="1" ht="17" x14ac:dyDescent="0.2">
      <c r="A268" s="9" t="s">
        <v>959</v>
      </c>
      <c r="B268" s="9" t="s">
        <v>960</v>
      </c>
      <c r="C268" s="73" t="s">
        <v>961</v>
      </c>
      <c r="D268" s="74" t="s">
        <v>85</v>
      </c>
      <c r="E268" s="75" t="s">
        <v>75</v>
      </c>
      <c r="F268" s="63">
        <v>120486</v>
      </c>
      <c r="G268" s="63">
        <v>1827</v>
      </c>
      <c r="H268" s="63">
        <v>2664</v>
      </c>
      <c r="I268" s="63">
        <v>124977</v>
      </c>
    </row>
    <row r="269" spans="1:9" s="63" customFormat="1" ht="17" x14ac:dyDescent="0.2">
      <c r="A269" s="9" t="s">
        <v>962</v>
      </c>
      <c r="B269" s="9" t="s">
        <v>963</v>
      </c>
      <c r="C269" s="73" t="s">
        <v>964</v>
      </c>
      <c r="D269" s="74" t="s">
        <v>85</v>
      </c>
      <c r="E269" s="75" t="s">
        <v>65</v>
      </c>
      <c r="F269" s="63">
        <v>70647</v>
      </c>
      <c r="G269" s="63">
        <v>702</v>
      </c>
      <c r="H269" s="63">
        <v>920</v>
      </c>
      <c r="I269" s="63">
        <v>72269</v>
      </c>
    </row>
    <row r="270" spans="1:9" s="63" customFormat="1" ht="17" x14ac:dyDescent="0.2">
      <c r="A270" s="9" t="s">
        <v>965</v>
      </c>
      <c r="B270" s="9" t="s">
        <v>966</v>
      </c>
      <c r="C270" s="73" t="s">
        <v>967</v>
      </c>
      <c r="D270" s="74" t="s">
        <v>85</v>
      </c>
      <c r="E270" s="75" t="s">
        <v>73</v>
      </c>
      <c r="F270" s="63">
        <v>115323</v>
      </c>
      <c r="G270" s="63">
        <v>718</v>
      </c>
      <c r="H270" s="63">
        <v>1079</v>
      </c>
      <c r="I270" s="63">
        <v>117120</v>
      </c>
    </row>
    <row r="271" spans="1:9" s="63" customFormat="1" ht="17" x14ac:dyDescent="0.2">
      <c r="A271" s="9" t="s">
        <v>968</v>
      </c>
      <c r="B271" s="9" t="s">
        <v>969</v>
      </c>
      <c r="C271" s="73" t="s">
        <v>970</v>
      </c>
      <c r="D271" s="74" t="s">
        <v>85</v>
      </c>
      <c r="E271" s="75" t="s">
        <v>79</v>
      </c>
      <c r="F271" s="63">
        <v>70909</v>
      </c>
      <c r="G271" s="63">
        <v>1053</v>
      </c>
      <c r="H271" s="63">
        <v>1055</v>
      </c>
      <c r="I271" s="63">
        <v>73017</v>
      </c>
    </row>
    <row r="272" spans="1:9" s="63" customFormat="1" ht="17" x14ac:dyDescent="0.2">
      <c r="A272" s="9" t="s">
        <v>971</v>
      </c>
      <c r="B272" s="9" t="s">
        <v>972</v>
      </c>
      <c r="C272" s="73" t="s">
        <v>973</v>
      </c>
      <c r="D272" s="74" t="s">
        <v>83</v>
      </c>
      <c r="E272" s="75" t="s">
        <v>67</v>
      </c>
      <c r="F272" s="63">
        <v>69541</v>
      </c>
      <c r="G272" s="63">
        <v>1893</v>
      </c>
      <c r="H272" s="63">
        <v>1455</v>
      </c>
      <c r="I272" s="63">
        <v>72889</v>
      </c>
    </row>
    <row r="273" spans="1:9" s="63" customFormat="1" ht="17" x14ac:dyDescent="0.2">
      <c r="A273" s="9" t="s">
        <v>974</v>
      </c>
      <c r="B273" s="9" t="s">
        <v>975</v>
      </c>
      <c r="C273" s="73" t="s">
        <v>976</v>
      </c>
      <c r="D273" s="74" t="s">
        <v>87</v>
      </c>
      <c r="E273" s="75" t="s">
        <v>75</v>
      </c>
      <c r="F273" s="63">
        <v>118250</v>
      </c>
      <c r="G273" s="63">
        <v>3302</v>
      </c>
      <c r="H273" s="63">
        <v>1910</v>
      </c>
      <c r="I273" s="63">
        <v>123462</v>
      </c>
    </row>
    <row r="274" spans="1:9" s="63" customFormat="1" ht="17" x14ac:dyDescent="0.2">
      <c r="A274" s="9" t="s">
        <v>977</v>
      </c>
      <c r="B274" s="9" t="s">
        <v>978</v>
      </c>
      <c r="C274" s="73" t="s">
        <v>979</v>
      </c>
      <c r="D274" s="74" t="s">
        <v>87</v>
      </c>
      <c r="E274" s="75" t="s">
        <v>71</v>
      </c>
      <c r="F274" s="63">
        <v>102653</v>
      </c>
      <c r="G274" s="63">
        <v>2174</v>
      </c>
      <c r="H274" s="63">
        <v>1713</v>
      </c>
      <c r="I274" s="63">
        <v>106540</v>
      </c>
    </row>
    <row r="275" spans="1:9" s="63" customFormat="1" ht="17" x14ac:dyDescent="0.2">
      <c r="A275" s="9" t="s">
        <v>980</v>
      </c>
      <c r="B275" s="9" t="s">
        <v>981</v>
      </c>
      <c r="C275" s="73" t="s">
        <v>982</v>
      </c>
      <c r="D275" s="74" t="s">
        <v>81</v>
      </c>
      <c r="E275" s="75" t="s">
        <v>81</v>
      </c>
      <c r="F275" s="63">
        <v>147522</v>
      </c>
      <c r="G275" s="63">
        <v>2711</v>
      </c>
      <c r="H275" s="63">
        <v>4914</v>
      </c>
      <c r="I275" s="63">
        <v>155147</v>
      </c>
    </row>
    <row r="276" spans="1:9" s="63" customFormat="1" ht="17" x14ac:dyDescent="0.2">
      <c r="A276" s="9" t="s">
        <v>983</v>
      </c>
      <c r="B276" s="9" t="s">
        <v>984</v>
      </c>
      <c r="C276" s="73" t="s">
        <v>985</v>
      </c>
      <c r="D276" s="74" t="s">
        <v>85</v>
      </c>
      <c r="E276" s="75" t="s">
        <v>75</v>
      </c>
      <c r="F276" s="63">
        <v>79136</v>
      </c>
      <c r="G276" s="63">
        <v>1018</v>
      </c>
      <c r="H276" s="63">
        <v>1460</v>
      </c>
      <c r="I276" s="63">
        <v>81614</v>
      </c>
    </row>
    <row r="277" spans="1:9" s="63" customFormat="1" ht="17" x14ac:dyDescent="0.2">
      <c r="A277" s="9" t="s">
        <v>986</v>
      </c>
      <c r="B277" s="9" t="s">
        <v>987</v>
      </c>
      <c r="C277" s="73" t="s">
        <v>988</v>
      </c>
      <c r="D277" s="74" t="s">
        <v>85</v>
      </c>
      <c r="E277" s="75" t="s">
        <v>71</v>
      </c>
      <c r="F277" s="63">
        <v>119180</v>
      </c>
      <c r="G277" s="63">
        <v>1301</v>
      </c>
      <c r="H277" s="63">
        <v>1749</v>
      </c>
      <c r="I277" s="63">
        <v>122230</v>
      </c>
    </row>
    <row r="278" spans="1:9" s="63" customFormat="1" ht="17" x14ac:dyDescent="0.2">
      <c r="A278" s="9" t="s">
        <v>989</v>
      </c>
      <c r="B278" s="9" t="s">
        <v>990</v>
      </c>
      <c r="C278" s="73" t="s">
        <v>991</v>
      </c>
      <c r="D278" s="74" t="s">
        <v>85</v>
      </c>
      <c r="E278" s="75" t="s">
        <v>71</v>
      </c>
      <c r="F278" s="63" t="s">
        <v>181</v>
      </c>
      <c r="G278" s="63" t="s">
        <v>181</v>
      </c>
      <c r="H278" s="63" t="s">
        <v>181</v>
      </c>
      <c r="I278" s="63" t="s">
        <v>181</v>
      </c>
    </row>
    <row r="279" spans="1:9" s="63" customFormat="1" ht="17" x14ac:dyDescent="0.2">
      <c r="A279" s="9" t="s">
        <v>992</v>
      </c>
      <c r="B279" s="9" t="s">
        <v>993</v>
      </c>
      <c r="C279" s="73" t="s">
        <v>994</v>
      </c>
      <c r="D279" s="74" t="s">
        <v>83</v>
      </c>
      <c r="E279" s="75" t="s">
        <v>65</v>
      </c>
      <c r="F279" s="63">
        <v>96206</v>
      </c>
      <c r="G279" s="63">
        <v>2565</v>
      </c>
      <c r="H279" s="63">
        <v>1023</v>
      </c>
      <c r="I279" s="63">
        <v>99794</v>
      </c>
    </row>
    <row r="280" spans="1:9" s="63" customFormat="1" ht="17" x14ac:dyDescent="0.2">
      <c r="A280" s="9" t="s">
        <v>995</v>
      </c>
      <c r="B280" s="9" t="s">
        <v>996</v>
      </c>
      <c r="C280" s="73" t="s">
        <v>997</v>
      </c>
      <c r="D280" s="74" t="s">
        <v>85</v>
      </c>
      <c r="E280" s="75" t="s">
        <v>79</v>
      </c>
      <c r="F280" s="63">
        <v>88207</v>
      </c>
      <c r="G280" s="63">
        <v>1213</v>
      </c>
      <c r="H280" s="63">
        <v>783</v>
      </c>
      <c r="I280" s="63">
        <v>90203</v>
      </c>
    </row>
    <row r="281" spans="1:9" s="63" customFormat="1" ht="17" x14ac:dyDescent="0.2">
      <c r="A281" s="9" t="s">
        <v>998</v>
      </c>
      <c r="B281" s="9" t="s">
        <v>999</v>
      </c>
      <c r="C281" s="73" t="s">
        <v>1000</v>
      </c>
      <c r="D281" s="74" t="s">
        <v>85</v>
      </c>
      <c r="E281" s="75" t="s">
        <v>79</v>
      </c>
      <c r="F281" s="63">
        <v>62073</v>
      </c>
      <c r="G281" s="63">
        <v>1406</v>
      </c>
      <c r="H281" s="63">
        <v>806</v>
      </c>
      <c r="I281" s="63">
        <v>64285</v>
      </c>
    </row>
    <row r="282" spans="1:9" s="63" customFormat="1" ht="17" x14ac:dyDescent="0.2">
      <c r="A282" s="31" t="s">
        <v>1001</v>
      </c>
      <c r="B282" s="31" t="s">
        <v>1002</v>
      </c>
      <c r="C282" s="73" t="s">
        <v>1003</v>
      </c>
      <c r="D282" s="75" t="s">
        <v>85</v>
      </c>
      <c r="E282" s="75" t="s">
        <v>71</v>
      </c>
      <c r="F282" s="63">
        <v>50084</v>
      </c>
      <c r="G282" s="63">
        <v>1273</v>
      </c>
      <c r="H282" s="63">
        <v>851</v>
      </c>
      <c r="I282" s="63">
        <v>52208</v>
      </c>
    </row>
    <row r="283" spans="1:9" s="63" customFormat="1" ht="17" x14ac:dyDescent="0.2">
      <c r="A283" s="9" t="s">
        <v>1004</v>
      </c>
      <c r="B283" s="9" t="s">
        <v>1005</v>
      </c>
      <c r="C283" s="73" t="s">
        <v>1006</v>
      </c>
      <c r="D283" s="74" t="s">
        <v>83</v>
      </c>
      <c r="E283" s="75" t="s">
        <v>65</v>
      </c>
      <c r="F283" s="63">
        <v>194074</v>
      </c>
      <c r="G283" s="63">
        <v>2936</v>
      </c>
      <c r="H283" s="63">
        <v>2178</v>
      </c>
      <c r="I283" s="63">
        <v>199188</v>
      </c>
    </row>
    <row r="284" spans="1:9" s="63" customFormat="1" ht="17" x14ac:dyDescent="0.2">
      <c r="A284" s="9" t="s">
        <v>1007</v>
      </c>
      <c r="B284" s="9" t="s">
        <v>1008</v>
      </c>
      <c r="C284" s="73" t="s">
        <v>1009</v>
      </c>
      <c r="D284" s="74" t="s">
        <v>87</v>
      </c>
      <c r="E284" s="75" t="s">
        <v>67</v>
      </c>
      <c r="F284" s="63">
        <v>111485</v>
      </c>
      <c r="G284" s="63">
        <v>2623</v>
      </c>
      <c r="H284" s="63">
        <v>1443</v>
      </c>
      <c r="I284" s="63">
        <v>115551</v>
      </c>
    </row>
    <row r="285" spans="1:9" s="63" customFormat="1" ht="17" x14ac:dyDescent="0.2">
      <c r="A285" s="9" t="s">
        <v>1010</v>
      </c>
      <c r="B285" s="9" t="s">
        <v>1011</v>
      </c>
      <c r="C285" s="73" t="s">
        <v>1012</v>
      </c>
      <c r="D285" s="74" t="s">
        <v>87</v>
      </c>
      <c r="E285" s="75" t="s">
        <v>79</v>
      </c>
      <c r="F285" s="63">
        <v>109894</v>
      </c>
      <c r="G285" s="63">
        <v>2203</v>
      </c>
      <c r="H285" s="63">
        <v>1288</v>
      </c>
      <c r="I285" s="63">
        <v>113385</v>
      </c>
    </row>
    <row r="286" spans="1:9" s="63" customFormat="1" ht="17" x14ac:dyDescent="0.2">
      <c r="A286" s="9" t="s">
        <v>1013</v>
      </c>
      <c r="B286" s="9" t="s">
        <v>1014</v>
      </c>
      <c r="C286" s="73" t="s">
        <v>1015</v>
      </c>
      <c r="D286" s="74" t="s">
        <v>85</v>
      </c>
      <c r="E286" s="75" t="s">
        <v>79</v>
      </c>
      <c r="F286" s="63">
        <v>112522</v>
      </c>
      <c r="G286" s="63">
        <v>1739</v>
      </c>
      <c r="H286" s="63">
        <v>966</v>
      </c>
      <c r="I286" s="63">
        <v>115227</v>
      </c>
    </row>
    <row r="287" spans="1:9" s="63" customFormat="1" ht="17" x14ac:dyDescent="0.2">
      <c r="A287" s="9" t="s">
        <v>1016</v>
      </c>
      <c r="B287" s="9" t="s">
        <v>1017</v>
      </c>
      <c r="C287" s="73" t="s">
        <v>1018</v>
      </c>
      <c r="D287" s="74" t="s">
        <v>85</v>
      </c>
      <c r="E287" s="75" t="s">
        <v>73</v>
      </c>
      <c r="F287" s="63">
        <v>88933</v>
      </c>
      <c r="G287" s="63">
        <v>2517</v>
      </c>
      <c r="H287" s="63">
        <v>717</v>
      </c>
      <c r="I287" s="63">
        <v>92167</v>
      </c>
    </row>
    <row r="288" spans="1:9" s="63" customFormat="1" ht="17" x14ac:dyDescent="0.2">
      <c r="A288" s="9" t="s">
        <v>1019</v>
      </c>
      <c r="B288" s="9" t="s">
        <v>1020</v>
      </c>
      <c r="C288" s="73" t="s">
        <v>1021</v>
      </c>
      <c r="D288" s="74" t="s">
        <v>85</v>
      </c>
      <c r="E288" s="75" t="s">
        <v>71</v>
      </c>
      <c r="F288" s="63" t="s">
        <v>181</v>
      </c>
      <c r="G288" s="63" t="s">
        <v>181</v>
      </c>
      <c r="H288" s="63" t="s">
        <v>181</v>
      </c>
      <c r="I288" s="63" t="s">
        <v>181</v>
      </c>
    </row>
    <row r="289" spans="1:9" s="63" customFormat="1" ht="17" x14ac:dyDescent="0.2">
      <c r="A289" s="9" t="s">
        <v>1022</v>
      </c>
      <c r="B289" s="9" t="s">
        <v>1023</v>
      </c>
      <c r="C289" s="73" t="s">
        <v>1024</v>
      </c>
      <c r="D289" s="74" t="s">
        <v>83</v>
      </c>
      <c r="E289" s="75" t="s">
        <v>67</v>
      </c>
      <c r="F289" s="63">
        <v>113522</v>
      </c>
      <c r="G289" s="63">
        <v>5889</v>
      </c>
      <c r="H289" s="63">
        <v>3518</v>
      </c>
      <c r="I289" s="63">
        <v>122929</v>
      </c>
    </row>
    <row r="290" spans="1:9" s="63" customFormat="1" ht="17" x14ac:dyDescent="0.2">
      <c r="A290" s="9" t="s">
        <v>1025</v>
      </c>
      <c r="B290" s="9" t="s">
        <v>1026</v>
      </c>
      <c r="C290" s="73" t="s">
        <v>1027</v>
      </c>
      <c r="D290" s="74" t="s">
        <v>85</v>
      </c>
      <c r="E290" s="75" t="s">
        <v>75</v>
      </c>
      <c r="F290" s="63">
        <v>80130</v>
      </c>
      <c r="G290" s="63">
        <v>277</v>
      </c>
      <c r="H290" s="63">
        <v>807</v>
      </c>
      <c r="I290" s="63">
        <v>81214</v>
      </c>
    </row>
    <row r="291" spans="1:9" s="63" customFormat="1" ht="17" x14ac:dyDescent="0.2">
      <c r="A291" s="9" t="s">
        <v>1028</v>
      </c>
      <c r="B291" s="9" t="s">
        <v>1029</v>
      </c>
      <c r="C291" s="73" t="s">
        <v>1030</v>
      </c>
      <c r="D291" s="74" t="s">
        <v>81</v>
      </c>
      <c r="E291" s="75" t="s">
        <v>81</v>
      </c>
      <c r="F291" s="63">
        <v>134412</v>
      </c>
      <c r="G291" s="63">
        <v>2273</v>
      </c>
      <c r="H291" s="63">
        <v>1132</v>
      </c>
      <c r="I291" s="63">
        <v>137817</v>
      </c>
    </row>
    <row r="292" spans="1:9" s="63" customFormat="1" ht="17" x14ac:dyDescent="0.2">
      <c r="A292" s="9" t="s">
        <v>1031</v>
      </c>
      <c r="B292" s="9" t="s">
        <v>1032</v>
      </c>
      <c r="C292" s="73" t="s">
        <v>1033</v>
      </c>
      <c r="D292" s="74" t="s">
        <v>85</v>
      </c>
      <c r="E292" s="75" t="s">
        <v>75</v>
      </c>
      <c r="F292" s="63">
        <v>88481</v>
      </c>
      <c r="G292" s="63">
        <v>1913</v>
      </c>
      <c r="H292" s="63">
        <v>923</v>
      </c>
      <c r="I292" s="63">
        <v>91317</v>
      </c>
    </row>
    <row r="293" spans="1:9" s="63" customFormat="1" ht="17" x14ac:dyDescent="0.2">
      <c r="A293" s="9" t="s">
        <v>1034</v>
      </c>
      <c r="B293" s="9" t="s">
        <v>1035</v>
      </c>
      <c r="C293" s="73" t="s">
        <v>1036</v>
      </c>
      <c r="D293" s="74" t="s">
        <v>87</v>
      </c>
      <c r="E293" s="75" t="s">
        <v>73</v>
      </c>
      <c r="F293" s="63">
        <v>138833</v>
      </c>
      <c r="G293" s="63">
        <v>2444</v>
      </c>
      <c r="H293" s="63">
        <v>1547</v>
      </c>
      <c r="I293" s="63">
        <v>142824</v>
      </c>
    </row>
    <row r="294" spans="1:9" s="63" customFormat="1" ht="17" x14ac:dyDescent="0.2">
      <c r="A294" s="9" t="s">
        <v>1037</v>
      </c>
      <c r="B294" s="9" t="s">
        <v>1038</v>
      </c>
      <c r="C294" s="73" t="s">
        <v>1039</v>
      </c>
      <c r="D294" s="74" t="s">
        <v>83</v>
      </c>
      <c r="E294" s="75" t="s">
        <v>65</v>
      </c>
      <c r="F294" s="63">
        <v>113744</v>
      </c>
      <c r="G294" s="63">
        <v>3359</v>
      </c>
      <c r="H294" s="63">
        <v>2435</v>
      </c>
      <c r="I294" s="63">
        <v>119538</v>
      </c>
    </row>
    <row r="295" spans="1:9" s="63" customFormat="1" ht="17" x14ac:dyDescent="0.2">
      <c r="A295" s="9" t="s">
        <v>1040</v>
      </c>
      <c r="B295" s="9" t="s">
        <v>1041</v>
      </c>
      <c r="C295" s="73" t="s">
        <v>1042</v>
      </c>
      <c r="D295" s="74" t="s">
        <v>85</v>
      </c>
      <c r="E295" s="75" t="s">
        <v>79</v>
      </c>
      <c r="F295" s="63">
        <v>41242</v>
      </c>
      <c r="G295" s="63">
        <v>589</v>
      </c>
      <c r="H295" s="63">
        <v>776</v>
      </c>
      <c r="I295" s="63">
        <v>42607</v>
      </c>
    </row>
    <row r="296" spans="1:9" s="63" customFormat="1" ht="17" x14ac:dyDescent="0.2">
      <c r="A296" s="9" t="s">
        <v>1043</v>
      </c>
      <c r="B296" s="9" t="s">
        <v>1044</v>
      </c>
      <c r="C296" s="73" t="s">
        <v>1045</v>
      </c>
      <c r="D296" s="74" t="s">
        <v>85</v>
      </c>
      <c r="E296" s="75" t="s">
        <v>75</v>
      </c>
      <c r="F296" s="63">
        <v>73671</v>
      </c>
      <c r="G296" s="63">
        <v>1059</v>
      </c>
      <c r="H296" s="63">
        <v>1171</v>
      </c>
      <c r="I296" s="63">
        <v>75901</v>
      </c>
    </row>
    <row r="297" spans="1:9" s="63" customFormat="1" ht="17" x14ac:dyDescent="0.2">
      <c r="A297" s="9" t="s">
        <v>1046</v>
      </c>
      <c r="B297" s="9" t="s">
        <v>1047</v>
      </c>
      <c r="C297" s="73" t="s">
        <v>1048</v>
      </c>
      <c r="D297" s="74" t="s">
        <v>85</v>
      </c>
      <c r="E297" s="75" t="s">
        <v>73</v>
      </c>
      <c r="F297" s="63" t="s">
        <v>181</v>
      </c>
      <c r="G297" s="63" t="s">
        <v>181</v>
      </c>
      <c r="H297" s="63" t="s">
        <v>181</v>
      </c>
      <c r="I297" s="63" t="s">
        <v>181</v>
      </c>
    </row>
    <row r="298" spans="1:9" s="63" customFormat="1" ht="17" x14ac:dyDescent="0.2">
      <c r="A298" s="9" t="s">
        <v>1049</v>
      </c>
      <c r="B298" s="9" t="s">
        <v>1050</v>
      </c>
      <c r="C298" s="73" t="s">
        <v>1051</v>
      </c>
      <c r="D298" s="74" t="s">
        <v>85</v>
      </c>
      <c r="E298" s="75" t="s">
        <v>73</v>
      </c>
      <c r="F298" s="63">
        <v>101885</v>
      </c>
      <c r="G298" s="63">
        <v>1082</v>
      </c>
      <c r="H298" s="63">
        <v>849</v>
      </c>
      <c r="I298" s="63">
        <v>103816</v>
      </c>
    </row>
    <row r="299" spans="1:9" s="63" customFormat="1" ht="17" x14ac:dyDescent="0.2">
      <c r="A299" s="9" t="s">
        <v>1052</v>
      </c>
      <c r="B299" s="9" t="s">
        <v>1053</v>
      </c>
      <c r="C299" s="73" t="s">
        <v>1054</v>
      </c>
      <c r="D299" s="74" t="s">
        <v>87</v>
      </c>
      <c r="E299" s="75" t="s">
        <v>79</v>
      </c>
      <c r="F299" s="63">
        <v>97072</v>
      </c>
      <c r="G299" s="63">
        <v>1137</v>
      </c>
      <c r="H299" s="63">
        <v>774</v>
      </c>
      <c r="I299" s="63">
        <v>98983</v>
      </c>
    </row>
    <row r="300" spans="1:9" s="63" customFormat="1" ht="17" x14ac:dyDescent="0.2">
      <c r="A300" s="9" t="s">
        <v>1055</v>
      </c>
      <c r="B300" s="9" t="s">
        <v>1056</v>
      </c>
      <c r="C300" s="73" t="s">
        <v>1057</v>
      </c>
      <c r="D300" s="74" t="s">
        <v>85</v>
      </c>
      <c r="E300" s="75" t="s">
        <v>71</v>
      </c>
      <c r="F300" s="63">
        <v>86610</v>
      </c>
      <c r="G300" s="63">
        <v>1446</v>
      </c>
      <c r="H300" s="63">
        <v>2026</v>
      </c>
      <c r="I300" s="63">
        <v>90082</v>
      </c>
    </row>
    <row r="301" spans="1:9" s="63" customFormat="1" ht="17" x14ac:dyDescent="0.2">
      <c r="A301" s="9" t="s">
        <v>1058</v>
      </c>
      <c r="B301" s="9" t="s">
        <v>1059</v>
      </c>
      <c r="C301" s="73" t="s">
        <v>1060</v>
      </c>
      <c r="D301" s="74" t="s">
        <v>85</v>
      </c>
      <c r="E301" s="75" t="s">
        <v>75</v>
      </c>
      <c r="F301" s="63">
        <v>92048</v>
      </c>
      <c r="G301" s="63">
        <v>1138</v>
      </c>
      <c r="H301" s="63">
        <v>924</v>
      </c>
      <c r="I301" s="63">
        <v>94110</v>
      </c>
    </row>
    <row r="302" spans="1:9" s="63" customFormat="1" ht="17" x14ac:dyDescent="0.2">
      <c r="A302" s="9" t="s">
        <v>1061</v>
      </c>
      <c r="B302" s="9" t="s">
        <v>1062</v>
      </c>
      <c r="C302" s="73" t="s">
        <v>1063</v>
      </c>
      <c r="D302" s="74" t="s">
        <v>85</v>
      </c>
      <c r="E302" s="75" t="s">
        <v>73</v>
      </c>
      <c r="F302" s="63">
        <v>64569</v>
      </c>
      <c r="G302" s="63">
        <v>790</v>
      </c>
      <c r="H302" s="63">
        <v>857</v>
      </c>
      <c r="I302" s="63">
        <v>66216</v>
      </c>
    </row>
    <row r="303" spans="1:9" s="63" customFormat="1" ht="17" x14ac:dyDescent="0.2">
      <c r="A303" s="9" t="s">
        <v>1064</v>
      </c>
      <c r="B303" s="9" t="s">
        <v>1065</v>
      </c>
      <c r="C303" s="73" t="s">
        <v>1066</v>
      </c>
      <c r="D303" s="74" t="s">
        <v>85</v>
      </c>
      <c r="E303" s="75" t="s">
        <v>75</v>
      </c>
      <c r="F303" s="63">
        <v>84274</v>
      </c>
      <c r="G303" s="63">
        <v>2743</v>
      </c>
      <c r="H303" s="63">
        <v>1092</v>
      </c>
      <c r="I303" s="63">
        <v>88109</v>
      </c>
    </row>
    <row r="304" spans="1:9" s="63" customFormat="1" ht="17" x14ac:dyDescent="0.2">
      <c r="A304" s="9" t="s">
        <v>1067</v>
      </c>
      <c r="B304" s="9" t="s">
        <v>1068</v>
      </c>
      <c r="C304" s="73" t="s">
        <v>1069</v>
      </c>
      <c r="D304" s="74" t="s">
        <v>85</v>
      </c>
      <c r="E304" s="75" t="s">
        <v>71</v>
      </c>
      <c r="F304" s="63">
        <v>72829</v>
      </c>
      <c r="G304" s="63">
        <v>711</v>
      </c>
      <c r="H304" s="63">
        <v>1102</v>
      </c>
      <c r="I304" s="63">
        <v>74642</v>
      </c>
    </row>
    <row r="305" spans="1:9" s="63" customFormat="1" ht="17" x14ac:dyDescent="0.2">
      <c r="A305" s="9" t="s">
        <v>1070</v>
      </c>
      <c r="B305" s="9" t="s">
        <v>1071</v>
      </c>
      <c r="C305" s="73" t="s">
        <v>1072</v>
      </c>
      <c r="D305" s="74" t="s">
        <v>87</v>
      </c>
      <c r="E305" s="75" t="s">
        <v>71</v>
      </c>
      <c r="F305" s="63">
        <v>85791</v>
      </c>
      <c r="G305" s="63">
        <v>966</v>
      </c>
      <c r="H305" s="63">
        <v>611</v>
      </c>
      <c r="I305" s="63">
        <v>87368</v>
      </c>
    </row>
    <row r="306" spans="1:9" s="63" customFormat="1" ht="17" x14ac:dyDescent="0.2">
      <c r="A306" s="9" t="s">
        <v>1073</v>
      </c>
      <c r="B306" s="9" t="s">
        <v>1074</v>
      </c>
      <c r="C306" s="73" t="s">
        <v>1075</v>
      </c>
      <c r="D306" s="74" t="s">
        <v>85</v>
      </c>
      <c r="E306" s="75" t="s">
        <v>75</v>
      </c>
      <c r="F306" s="63">
        <v>101315</v>
      </c>
      <c r="G306" s="63">
        <v>1375</v>
      </c>
      <c r="H306" s="63">
        <v>874</v>
      </c>
      <c r="I306" s="63">
        <v>103564</v>
      </c>
    </row>
    <row r="307" spans="1:9" s="63" customFormat="1" ht="17" x14ac:dyDescent="0.2">
      <c r="A307" s="9" t="s">
        <v>1076</v>
      </c>
      <c r="B307" s="9" t="s">
        <v>1077</v>
      </c>
      <c r="C307" s="73" t="s">
        <v>1078</v>
      </c>
      <c r="D307" s="74" t="s">
        <v>87</v>
      </c>
      <c r="E307" s="75" t="s">
        <v>73</v>
      </c>
      <c r="F307" s="63">
        <v>87753</v>
      </c>
      <c r="G307" s="63">
        <v>1053</v>
      </c>
      <c r="H307" s="63">
        <v>2595</v>
      </c>
      <c r="I307" s="63">
        <v>91401</v>
      </c>
    </row>
    <row r="308" spans="1:9" s="63" customFormat="1" ht="17" x14ac:dyDescent="0.2">
      <c r="A308" s="9" t="s">
        <v>1079</v>
      </c>
      <c r="B308" s="9" t="s">
        <v>1080</v>
      </c>
      <c r="C308" s="73" t="s">
        <v>1081</v>
      </c>
      <c r="D308" s="74" t="s">
        <v>85</v>
      </c>
      <c r="E308" s="75" t="s">
        <v>73</v>
      </c>
      <c r="F308" s="63">
        <v>49625</v>
      </c>
      <c r="G308" s="63">
        <v>616</v>
      </c>
      <c r="H308" s="63">
        <v>615</v>
      </c>
      <c r="I308" s="63">
        <v>50856</v>
      </c>
    </row>
    <row r="309" spans="1:9" s="63" customFormat="1" ht="17" x14ac:dyDescent="0.2">
      <c r="A309" s="9" t="s">
        <v>1082</v>
      </c>
      <c r="B309" s="9" t="s">
        <v>1083</v>
      </c>
      <c r="C309" s="73" t="s">
        <v>1084</v>
      </c>
      <c r="D309" s="74" t="s">
        <v>81</v>
      </c>
      <c r="E309" s="75" t="s">
        <v>81</v>
      </c>
      <c r="F309" s="63">
        <v>140646</v>
      </c>
      <c r="G309" s="63">
        <v>8214</v>
      </c>
      <c r="H309" s="63">
        <v>2308</v>
      </c>
      <c r="I309" s="63">
        <v>151168</v>
      </c>
    </row>
    <row r="310" spans="1:9" s="63" customFormat="1" ht="17" x14ac:dyDescent="0.2">
      <c r="A310" s="9" t="s">
        <v>1085</v>
      </c>
      <c r="B310" s="9" t="s">
        <v>1086</v>
      </c>
      <c r="C310" s="73" t="s">
        <v>1087</v>
      </c>
      <c r="D310" s="74" t="s">
        <v>83</v>
      </c>
      <c r="E310" s="75" t="s">
        <v>65</v>
      </c>
      <c r="F310" s="63">
        <v>127551</v>
      </c>
      <c r="G310" s="63">
        <v>1950</v>
      </c>
      <c r="H310" s="63">
        <v>2732</v>
      </c>
      <c r="I310" s="63">
        <v>132233</v>
      </c>
    </row>
    <row r="311" spans="1:9" s="63" customFormat="1" ht="17" x14ac:dyDescent="0.2">
      <c r="A311" s="9" t="s">
        <v>1088</v>
      </c>
      <c r="B311" s="9" t="s">
        <v>1089</v>
      </c>
      <c r="C311" s="73" t="s">
        <v>1090</v>
      </c>
      <c r="D311" s="74" t="s">
        <v>85</v>
      </c>
      <c r="E311" s="75" t="s">
        <v>75</v>
      </c>
      <c r="F311" s="63">
        <v>89047</v>
      </c>
      <c r="G311" s="63">
        <v>1175</v>
      </c>
      <c r="H311" s="63">
        <v>1212</v>
      </c>
      <c r="I311" s="63">
        <v>91434</v>
      </c>
    </row>
    <row r="312" spans="1:9" s="63" customFormat="1" ht="17" x14ac:dyDescent="0.2">
      <c r="A312" s="9" t="s">
        <v>1091</v>
      </c>
      <c r="B312" s="9" t="s">
        <v>1092</v>
      </c>
      <c r="C312" s="73" t="s">
        <v>1093</v>
      </c>
      <c r="D312" s="74" t="s">
        <v>85</v>
      </c>
      <c r="E312" s="75" t="s">
        <v>71</v>
      </c>
      <c r="F312" s="63">
        <v>70563</v>
      </c>
      <c r="G312" s="63">
        <v>1152</v>
      </c>
      <c r="H312" s="63">
        <v>967</v>
      </c>
      <c r="I312" s="63">
        <v>72682</v>
      </c>
    </row>
    <row r="313" spans="1:9" s="63" customFormat="1" ht="17" x14ac:dyDescent="0.2">
      <c r="A313" s="9" t="s">
        <v>1094</v>
      </c>
      <c r="B313" s="9" t="s">
        <v>1095</v>
      </c>
      <c r="C313" s="73" t="s">
        <v>1096</v>
      </c>
      <c r="D313" s="74" t="s">
        <v>85</v>
      </c>
      <c r="E313" s="75" t="s">
        <v>75</v>
      </c>
      <c r="F313" s="63">
        <v>110251</v>
      </c>
      <c r="G313" s="63">
        <v>1693</v>
      </c>
      <c r="H313" s="63">
        <v>2144</v>
      </c>
      <c r="I313" s="63">
        <v>114088</v>
      </c>
    </row>
    <row r="314" spans="1:9" s="63" customFormat="1" ht="17" x14ac:dyDescent="0.2">
      <c r="A314" s="9" t="s">
        <v>1097</v>
      </c>
      <c r="B314" s="9" t="s">
        <v>1098</v>
      </c>
      <c r="C314" s="73" t="s">
        <v>1099</v>
      </c>
      <c r="D314" s="74" t="s">
        <v>83</v>
      </c>
      <c r="E314" s="75" t="s">
        <v>77</v>
      </c>
      <c r="F314" s="63">
        <v>175326</v>
      </c>
      <c r="G314" s="63">
        <v>5827</v>
      </c>
      <c r="H314" s="63">
        <v>2347</v>
      </c>
      <c r="I314" s="63">
        <v>183510</v>
      </c>
    </row>
    <row r="315" spans="1:9" s="63" customFormat="1" ht="17" x14ac:dyDescent="0.2">
      <c r="A315" s="9" t="s">
        <v>1100</v>
      </c>
      <c r="B315" s="9" t="s">
        <v>1101</v>
      </c>
      <c r="C315" s="73" t="s">
        <v>1102</v>
      </c>
      <c r="D315" s="74" t="s">
        <v>83</v>
      </c>
      <c r="E315" s="75" t="s">
        <v>79</v>
      </c>
      <c r="F315" s="63">
        <v>139373</v>
      </c>
      <c r="G315" s="63">
        <v>6665</v>
      </c>
      <c r="H315" s="63">
        <v>2136</v>
      </c>
      <c r="I315" s="63">
        <v>148174</v>
      </c>
    </row>
    <row r="316" spans="1:9" s="63" customFormat="1" ht="17" x14ac:dyDescent="0.2">
      <c r="A316" s="9" t="s">
        <v>1103</v>
      </c>
      <c r="B316" s="9" t="s">
        <v>1104</v>
      </c>
      <c r="C316" s="73" t="s">
        <v>1105</v>
      </c>
      <c r="D316" s="74" t="s">
        <v>81</v>
      </c>
      <c r="E316" s="75" t="s">
        <v>81</v>
      </c>
      <c r="F316" s="63">
        <v>138824</v>
      </c>
      <c r="G316" s="63">
        <v>3865</v>
      </c>
      <c r="H316" s="63">
        <v>3250</v>
      </c>
      <c r="I316" s="63">
        <v>145939</v>
      </c>
    </row>
    <row r="317" spans="1:9" s="63" customFormat="1" ht="17" x14ac:dyDescent="0.2">
      <c r="A317" s="9" t="s">
        <v>1106</v>
      </c>
      <c r="B317" s="9" t="s">
        <v>1107</v>
      </c>
      <c r="C317" s="73" t="s">
        <v>1108</v>
      </c>
      <c r="D317" s="74" t="s">
        <v>81</v>
      </c>
      <c r="E317" s="75" t="s">
        <v>81</v>
      </c>
      <c r="F317" s="63">
        <v>110818</v>
      </c>
      <c r="G317" s="63">
        <v>1920</v>
      </c>
      <c r="H317" s="63">
        <v>4010</v>
      </c>
      <c r="I317" s="63">
        <v>116748</v>
      </c>
    </row>
    <row r="318" spans="1:9" s="63" customFormat="1" ht="17" x14ac:dyDescent="0.2">
      <c r="A318" s="9" t="s">
        <v>1109</v>
      </c>
      <c r="B318" s="9" t="s">
        <v>1110</v>
      </c>
      <c r="C318" s="73" t="s">
        <v>1111</v>
      </c>
      <c r="D318" s="74" t="s">
        <v>87</v>
      </c>
      <c r="E318" s="75" t="s">
        <v>65</v>
      </c>
      <c r="F318" s="63">
        <v>126551</v>
      </c>
      <c r="G318" s="63">
        <v>3047</v>
      </c>
      <c r="H318" s="63">
        <v>1112</v>
      </c>
      <c r="I318" s="63">
        <v>130710</v>
      </c>
    </row>
    <row r="319" spans="1:9" s="63" customFormat="1" ht="17" x14ac:dyDescent="0.2">
      <c r="A319" s="9" t="s">
        <v>1112</v>
      </c>
      <c r="B319" s="9" t="s">
        <v>1113</v>
      </c>
      <c r="C319" s="73" t="s">
        <v>1114</v>
      </c>
      <c r="D319" s="74" t="s">
        <v>85</v>
      </c>
      <c r="E319" s="75" t="s">
        <v>79</v>
      </c>
      <c r="F319" s="63">
        <v>109609</v>
      </c>
      <c r="G319" s="63">
        <v>965</v>
      </c>
      <c r="H319" s="63">
        <v>742</v>
      </c>
      <c r="I319" s="63">
        <v>111316</v>
      </c>
    </row>
    <row r="320" spans="1:9" s="63" customFormat="1" ht="17" x14ac:dyDescent="0.2">
      <c r="A320" s="9" t="s">
        <v>1115</v>
      </c>
      <c r="B320" s="9" t="s">
        <v>1116</v>
      </c>
      <c r="C320" s="73" t="s">
        <v>1117</v>
      </c>
      <c r="D320" s="74" t="s">
        <v>85</v>
      </c>
      <c r="E320" s="75" t="s">
        <v>71</v>
      </c>
      <c r="F320" s="63">
        <v>63149</v>
      </c>
      <c r="G320" s="63">
        <v>987</v>
      </c>
      <c r="H320" s="63">
        <v>1115</v>
      </c>
      <c r="I320" s="63">
        <v>65251</v>
      </c>
    </row>
    <row r="321" spans="1:9" s="63" customFormat="1" ht="17" x14ac:dyDescent="0.2">
      <c r="A321" s="9" t="s">
        <v>1118</v>
      </c>
      <c r="B321" s="9" t="s">
        <v>1119</v>
      </c>
      <c r="C321" s="73" t="s">
        <v>1120</v>
      </c>
      <c r="D321" s="74" t="s">
        <v>85</v>
      </c>
      <c r="E321" s="75" t="s">
        <v>71</v>
      </c>
      <c r="F321" s="63" t="s">
        <v>181</v>
      </c>
      <c r="G321" s="63" t="s">
        <v>181</v>
      </c>
      <c r="H321" s="63" t="s">
        <v>181</v>
      </c>
      <c r="I321" s="63" t="s">
        <v>181</v>
      </c>
    </row>
    <row r="322" spans="1:9" s="63" customFormat="1" ht="17" x14ac:dyDescent="0.2">
      <c r="A322" s="31" t="s">
        <v>1121</v>
      </c>
      <c r="B322" s="31" t="s">
        <v>1122</v>
      </c>
      <c r="C322" s="73" t="s">
        <v>1123</v>
      </c>
      <c r="D322" s="75" t="s">
        <v>85</v>
      </c>
      <c r="E322" s="75" t="s">
        <v>75</v>
      </c>
      <c r="F322" s="63">
        <v>116740</v>
      </c>
      <c r="G322" s="63">
        <v>1616</v>
      </c>
      <c r="H322" s="63">
        <v>1353</v>
      </c>
      <c r="I322" s="63">
        <v>119709</v>
      </c>
    </row>
    <row r="323" spans="1:9" s="63" customFormat="1" ht="17" x14ac:dyDescent="0.2">
      <c r="A323" s="9" t="s">
        <v>1124</v>
      </c>
      <c r="B323" s="9" t="s">
        <v>1125</v>
      </c>
      <c r="C323" s="73" t="s">
        <v>1126</v>
      </c>
      <c r="D323" s="74" t="s">
        <v>85</v>
      </c>
      <c r="E323" s="75" t="s">
        <v>75</v>
      </c>
      <c r="F323" s="63">
        <v>139147</v>
      </c>
      <c r="G323" s="63">
        <v>2683</v>
      </c>
      <c r="H323" s="63">
        <v>2192</v>
      </c>
      <c r="I323" s="63">
        <v>144022</v>
      </c>
    </row>
    <row r="324" spans="1:9" s="63" customFormat="1" ht="17" x14ac:dyDescent="0.2">
      <c r="A324" s="9" t="s">
        <v>1127</v>
      </c>
      <c r="B324" s="9" t="s">
        <v>1128</v>
      </c>
      <c r="C324" s="73" t="s">
        <v>1129</v>
      </c>
      <c r="D324" s="74" t="s">
        <v>85</v>
      </c>
      <c r="E324" s="75" t="s">
        <v>69</v>
      </c>
      <c r="F324" s="63" t="s">
        <v>181</v>
      </c>
      <c r="G324" s="63" t="s">
        <v>181</v>
      </c>
      <c r="H324" s="63" t="s">
        <v>181</v>
      </c>
      <c r="I324" s="63" t="s">
        <v>181</v>
      </c>
    </row>
    <row r="325" spans="1:9" s="63" customFormat="1" ht="17" x14ac:dyDescent="0.2">
      <c r="A325" s="9" t="s">
        <v>1130</v>
      </c>
      <c r="B325" s="9" t="s">
        <v>1131</v>
      </c>
      <c r="C325" s="73" t="s">
        <v>1132</v>
      </c>
      <c r="D325" s="74" t="s">
        <v>85</v>
      </c>
      <c r="E325" s="75" t="s">
        <v>71</v>
      </c>
      <c r="F325" s="63">
        <v>79295</v>
      </c>
      <c r="G325" s="63">
        <v>1608</v>
      </c>
      <c r="H325" s="63">
        <v>1114</v>
      </c>
      <c r="I325" s="63">
        <v>82017</v>
      </c>
    </row>
    <row r="326" spans="1:9" s="63" customFormat="1" ht="17" x14ac:dyDescent="0.2">
      <c r="A326" s="9" t="s">
        <v>1133</v>
      </c>
      <c r="B326" s="9" t="s">
        <v>1134</v>
      </c>
      <c r="C326" s="73" t="s">
        <v>1135</v>
      </c>
      <c r="D326" s="74" t="s">
        <v>87</v>
      </c>
      <c r="E326" s="75" t="s">
        <v>75</v>
      </c>
      <c r="F326" s="63">
        <v>122989</v>
      </c>
      <c r="G326" s="63">
        <v>1509</v>
      </c>
      <c r="H326" s="63">
        <v>1499</v>
      </c>
      <c r="I326" s="63">
        <v>125997</v>
      </c>
    </row>
    <row r="327" spans="1:9" s="63" customFormat="1" ht="17" x14ac:dyDescent="0.2">
      <c r="A327" s="9" t="s">
        <v>1136</v>
      </c>
      <c r="B327" s="9" t="s">
        <v>1137</v>
      </c>
      <c r="C327" s="73" t="s">
        <v>1138</v>
      </c>
      <c r="D327" s="74" t="s">
        <v>85</v>
      </c>
      <c r="E327" s="75" t="s">
        <v>73</v>
      </c>
      <c r="F327" s="63">
        <v>44427</v>
      </c>
      <c r="G327" s="63">
        <v>675</v>
      </c>
      <c r="H327" s="63">
        <v>608</v>
      </c>
      <c r="I327" s="63">
        <v>45710</v>
      </c>
    </row>
    <row r="328" spans="1:9" s="63" customFormat="1" ht="17" x14ac:dyDescent="0.2">
      <c r="A328" s="9" t="s">
        <v>1139</v>
      </c>
      <c r="B328" s="9" t="s">
        <v>1140</v>
      </c>
      <c r="C328" s="73" t="s">
        <v>1141</v>
      </c>
      <c r="D328" s="74" t="s">
        <v>85</v>
      </c>
      <c r="E328" s="75" t="s">
        <v>73</v>
      </c>
      <c r="F328" s="63" t="s">
        <v>181</v>
      </c>
      <c r="G328" s="63" t="s">
        <v>181</v>
      </c>
      <c r="H328" s="63" t="s">
        <v>181</v>
      </c>
      <c r="I328" s="63" t="s">
        <v>181</v>
      </c>
    </row>
    <row r="329" spans="1:9" s="63" customFormat="1" ht="17" x14ac:dyDescent="0.2">
      <c r="A329" s="9" t="s">
        <v>1142</v>
      </c>
      <c r="B329" s="9" t="s">
        <v>1143</v>
      </c>
      <c r="C329" s="73" t="s">
        <v>1144</v>
      </c>
      <c r="D329" s="74" t="s">
        <v>85</v>
      </c>
      <c r="E329" s="75" t="s">
        <v>65</v>
      </c>
      <c r="F329" s="63">
        <v>68082</v>
      </c>
      <c r="G329" s="63">
        <v>2210</v>
      </c>
      <c r="H329" s="63">
        <v>732</v>
      </c>
      <c r="I329" s="63">
        <v>71024</v>
      </c>
    </row>
    <row r="330" spans="1:9" s="63" customFormat="1" ht="17" x14ac:dyDescent="0.2">
      <c r="A330" s="9" t="s">
        <v>1145</v>
      </c>
      <c r="B330" s="9" t="s">
        <v>1146</v>
      </c>
      <c r="C330" s="73" t="s">
        <v>1147</v>
      </c>
      <c r="D330" s="74" t="s">
        <v>85</v>
      </c>
      <c r="E330" s="75" t="s">
        <v>69</v>
      </c>
      <c r="F330" s="63">
        <v>58481</v>
      </c>
      <c r="G330" s="63">
        <v>565</v>
      </c>
      <c r="H330" s="63">
        <v>545</v>
      </c>
      <c r="I330" s="63">
        <v>59591</v>
      </c>
    </row>
    <row r="331" spans="1:9" s="63" customFormat="1" ht="17" x14ac:dyDescent="0.2">
      <c r="A331" s="9" t="s">
        <v>1148</v>
      </c>
      <c r="B331" s="9" t="s">
        <v>1149</v>
      </c>
      <c r="C331" s="73" t="s">
        <v>1150</v>
      </c>
      <c r="D331" s="74" t="s">
        <v>87</v>
      </c>
      <c r="E331" s="75" t="s">
        <v>69</v>
      </c>
      <c r="F331" s="63">
        <v>264129</v>
      </c>
      <c r="G331" s="63">
        <v>5562</v>
      </c>
      <c r="H331" s="63">
        <v>4690</v>
      </c>
      <c r="I331" s="63">
        <v>274381</v>
      </c>
    </row>
    <row r="332" spans="1:9" s="63" customFormat="1" ht="17" x14ac:dyDescent="0.2">
      <c r="A332" s="9" t="s">
        <v>1151</v>
      </c>
      <c r="B332" s="9" t="s">
        <v>1152</v>
      </c>
      <c r="C332" s="73" t="s">
        <v>1153</v>
      </c>
      <c r="D332" s="74" t="s">
        <v>85</v>
      </c>
      <c r="E332" s="75" t="s">
        <v>75</v>
      </c>
      <c r="F332" s="63">
        <v>87274</v>
      </c>
      <c r="G332" s="63">
        <v>1207</v>
      </c>
      <c r="H332" s="63">
        <v>1458</v>
      </c>
      <c r="I332" s="63">
        <v>89939</v>
      </c>
    </row>
    <row r="333" spans="1:9" s="63" customFormat="1" ht="17" x14ac:dyDescent="0.2">
      <c r="A333" s="9" t="s">
        <v>1154</v>
      </c>
      <c r="B333" s="9" t="s">
        <v>1155</v>
      </c>
      <c r="C333" s="73" t="s">
        <v>1156</v>
      </c>
      <c r="D333" s="74" t="s">
        <v>85</v>
      </c>
      <c r="E333" s="75" t="s">
        <v>73</v>
      </c>
      <c r="F333" s="63" t="s">
        <v>181</v>
      </c>
      <c r="G333" s="63" t="s">
        <v>181</v>
      </c>
      <c r="H333" s="63" t="s">
        <v>181</v>
      </c>
      <c r="I333" s="63" t="s">
        <v>181</v>
      </c>
    </row>
    <row r="334" spans="1:9" s="63" customFormat="1" ht="17" x14ac:dyDescent="0.2">
      <c r="A334" s="9" t="s">
        <v>1157</v>
      </c>
      <c r="B334" s="9" t="s">
        <v>1158</v>
      </c>
      <c r="C334" s="73" t="s">
        <v>1159</v>
      </c>
      <c r="D334" s="74" t="s">
        <v>87</v>
      </c>
      <c r="E334" s="75" t="s">
        <v>75</v>
      </c>
      <c r="F334" s="63">
        <v>104800</v>
      </c>
      <c r="G334" s="63">
        <v>1628</v>
      </c>
      <c r="H334" s="63">
        <v>2182</v>
      </c>
      <c r="I334" s="63">
        <v>108610</v>
      </c>
    </row>
    <row r="335" spans="1:9" s="63" customFormat="1" ht="17" x14ac:dyDescent="0.2">
      <c r="A335" s="9" t="s">
        <v>1160</v>
      </c>
      <c r="B335" s="9" t="s">
        <v>1161</v>
      </c>
      <c r="C335" s="73" t="s">
        <v>1162</v>
      </c>
      <c r="D335" s="74" t="s">
        <v>81</v>
      </c>
      <c r="E335" s="75" t="s">
        <v>81</v>
      </c>
      <c r="F335" s="63">
        <v>101405</v>
      </c>
      <c r="G335" s="63">
        <v>4215</v>
      </c>
      <c r="H335" s="63">
        <v>5677</v>
      </c>
      <c r="I335" s="63">
        <v>111297</v>
      </c>
    </row>
    <row r="336" spans="1:9" s="63" customFormat="1" ht="17" x14ac:dyDescent="0.2">
      <c r="A336" s="9" t="s">
        <v>1163</v>
      </c>
      <c r="B336" s="9" t="s">
        <v>1164</v>
      </c>
      <c r="C336" s="73" t="s">
        <v>1165</v>
      </c>
      <c r="D336" s="74" t="s">
        <v>85</v>
      </c>
      <c r="E336" s="75" t="s">
        <v>73</v>
      </c>
      <c r="F336" s="63" t="s">
        <v>181</v>
      </c>
      <c r="G336" s="63" t="s">
        <v>181</v>
      </c>
      <c r="H336" s="63" t="s">
        <v>181</v>
      </c>
      <c r="I336" s="63" t="s">
        <v>181</v>
      </c>
    </row>
    <row r="337" spans="1:10" s="63" customFormat="1" ht="17" x14ac:dyDescent="0.2">
      <c r="A337" s="9" t="s">
        <v>1166</v>
      </c>
      <c r="B337" s="9" t="s">
        <v>1167</v>
      </c>
      <c r="C337" s="73" t="s">
        <v>1168</v>
      </c>
      <c r="D337" s="74" t="s">
        <v>83</v>
      </c>
      <c r="E337" s="75" t="s">
        <v>65</v>
      </c>
      <c r="F337" s="63">
        <v>143982</v>
      </c>
      <c r="G337" s="63">
        <v>3750</v>
      </c>
      <c r="H337" s="63">
        <v>3449</v>
      </c>
      <c r="I337" s="63">
        <v>151181</v>
      </c>
    </row>
    <row r="338" spans="1:10" s="63" customFormat="1" ht="17" x14ac:dyDescent="0.2">
      <c r="A338" s="9" t="s">
        <v>1169</v>
      </c>
      <c r="B338" s="9" t="s">
        <v>1170</v>
      </c>
      <c r="C338" s="48" t="s">
        <v>1171</v>
      </c>
      <c r="D338" s="76" t="s">
        <v>87</v>
      </c>
      <c r="E338" s="75" t="s">
        <v>73</v>
      </c>
      <c r="F338" s="63">
        <v>375852</v>
      </c>
      <c r="G338" s="63">
        <v>4565</v>
      </c>
      <c r="H338" s="63">
        <v>4107</v>
      </c>
      <c r="I338" s="63">
        <v>384524</v>
      </c>
    </row>
    <row r="339" spans="1:10" s="63" customFormat="1" ht="17" x14ac:dyDescent="0.2">
      <c r="A339" s="9" t="s">
        <v>1172</v>
      </c>
      <c r="B339" s="9" t="s">
        <v>1173</v>
      </c>
      <c r="C339" s="73" t="s">
        <v>1174</v>
      </c>
      <c r="D339" s="74" t="s">
        <v>85</v>
      </c>
      <c r="E339" s="75" t="s">
        <v>75</v>
      </c>
      <c r="F339" s="63">
        <v>93574</v>
      </c>
      <c r="G339" s="63">
        <v>913</v>
      </c>
      <c r="H339" s="63">
        <v>1193</v>
      </c>
      <c r="I339" s="63">
        <v>95680</v>
      </c>
    </row>
    <row r="340" spans="1:10" s="63" customFormat="1" ht="17" x14ac:dyDescent="0.2">
      <c r="A340" s="9" t="s">
        <v>1175</v>
      </c>
      <c r="B340" s="9" t="s">
        <v>1176</v>
      </c>
      <c r="C340" s="73" t="s">
        <v>1177</v>
      </c>
      <c r="D340" s="74" t="s">
        <v>87</v>
      </c>
      <c r="E340" s="75" t="s">
        <v>75</v>
      </c>
      <c r="F340" s="63">
        <v>96151</v>
      </c>
      <c r="G340" s="63">
        <v>1821</v>
      </c>
      <c r="H340" s="63">
        <v>2937</v>
      </c>
      <c r="I340" s="63">
        <v>100909</v>
      </c>
    </row>
    <row r="341" spans="1:10" s="63" customFormat="1" ht="17" x14ac:dyDescent="0.2">
      <c r="A341" s="9" t="s">
        <v>1178</v>
      </c>
      <c r="B341" s="9" t="s">
        <v>1179</v>
      </c>
      <c r="C341" s="73" t="s">
        <v>1180</v>
      </c>
      <c r="D341" s="74" t="s">
        <v>83</v>
      </c>
      <c r="E341" s="75" t="s">
        <v>65</v>
      </c>
      <c r="F341" s="63">
        <v>180827</v>
      </c>
      <c r="G341" s="63">
        <v>5756</v>
      </c>
      <c r="H341" s="63">
        <v>1468</v>
      </c>
      <c r="I341" s="63">
        <v>188051</v>
      </c>
    </row>
    <row r="342" spans="1:10" s="63" customFormat="1" ht="17" x14ac:dyDescent="0.2">
      <c r="A342" s="9" t="s">
        <v>1181</v>
      </c>
      <c r="B342" s="9" t="s">
        <v>1182</v>
      </c>
      <c r="C342" s="73" t="s">
        <v>1183</v>
      </c>
      <c r="D342" s="74" t="s">
        <v>85</v>
      </c>
      <c r="E342" s="75" t="s">
        <v>75</v>
      </c>
      <c r="F342" s="63">
        <v>84233</v>
      </c>
      <c r="G342" s="63">
        <v>759</v>
      </c>
      <c r="H342" s="63">
        <v>1421</v>
      </c>
      <c r="I342" s="63">
        <v>86413</v>
      </c>
    </row>
    <row r="343" spans="1:10" s="63" customFormat="1" ht="17" x14ac:dyDescent="0.2">
      <c r="A343" s="9" t="s">
        <v>1184</v>
      </c>
      <c r="B343" s="9" t="s">
        <v>1185</v>
      </c>
      <c r="C343" s="73" t="s">
        <v>1186</v>
      </c>
      <c r="D343" s="74" t="s">
        <v>87</v>
      </c>
      <c r="E343" s="75" t="s">
        <v>75</v>
      </c>
      <c r="F343" s="63">
        <v>145951</v>
      </c>
      <c r="G343" s="63">
        <v>2019</v>
      </c>
      <c r="H343" s="63">
        <v>1467</v>
      </c>
      <c r="I343" s="63">
        <v>149437</v>
      </c>
    </row>
    <row r="344" spans="1:10" s="63" customFormat="1" ht="17" x14ac:dyDescent="0.2">
      <c r="A344" s="9" t="s">
        <v>1187</v>
      </c>
      <c r="B344" s="9" t="s">
        <v>1188</v>
      </c>
      <c r="C344" s="73" t="s">
        <v>1189</v>
      </c>
      <c r="D344" s="74" t="s">
        <v>83</v>
      </c>
      <c r="E344" s="75" t="s">
        <v>79</v>
      </c>
      <c r="F344" s="63">
        <v>119488</v>
      </c>
      <c r="G344" s="63">
        <v>3756</v>
      </c>
      <c r="H344" s="63">
        <v>3304</v>
      </c>
      <c r="I344" s="63">
        <v>126548</v>
      </c>
    </row>
    <row r="345" spans="1:10" s="63" customFormat="1" ht="17" x14ac:dyDescent="0.2">
      <c r="A345" s="9" t="s">
        <v>1190</v>
      </c>
      <c r="B345" s="9" t="s">
        <v>1191</v>
      </c>
      <c r="C345" s="73" t="s">
        <v>1192</v>
      </c>
      <c r="D345" s="74" t="s">
        <v>85</v>
      </c>
      <c r="E345" s="75" t="s">
        <v>79</v>
      </c>
      <c r="F345" s="63">
        <v>58486</v>
      </c>
      <c r="G345" s="63">
        <v>676</v>
      </c>
      <c r="H345" s="63">
        <v>1027</v>
      </c>
      <c r="I345" s="63">
        <v>60189</v>
      </c>
    </row>
    <row r="346" spans="1:10" s="63" customFormat="1" ht="17" x14ac:dyDescent="0.2">
      <c r="A346" s="9" t="s">
        <v>1193</v>
      </c>
      <c r="B346" s="9" t="s">
        <v>1194</v>
      </c>
      <c r="C346" s="73" t="s">
        <v>1195</v>
      </c>
      <c r="D346" s="74" t="s">
        <v>85</v>
      </c>
      <c r="E346" s="75" t="s">
        <v>75</v>
      </c>
      <c r="F346" s="63">
        <v>73378</v>
      </c>
      <c r="G346" s="63">
        <v>1826</v>
      </c>
      <c r="H346" s="63">
        <v>1340</v>
      </c>
      <c r="I346" s="63">
        <v>76544</v>
      </c>
    </row>
    <row r="347" spans="1:10" s="63" customFormat="1" ht="17" x14ac:dyDescent="0.2">
      <c r="A347" s="9" t="s">
        <v>1196</v>
      </c>
      <c r="B347" s="9" t="s">
        <v>1197</v>
      </c>
      <c r="C347" s="73" t="s">
        <v>1198</v>
      </c>
      <c r="D347" s="74" t="s">
        <v>85</v>
      </c>
      <c r="E347" s="75" t="s">
        <v>79</v>
      </c>
      <c r="F347" s="63">
        <v>93735</v>
      </c>
      <c r="G347" s="63">
        <v>663</v>
      </c>
      <c r="H347" s="63">
        <v>1761</v>
      </c>
      <c r="I347" s="63">
        <v>96159</v>
      </c>
    </row>
    <row r="348" spans="1:10" s="63" customFormat="1" ht="17" x14ac:dyDescent="0.2">
      <c r="A348" s="9" t="s">
        <v>1199</v>
      </c>
      <c r="B348" s="9" t="s">
        <v>1200</v>
      </c>
      <c r="C348" s="73" t="s">
        <v>1201</v>
      </c>
      <c r="D348" s="74" t="s">
        <v>85</v>
      </c>
      <c r="E348" s="75" t="s">
        <v>75</v>
      </c>
      <c r="F348" s="63" t="s">
        <v>181</v>
      </c>
      <c r="G348" s="63" t="s">
        <v>181</v>
      </c>
      <c r="H348" s="63" t="s">
        <v>181</v>
      </c>
      <c r="I348" s="63" t="s">
        <v>181</v>
      </c>
    </row>
    <row r="349" spans="1:10" s="63" customFormat="1" ht="17" x14ac:dyDescent="0.2">
      <c r="A349" s="9" t="s">
        <v>1202</v>
      </c>
      <c r="B349" s="9" t="s">
        <v>1203</v>
      </c>
      <c r="C349" s="73" t="s">
        <v>1204</v>
      </c>
      <c r="D349" s="74" t="s">
        <v>85</v>
      </c>
      <c r="E349" s="75" t="s">
        <v>65</v>
      </c>
      <c r="F349" s="63">
        <v>73581</v>
      </c>
      <c r="G349" s="63">
        <v>2583</v>
      </c>
      <c r="H349" s="63">
        <v>771</v>
      </c>
      <c r="I349" s="63">
        <v>76935</v>
      </c>
    </row>
    <row r="350" spans="1:10" s="63" customFormat="1" ht="17" x14ac:dyDescent="0.2">
      <c r="A350" s="9" t="s">
        <v>1205</v>
      </c>
      <c r="B350" s="9" t="s">
        <v>1206</v>
      </c>
      <c r="C350" s="73" t="s">
        <v>1207</v>
      </c>
      <c r="D350" s="74" t="s">
        <v>85</v>
      </c>
      <c r="E350" s="75" t="s">
        <v>79</v>
      </c>
      <c r="F350" s="63">
        <v>63530</v>
      </c>
      <c r="G350" s="63">
        <v>1073</v>
      </c>
      <c r="H350" s="63">
        <v>703</v>
      </c>
      <c r="I350" s="63">
        <v>65306</v>
      </c>
    </row>
    <row r="351" spans="1:10" s="63" customFormat="1" ht="17" x14ac:dyDescent="0.2">
      <c r="A351" s="9" t="s">
        <v>1208</v>
      </c>
      <c r="B351" s="9" t="s">
        <v>1209</v>
      </c>
      <c r="C351" s="73" t="s">
        <v>1210</v>
      </c>
      <c r="D351" s="74" t="s">
        <v>87</v>
      </c>
      <c r="E351" s="75" t="s">
        <v>77</v>
      </c>
      <c r="F351" s="63">
        <v>117931</v>
      </c>
      <c r="G351" s="63">
        <v>2671</v>
      </c>
      <c r="H351" s="63">
        <v>1323</v>
      </c>
      <c r="I351" s="63">
        <v>121925</v>
      </c>
      <c r="J351" s="81"/>
    </row>
    <row r="352" spans="1:10" ht="16" x14ac:dyDescent="0.2">
      <c r="A352" s="9"/>
      <c r="B352" s="9"/>
    </row>
    <row r="353" spans="1:2" ht="16" x14ac:dyDescent="0.2">
      <c r="A353" s="9"/>
      <c r="B353" s="9"/>
    </row>
    <row r="354" spans="1:2" ht="16" x14ac:dyDescent="0.2">
      <c r="A354" s="9"/>
      <c r="B354" s="9"/>
    </row>
    <row r="355" spans="1:2" ht="16" x14ac:dyDescent="0.2">
      <c r="A355" s="9"/>
      <c r="B355" s="9"/>
    </row>
    <row r="356" spans="1:2" ht="16" x14ac:dyDescent="0.2">
      <c r="A356" s="9"/>
      <c r="B356" s="9"/>
    </row>
    <row r="357" spans="1:2" ht="16" x14ac:dyDescent="0.2">
      <c r="A357" s="9"/>
      <c r="B357" s="9"/>
    </row>
    <row r="358" spans="1:2" ht="16" x14ac:dyDescent="0.2">
      <c r="A358" s="9"/>
      <c r="B358" s="9"/>
    </row>
    <row r="359" spans="1:2" ht="16" x14ac:dyDescent="0.2">
      <c r="A359" s="9"/>
      <c r="B359" s="9"/>
    </row>
    <row r="360" spans="1:2" ht="16" x14ac:dyDescent="0.2">
      <c r="A360" s="9"/>
      <c r="B360" s="9"/>
    </row>
    <row r="361" spans="1:2" ht="16" x14ac:dyDescent="0.2">
      <c r="A361" s="9"/>
      <c r="B361" s="9"/>
    </row>
    <row r="362" spans="1:2" ht="16" x14ac:dyDescent="0.2">
      <c r="A362" s="9"/>
      <c r="B362" s="9"/>
    </row>
    <row r="363" spans="1:2" ht="16" x14ac:dyDescent="0.2">
      <c r="A363" s="9"/>
      <c r="B363" s="9"/>
    </row>
    <row r="364" spans="1:2" ht="16" x14ac:dyDescent="0.2">
      <c r="A364" s="9"/>
      <c r="B364" s="9"/>
    </row>
    <row r="365" spans="1:2" ht="16" x14ac:dyDescent="0.2">
      <c r="A365" s="9"/>
      <c r="B365" s="9"/>
    </row>
    <row r="366" spans="1:2" ht="16" x14ac:dyDescent="0.2">
      <c r="A366" s="9"/>
      <c r="B366" s="9"/>
    </row>
    <row r="367" spans="1:2" ht="16" x14ac:dyDescent="0.2">
      <c r="A367" s="9"/>
      <c r="B367" s="9"/>
    </row>
    <row r="368" spans="1:2" ht="16" x14ac:dyDescent="0.2">
      <c r="A368" s="9"/>
      <c r="B368" s="9"/>
    </row>
    <row r="369" spans="1:2" ht="16" x14ac:dyDescent="0.2">
      <c r="A369" s="9"/>
      <c r="B369" s="9"/>
    </row>
    <row r="370" spans="1:2" ht="16" x14ac:dyDescent="0.2">
      <c r="A370" s="9"/>
      <c r="B370" s="9"/>
    </row>
    <row r="371" spans="1:2" ht="16" x14ac:dyDescent="0.2">
      <c r="A371" s="9"/>
      <c r="B371" s="9"/>
    </row>
    <row r="372" spans="1:2" ht="16" x14ac:dyDescent="0.2">
      <c r="A372" s="9"/>
      <c r="B372" s="9"/>
    </row>
    <row r="373" spans="1:2" ht="16" x14ac:dyDescent="0.2">
      <c r="A373" s="9"/>
      <c r="B373" s="9"/>
    </row>
    <row r="374" spans="1:2" ht="16" x14ac:dyDescent="0.2">
      <c r="A374" s="9"/>
      <c r="B374" s="9"/>
    </row>
    <row r="375" spans="1:2" ht="16" x14ac:dyDescent="0.2">
      <c r="A375" s="9"/>
      <c r="B375" s="9"/>
    </row>
    <row r="376" spans="1:2" ht="16" x14ac:dyDescent="0.2">
      <c r="A376" s="9"/>
      <c r="B376" s="9"/>
    </row>
    <row r="377" spans="1:2" ht="16" x14ac:dyDescent="0.2">
      <c r="A377" s="9"/>
      <c r="B377" s="9"/>
    </row>
    <row r="378" spans="1:2" ht="16" x14ac:dyDescent="0.2">
      <c r="A378" s="9"/>
      <c r="B378" s="9"/>
    </row>
    <row r="379" spans="1:2" ht="16" x14ac:dyDescent="0.2">
      <c r="A379" s="9"/>
      <c r="B379" s="9"/>
    </row>
    <row r="380" spans="1:2" ht="16" x14ac:dyDescent="0.2">
      <c r="A380" s="9"/>
      <c r="B380" s="9"/>
    </row>
    <row r="381" spans="1:2" ht="16" x14ac:dyDescent="0.2">
      <c r="A381" s="9"/>
      <c r="B381" s="9"/>
    </row>
    <row r="382" spans="1:2" ht="16" x14ac:dyDescent="0.2">
      <c r="A382" s="9"/>
      <c r="B382" s="9"/>
    </row>
    <row r="383" spans="1:2" ht="16" x14ac:dyDescent="0.2">
      <c r="A383" s="9"/>
      <c r="B383" s="9"/>
    </row>
    <row r="384" spans="1:2" ht="16" x14ac:dyDescent="0.2">
      <c r="A384" s="9"/>
      <c r="B384" s="9"/>
    </row>
    <row r="385" spans="1:2" ht="16" x14ac:dyDescent="0.2">
      <c r="A385" s="9"/>
      <c r="B385" s="9"/>
    </row>
    <row r="386" spans="1:2" ht="16" x14ac:dyDescent="0.2">
      <c r="A386" s="9"/>
      <c r="B386" s="9"/>
    </row>
    <row r="387" spans="1:2" ht="16" x14ac:dyDescent="0.2">
      <c r="A387" s="9"/>
      <c r="B387" s="9"/>
    </row>
    <row r="388" spans="1:2" ht="16" x14ac:dyDescent="0.2">
      <c r="A388" s="9"/>
      <c r="B388" s="9"/>
    </row>
    <row r="389" spans="1:2" ht="16" x14ac:dyDescent="0.2">
      <c r="A389" s="9"/>
      <c r="B389" s="9"/>
    </row>
    <row r="390" spans="1:2" ht="16" x14ac:dyDescent="0.2">
      <c r="A390" s="9"/>
      <c r="B390" s="9"/>
    </row>
    <row r="391" spans="1:2" ht="16" x14ac:dyDescent="0.2">
      <c r="A391" s="9"/>
      <c r="B391" s="9"/>
    </row>
    <row r="392" spans="1:2" ht="16" x14ac:dyDescent="0.2">
      <c r="A392" s="9"/>
      <c r="B392" s="9"/>
    </row>
    <row r="393" spans="1:2" ht="16" x14ac:dyDescent="0.2">
      <c r="A393" s="9"/>
      <c r="B393" s="9"/>
    </row>
    <row r="394" spans="1:2" ht="16" x14ac:dyDescent="0.2">
      <c r="A394" s="9"/>
      <c r="B394" s="9"/>
    </row>
    <row r="395" spans="1:2" ht="16" x14ac:dyDescent="0.2">
      <c r="A395" s="9"/>
      <c r="B395" s="9"/>
    </row>
    <row r="396" spans="1:2" ht="16" x14ac:dyDescent="0.2">
      <c r="A396" s="9"/>
      <c r="B396" s="9"/>
    </row>
    <row r="397" spans="1:2" ht="16" x14ac:dyDescent="0.2">
      <c r="A397" s="9"/>
      <c r="B397" s="9"/>
    </row>
    <row r="398" spans="1:2" ht="16" x14ac:dyDescent="0.2">
      <c r="A398" s="9"/>
      <c r="B398" s="9"/>
    </row>
    <row r="399" spans="1:2" ht="16" x14ac:dyDescent="0.2">
      <c r="A399" s="9"/>
      <c r="B399" s="9"/>
    </row>
    <row r="400" spans="1:2" ht="16" x14ac:dyDescent="0.2">
      <c r="A400" s="9"/>
      <c r="B400" s="9"/>
    </row>
    <row r="401" spans="1:2" ht="16" x14ac:dyDescent="0.2">
      <c r="A401" s="9"/>
      <c r="B401" s="9"/>
    </row>
    <row r="402" spans="1:2" ht="16" x14ac:dyDescent="0.2">
      <c r="A402" s="9"/>
      <c r="B402" s="9"/>
    </row>
    <row r="403" spans="1:2" ht="16" x14ac:dyDescent="0.2">
      <c r="A403" s="9"/>
      <c r="B403" s="9"/>
    </row>
    <row r="404" spans="1:2" ht="16" x14ac:dyDescent="0.2">
      <c r="A404" s="9"/>
      <c r="B404" s="9"/>
    </row>
    <row r="405" spans="1:2" ht="16" x14ac:dyDescent="0.2">
      <c r="A405" s="9"/>
      <c r="B405" s="9"/>
    </row>
    <row r="406" spans="1:2" ht="16" x14ac:dyDescent="0.2">
      <c r="A406" s="9"/>
      <c r="B406" s="9"/>
    </row>
    <row r="407" spans="1:2" ht="16" x14ac:dyDescent="0.2">
      <c r="A407" s="9"/>
      <c r="B407" s="9"/>
    </row>
    <row r="408" spans="1:2" ht="16" x14ac:dyDescent="0.2">
      <c r="A408" s="9"/>
      <c r="B408" s="9"/>
    </row>
    <row r="409" spans="1:2" ht="16" x14ac:dyDescent="0.2">
      <c r="A409" s="9"/>
      <c r="B409" s="9"/>
    </row>
    <row r="410" spans="1:2" ht="16" x14ac:dyDescent="0.2">
      <c r="A410" s="9"/>
      <c r="B410" s="9"/>
    </row>
    <row r="411" spans="1:2" ht="16" x14ac:dyDescent="0.2">
      <c r="A411" s="9"/>
      <c r="B411" s="9"/>
    </row>
    <row r="412" spans="1:2" ht="16" x14ac:dyDescent="0.2">
      <c r="A412" s="9"/>
      <c r="B412" s="9"/>
    </row>
    <row r="413" spans="1:2" ht="16" x14ac:dyDescent="0.2">
      <c r="A413" s="9"/>
      <c r="B413" s="9"/>
    </row>
    <row r="414" spans="1:2" ht="16" x14ac:dyDescent="0.2">
      <c r="A414" s="9"/>
      <c r="B414" s="9"/>
    </row>
    <row r="415" spans="1:2" ht="16" x14ac:dyDescent="0.2">
      <c r="A415" s="9"/>
      <c r="B415" s="9"/>
    </row>
    <row r="416" spans="1:2" ht="16" x14ac:dyDescent="0.2">
      <c r="A416" s="9"/>
      <c r="B416" s="9"/>
    </row>
    <row r="417" spans="1:2" ht="16" x14ac:dyDescent="0.2">
      <c r="A417" s="9"/>
      <c r="B417" s="9"/>
    </row>
    <row r="418" spans="1:2" ht="16" x14ac:dyDescent="0.2">
      <c r="A418" s="9"/>
      <c r="B418" s="9"/>
    </row>
    <row r="419" spans="1:2" ht="16" x14ac:dyDescent="0.2">
      <c r="A419" s="9"/>
      <c r="B419" s="9"/>
    </row>
    <row r="420" spans="1:2" ht="16" x14ac:dyDescent="0.2">
      <c r="A420" s="9"/>
      <c r="B420" s="9"/>
    </row>
    <row r="421" spans="1:2" ht="16" x14ac:dyDescent="0.2">
      <c r="A421" s="9"/>
      <c r="B421" s="9"/>
    </row>
    <row r="422" spans="1:2" ht="16" x14ac:dyDescent="0.2">
      <c r="A422" s="9"/>
      <c r="B422" s="9"/>
    </row>
    <row r="423" spans="1:2" ht="16" x14ac:dyDescent="0.2">
      <c r="A423" s="9"/>
      <c r="B423" s="9"/>
    </row>
    <row r="424" spans="1:2" ht="16" x14ac:dyDescent="0.2">
      <c r="A424" s="9"/>
      <c r="B424" s="9"/>
    </row>
    <row r="425" spans="1:2" ht="16" x14ac:dyDescent="0.2">
      <c r="A425" s="9"/>
      <c r="B425" s="9"/>
    </row>
    <row r="426" spans="1:2" ht="16" x14ac:dyDescent="0.2">
      <c r="A426" s="9"/>
      <c r="B426" s="9"/>
    </row>
    <row r="427" spans="1:2" ht="16" x14ac:dyDescent="0.2">
      <c r="A427" s="9"/>
      <c r="B427" s="9"/>
    </row>
    <row r="428" spans="1:2" ht="16" x14ac:dyDescent="0.2">
      <c r="A428" s="9"/>
      <c r="B428" s="9"/>
    </row>
    <row r="429" spans="1:2" ht="16" x14ac:dyDescent="0.2">
      <c r="A429" s="9"/>
      <c r="B429" s="9"/>
    </row>
    <row r="430" spans="1:2" ht="16" x14ac:dyDescent="0.2">
      <c r="A430" s="9"/>
      <c r="B430" s="9"/>
    </row>
    <row r="431" spans="1:2" ht="16" x14ac:dyDescent="0.2">
      <c r="A431" s="9"/>
      <c r="B431" s="9"/>
    </row>
    <row r="432" spans="1:2" ht="16" x14ac:dyDescent="0.2">
      <c r="A432" s="9"/>
      <c r="B432" s="9"/>
    </row>
    <row r="433" spans="1:2" ht="16" x14ac:dyDescent="0.2">
      <c r="A433" s="9"/>
      <c r="B433" s="9"/>
    </row>
    <row r="434" spans="1:2" ht="16" x14ac:dyDescent="0.2">
      <c r="A434" s="9"/>
      <c r="B434" s="9"/>
    </row>
    <row r="435" spans="1:2" ht="16" x14ac:dyDescent="0.2">
      <c r="A435" s="9"/>
      <c r="B435" s="9"/>
    </row>
    <row r="436" spans="1:2" ht="16" x14ac:dyDescent="0.2">
      <c r="A436" s="9"/>
      <c r="B436" s="9"/>
    </row>
    <row r="437" spans="1:2" ht="16" x14ac:dyDescent="0.2">
      <c r="A437" s="9"/>
      <c r="B437" s="9"/>
    </row>
    <row r="438" spans="1:2" ht="16" x14ac:dyDescent="0.2">
      <c r="A438" s="9"/>
      <c r="B438" s="9"/>
    </row>
    <row r="439" spans="1:2" ht="16" x14ac:dyDescent="0.2">
      <c r="A439" s="9"/>
      <c r="B439" s="9"/>
    </row>
    <row r="440" spans="1:2" ht="16" x14ac:dyDescent="0.2">
      <c r="A440" s="9"/>
      <c r="B440" s="9"/>
    </row>
    <row r="441" spans="1:2" ht="16" x14ac:dyDescent="0.2">
      <c r="A441" s="9"/>
      <c r="B441" s="9"/>
    </row>
    <row r="442" spans="1:2" ht="16" x14ac:dyDescent="0.2">
      <c r="A442" s="9"/>
      <c r="B442" s="9"/>
    </row>
    <row r="443" spans="1:2" ht="16" x14ac:dyDescent="0.2">
      <c r="A443" s="9"/>
      <c r="B443" s="9"/>
    </row>
    <row r="444" spans="1:2" ht="16" x14ac:dyDescent="0.2">
      <c r="A444" s="9"/>
      <c r="B444" s="9"/>
    </row>
    <row r="445" spans="1:2" ht="16" x14ac:dyDescent="0.2">
      <c r="A445" s="9"/>
      <c r="B445" s="9"/>
    </row>
    <row r="446" spans="1:2" ht="16" x14ac:dyDescent="0.2">
      <c r="A446" s="9"/>
      <c r="B446" s="9"/>
    </row>
    <row r="447" spans="1:2" ht="16" x14ac:dyDescent="0.2">
      <c r="A447" s="9"/>
      <c r="B447" s="9"/>
    </row>
    <row r="448" spans="1:2" ht="16" x14ac:dyDescent="0.2">
      <c r="A448" s="9"/>
      <c r="B448" s="9"/>
    </row>
    <row r="449" spans="1:2" ht="16" x14ac:dyDescent="0.2">
      <c r="A449" s="9"/>
      <c r="B449" s="9"/>
    </row>
    <row r="450" spans="1:2" ht="16" x14ac:dyDescent="0.2">
      <c r="A450" s="9"/>
      <c r="B450" s="9"/>
    </row>
    <row r="451" spans="1:2" ht="16" x14ac:dyDescent="0.2">
      <c r="A451" s="9"/>
      <c r="B451" s="9"/>
    </row>
    <row r="452" spans="1:2" ht="16" x14ac:dyDescent="0.2">
      <c r="A452" s="9"/>
      <c r="B452" s="9"/>
    </row>
    <row r="453" spans="1:2" ht="16" x14ac:dyDescent="0.2">
      <c r="A453" s="9"/>
      <c r="B453" s="9"/>
    </row>
    <row r="454" spans="1:2" ht="16" x14ac:dyDescent="0.2">
      <c r="A454" s="9"/>
      <c r="B454" s="9"/>
    </row>
    <row r="455" spans="1:2" ht="16" x14ac:dyDescent="0.2">
      <c r="A455" s="9"/>
      <c r="B455" s="9"/>
    </row>
    <row r="456" spans="1:2" ht="16" x14ac:dyDescent="0.2">
      <c r="A456" s="9"/>
      <c r="B456" s="9"/>
    </row>
    <row r="457" spans="1:2" ht="16" x14ac:dyDescent="0.2">
      <c r="A457" s="9"/>
      <c r="B457" s="9"/>
    </row>
    <row r="458" spans="1:2" ht="16" x14ac:dyDescent="0.2">
      <c r="A458" s="9"/>
      <c r="B458" s="9"/>
    </row>
    <row r="459" spans="1:2" ht="16" x14ac:dyDescent="0.2">
      <c r="A459" s="9"/>
      <c r="B459" s="9"/>
    </row>
    <row r="460" spans="1:2" ht="16" x14ac:dyDescent="0.2">
      <c r="A460" s="9"/>
      <c r="B460" s="9"/>
    </row>
    <row r="461" spans="1:2" ht="16" x14ac:dyDescent="0.2">
      <c r="A461" s="9"/>
      <c r="B461" s="9"/>
    </row>
    <row r="462" spans="1:2" ht="16" x14ac:dyDescent="0.2">
      <c r="A462" s="9"/>
      <c r="B462" s="9"/>
    </row>
    <row r="463" spans="1:2" ht="16" x14ac:dyDescent="0.2">
      <c r="A463" s="9"/>
      <c r="B463" s="9"/>
    </row>
    <row r="464" spans="1:2" ht="16" x14ac:dyDescent="0.2">
      <c r="A464" s="9"/>
      <c r="B464" s="9"/>
    </row>
    <row r="465" spans="1:2" ht="16" x14ac:dyDescent="0.2">
      <c r="A465" s="9"/>
      <c r="B465" s="9"/>
    </row>
    <row r="466" spans="1:2" ht="16" x14ac:dyDescent="0.2">
      <c r="A466" s="9"/>
      <c r="B466" s="9"/>
    </row>
    <row r="467" spans="1:2" ht="16" x14ac:dyDescent="0.2">
      <c r="A467" s="9"/>
      <c r="B467" s="9"/>
    </row>
    <row r="468" spans="1:2" ht="16" x14ac:dyDescent="0.2">
      <c r="A468" s="9"/>
      <c r="B468" s="9"/>
    </row>
    <row r="469" spans="1:2" ht="16" x14ac:dyDescent="0.2">
      <c r="A469" s="9"/>
      <c r="B469" s="9"/>
    </row>
    <row r="470" spans="1:2" ht="16" x14ac:dyDescent="0.2">
      <c r="A470" s="9"/>
      <c r="B470" s="9"/>
    </row>
    <row r="471" spans="1:2" ht="16" x14ac:dyDescent="0.2">
      <c r="A471" s="9"/>
      <c r="B471" s="9"/>
    </row>
    <row r="472" spans="1:2" ht="16" x14ac:dyDescent="0.2">
      <c r="A472" s="9"/>
      <c r="B472" s="9"/>
    </row>
    <row r="473" spans="1:2" ht="16" x14ac:dyDescent="0.2">
      <c r="A473" s="9"/>
      <c r="B473" s="9"/>
    </row>
    <row r="474" spans="1:2" ht="16" x14ac:dyDescent="0.2">
      <c r="A474" s="9"/>
      <c r="B474" s="9"/>
    </row>
    <row r="475" spans="1:2" ht="16" x14ac:dyDescent="0.2">
      <c r="A475" s="9"/>
      <c r="B475" s="9"/>
    </row>
    <row r="476" spans="1:2" ht="16" x14ac:dyDescent="0.2">
      <c r="A476" s="9"/>
      <c r="B476" s="9"/>
    </row>
    <row r="477" spans="1:2" ht="16" x14ac:dyDescent="0.2">
      <c r="A477" s="9"/>
      <c r="B477" s="9"/>
    </row>
    <row r="478" spans="1:2" ht="16" x14ac:dyDescent="0.2">
      <c r="A478" s="9"/>
      <c r="B478" s="9"/>
    </row>
    <row r="479" spans="1:2" ht="16" x14ac:dyDescent="0.2">
      <c r="A479" s="9"/>
      <c r="B479" s="9"/>
    </row>
    <row r="480" spans="1:2" ht="16" x14ac:dyDescent="0.2">
      <c r="A480" s="9"/>
      <c r="B480" s="9"/>
    </row>
    <row r="481" spans="1:2" ht="16" x14ac:dyDescent="0.2">
      <c r="A481" s="9"/>
      <c r="B481" s="9"/>
    </row>
    <row r="482" spans="1:2" ht="16" x14ac:dyDescent="0.2">
      <c r="A482" s="9"/>
      <c r="B482" s="9"/>
    </row>
    <row r="483" spans="1:2" ht="16" x14ac:dyDescent="0.2">
      <c r="A483" s="9"/>
      <c r="B483" s="9"/>
    </row>
    <row r="484" spans="1:2" ht="16" x14ac:dyDescent="0.2">
      <c r="A484" s="9"/>
      <c r="B484" s="9"/>
    </row>
    <row r="485" spans="1:2" ht="16" x14ac:dyDescent="0.2">
      <c r="A485" s="9"/>
      <c r="B485" s="9"/>
    </row>
    <row r="486" spans="1:2" ht="16" x14ac:dyDescent="0.2">
      <c r="A486" s="9"/>
      <c r="B486" s="9"/>
    </row>
    <row r="487" spans="1:2" ht="16" x14ac:dyDescent="0.2">
      <c r="A487" s="9"/>
      <c r="B487" s="9"/>
    </row>
    <row r="488" spans="1:2" ht="16" x14ac:dyDescent="0.2">
      <c r="A488" s="9"/>
      <c r="B488" s="9"/>
    </row>
    <row r="489" spans="1:2" ht="16" x14ac:dyDescent="0.2">
      <c r="A489" s="9"/>
      <c r="B489" s="9"/>
    </row>
    <row r="490" spans="1:2" ht="16" x14ac:dyDescent="0.2">
      <c r="A490" s="9"/>
      <c r="B490" s="9"/>
    </row>
    <row r="491" spans="1:2" ht="16" x14ac:dyDescent="0.2">
      <c r="A491" s="9"/>
      <c r="B491" s="9"/>
    </row>
    <row r="492" spans="1:2" ht="16" x14ac:dyDescent="0.2">
      <c r="A492" s="9"/>
      <c r="B492" s="9"/>
    </row>
    <row r="493" spans="1:2" ht="16" x14ac:dyDescent="0.2">
      <c r="A493" s="9"/>
      <c r="B493" s="9"/>
    </row>
    <row r="494" spans="1:2" ht="16" x14ac:dyDescent="0.2">
      <c r="A494" s="9"/>
      <c r="B494" s="9"/>
    </row>
    <row r="495" spans="1:2" ht="16" x14ac:dyDescent="0.2">
      <c r="A495" s="9"/>
      <c r="B495" s="9"/>
    </row>
    <row r="496" spans="1:2" ht="16" x14ac:dyDescent="0.2">
      <c r="A496" s="9"/>
      <c r="B496" s="9"/>
    </row>
    <row r="497" spans="1:2" ht="16" x14ac:dyDescent="0.2">
      <c r="A497" s="9"/>
      <c r="B497" s="9"/>
    </row>
    <row r="498" spans="1:2" ht="16" x14ac:dyDescent="0.2">
      <c r="A498" s="9"/>
      <c r="B498" s="9"/>
    </row>
    <row r="499" spans="1:2" ht="16" x14ac:dyDescent="0.2">
      <c r="A499" s="9"/>
      <c r="B499" s="9"/>
    </row>
    <row r="500" spans="1:2" ht="16" x14ac:dyDescent="0.2">
      <c r="A500" s="9"/>
      <c r="B500" s="9"/>
    </row>
    <row r="501" spans="1:2" ht="16" x14ac:dyDescent="0.2">
      <c r="A501" s="9"/>
      <c r="B501" s="9"/>
    </row>
    <row r="502" spans="1:2" ht="16" x14ac:dyDescent="0.2">
      <c r="A502" s="9"/>
      <c r="B502" s="9"/>
    </row>
    <row r="503" spans="1:2" ht="16" x14ac:dyDescent="0.2">
      <c r="A503" s="9"/>
      <c r="B503" s="9"/>
    </row>
    <row r="504" spans="1:2" ht="16" x14ac:dyDescent="0.2">
      <c r="A504" s="9"/>
      <c r="B504" s="9"/>
    </row>
    <row r="505" spans="1:2" ht="16" x14ac:dyDescent="0.2">
      <c r="A505" s="9"/>
      <c r="B505" s="9"/>
    </row>
    <row r="506" spans="1:2" ht="16" x14ac:dyDescent="0.2">
      <c r="A506" s="9"/>
      <c r="B506" s="9"/>
    </row>
    <row r="507" spans="1:2" ht="16" x14ac:dyDescent="0.2">
      <c r="A507" s="9"/>
      <c r="B507" s="9"/>
    </row>
    <row r="508" spans="1:2" ht="16" x14ac:dyDescent="0.2">
      <c r="A508" s="9"/>
      <c r="B508" s="9"/>
    </row>
    <row r="509" spans="1:2" ht="16" x14ac:dyDescent="0.2">
      <c r="A509" s="9"/>
      <c r="B509" s="9"/>
    </row>
    <row r="510" spans="1:2" ht="16" x14ac:dyDescent="0.2">
      <c r="A510" s="9"/>
      <c r="B510" s="9"/>
    </row>
    <row r="511" spans="1:2" ht="16" x14ac:dyDescent="0.2">
      <c r="A511" s="9"/>
      <c r="B511" s="9"/>
    </row>
    <row r="512" spans="1:2" ht="16" x14ac:dyDescent="0.2">
      <c r="A512" s="9"/>
      <c r="B512" s="9"/>
    </row>
    <row r="513" spans="1:2" ht="16" x14ac:dyDescent="0.2">
      <c r="A513" s="9"/>
      <c r="B513" s="9"/>
    </row>
    <row r="514" spans="1:2" ht="16" x14ac:dyDescent="0.2">
      <c r="A514" s="9"/>
      <c r="B514" s="9"/>
    </row>
    <row r="515" spans="1:2" ht="16" x14ac:dyDescent="0.2">
      <c r="A515" s="9"/>
      <c r="B515" s="9"/>
    </row>
    <row r="516" spans="1:2" ht="16" x14ac:dyDescent="0.2">
      <c r="A516" s="9"/>
      <c r="B516" s="9"/>
    </row>
    <row r="517" spans="1:2" ht="16" x14ac:dyDescent="0.2">
      <c r="A517" s="9"/>
      <c r="B517" s="9"/>
    </row>
    <row r="518" spans="1:2" ht="16" x14ac:dyDescent="0.2">
      <c r="A518" s="9"/>
      <c r="B518" s="9"/>
    </row>
    <row r="519" spans="1:2" ht="16" x14ac:dyDescent="0.2">
      <c r="A519" s="9"/>
      <c r="B519" s="9"/>
    </row>
    <row r="520" spans="1:2" ht="16" x14ac:dyDescent="0.2">
      <c r="A520" s="9"/>
      <c r="B520" s="9"/>
    </row>
    <row r="521" spans="1:2" ht="16" x14ac:dyDescent="0.2">
      <c r="A521" s="9"/>
      <c r="B521" s="9"/>
    </row>
    <row r="522" spans="1:2" ht="16" x14ac:dyDescent="0.2">
      <c r="A522" s="9"/>
      <c r="B522" s="9"/>
    </row>
    <row r="523" spans="1:2" ht="16" x14ac:dyDescent="0.2">
      <c r="A523" s="9"/>
      <c r="B523" s="9"/>
    </row>
    <row r="524" spans="1:2" ht="16" x14ac:dyDescent="0.2">
      <c r="A524" s="9"/>
      <c r="B524" s="9"/>
    </row>
    <row r="525" spans="1:2" ht="16" x14ac:dyDescent="0.2">
      <c r="A525" s="9"/>
      <c r="B525" s="9"/>
    </row>
    <row r="526" spans="1:2" ht="16" x14ac:dyDescent="0.2">
      <c r="A526" s="9"/>
      <c r="B526" s="9"/>
    </row>
    <row r="527" spans="1:2" ht="16" x14ac:dyDescent="0.2">
      <c r="A527" s="9"/>
      <c r="B527" s="9"/>
    </row>
    <row r="528" spans="1:2" ht="16" x14ac:dyDescent="0.2">
      <c r="A528" s="9"/>
      <c r="B528" s="9"/>
    </row>
    <row r="529" spans="1:2" ht="16" x14ac:dyDescent="0.2">
      <c r="A529" s="9"/>
      <c r="B529" s="9"/>
    </row>
    <row r="530" spans="1:2" ht="16" x14ac:dyDescent="0.2">
      <c r="A530" s="9"/>
      <c r="B530" s="9"/>
    </row>
    <row r="531" spans="1:2" ht="16" x14ac:dyDescent="0.2">
      <c r="A531" s="9"/>
      <c r="B531" s="9"/>
    </row>
    <row r="532" spans="1:2" ht="16" x14ac:dyDescent="0.2">
      <c r="A532" s="9"/>
      <c r="B532" s="9"/>
    </row>
    <row r="533" spans="1:2" ht="16" x14ac:dyDescent="0.2">
      <c r="A533" s="9"/>
      <c r="B533" s="9"/>
    </row>
    <row r="534" spans="1:2" ht="16" x14ac:dyDescent="0.2">
      <c r="A534" s="9"/>
      <c r="B534" s="9"/>
    </row>
    <row r="535" spans="1:2" ht="16" x14ac:dyDescent="0.2">
      <c r="A535" s="9"/>
      <c r="B535" s="9"/>
    </row>
    <row r="536" spans="1:2" ht="16" x14ac:dyDescent="0.2">
      <c r="A536" s="9"/>
      <c r="B536" s="9"/>
    </row>
    <row r="537" spans="1:2" ht="16" x14ac:dyDescent="0.2">
      <c r="A537" s="9"/>
      <c r="B537" s="9"/>
    </row>
    <row r="538" spans="1:2" ht="16" x14ac:dyDescent="0.2">
      <c r="A538" s="9"/>
      <c r="B538" s="9"/>
    </row>
    <row r="539" spans="1:2" ht="16" x14ac:dyDescent="0.2">
      <c r="A539" s="9"/>
      <c r="B539" s="9"/>
    </row>
    <row r="540" spans="1:2" ht="16" x14ac:dyDescent="0.2">
      <c r="A540" s="9"/>
      <c r="B540" s="9"/>
    </row>
    <row r="541" spans="1:2" ht="16" x14ac:dyDescent="0.2">
      <c r="A541" s="9"/>
      <c r="B541" s="9"/>
    </row>
    <row r="542" spans="1:2" ht="16" x14ac:dyDescent="0.2">
      <c r="A542" s="9"/>
      <c r="B542" s="9"/>
    </row>
    <row r="543" spans="1:2" ht="16" x14ac:dyDescent="0.2">
      <c r="A543" s="9"/>
      <c r="B543" s="9"/>
    </row>
    <row r="544" spans="1:2" ht="16" x14ac:dyDescent="0.2">
      <c r="A544" s="9"/>
      <c r="B544" s="9"/>
    </row>
    <row r="545" spans="1:2" ht="16" x14ac:dyDescent="0.2">
      <c r="A545" s="9"/>
      <c r="B545" s="9"/>
    </row>
    <row r="546" spans="1:2" ht="16" x14ac:dyDescent="0.2">
      <c r="A546" s="9"/>
      <c r="B546" s="9"/>
    </row>
    <row r="547" spans="1:2" ht="16" x14ac:dyDescent="0.2">
      <c r="A547" s="9"/>
      <c r="B547" s="9"/>
    </row>
    <row r="548" spans="1:2" ht="16" x14ac:dyDescent="0.2">
      <c r="A548" s="9"/>
      <c r="B548" s="9"/>
    </row>
    <row r="549" spans="1:2" ht="16" x14ac:dyDescent="0.2">
      <c r="A549" s="9"/>
      <c r="B549" s="9"/>
    </row>
    <row r="550" spans="1:2" ht="16" x14ac:dyDescent="0.2">
      <c r="A550" s="9"/>
      <c r="B550" s="9"/>
    </row>
    <row r="551" spans="1:2" ht="16" x14ac:dyDescent="0.2">
      <c r="A551" s="9"/>
      <c r="B551" s="9"/>
    </row>
    <row r="552" spans="1:2" ht="16" x14ac:dyDescent="0.2">
      <c r="A552" s="9"/>
      <c r="B552" s="9"/>
    </row>
    <row r="553" spans="1:2" ht="16" x14ac:dyDescent="0.2">
      <c r="A553" s="9"/>
      <c r="B553" s="9"/>
    </row>
    <row r="554" spans="1:2" ht="16" x14ac:dyDescent="0.2">
      <c r="A554" s="9"/>
      <c r="B554" s="9"/>
    </row>
    <row r="555" spans="1:2" ht="16" x14ac:dyDescent="0.2">
      <c r="A555" s="9"/>
      <c r="B555" s="9"/>
    </row>
    <row r="556" spans="1:2" ht="16" x14ac:dyDescent="0.2">
      <c r="A556" s="9"/>
      <c r="B556" s="9"/>
    </row>
    <row r="557" spans="1:2" ht="16" x14ac:dyDescent="0.2">
      <c r="A557" s="9"/>
      <c r="B557" s="9"/>
    </row>
    <row r="558" spans="1:2" ht="16" x14ac:dyDescent="0.2">
      <c r="A558" s="9"/>
      <c r="B558" s="9"/>
    </row>
    <row r="559" spans="1:2" ht="16" x14ac:dyDescent="0.2">
      <c r="A559" s="9"/>
      <c r="B559" s="9"/>
    </row>
    <row r="560" spans="1:2" ht="16" x14ac:dyDescent="0.2">
      <c r="A560" s="9"/>
      <c r="B560" s="9"/>
    </row>
    <row r="561" spans="1:2" ht="16" x14ac:dyDescent="0.2">
      <c r="A561" s="9"/>
      <c r="B561" s="9"/>
    </row>
    <row r="562" spans="1:2" ht="16" x14ac:dyDescent="0.2">
      <c r="A562" s="9"/>
      <c r="B562" s="9"/>
    </row>
    <row r="563" spans="1:2" ht="16" x14ac:dyDescent="0.2">
      <c r="A563" s="9"/>
      <c r="B563" s="9"/>
    </row>
    <row r="564" spans="1:2" ht="16" x14ac:dyDescent="0.2">
      <c r="A564" s="9"/>
      <c r="B564" s="9"/>
    </row>
    <row r="565" spans="1:2" ht="16" x14ac:dyDescent="0.2">
      <c r="A565" s="9"/>
      <c r="B565" s="9"/>
    </row>
    <row r="566" spans="1:2" ht="16" x14ac:dyDescent="0.2">
      <c r="A566" s="9"/>
      <c r="B566" s="9"/>
    </row>
    <row r="567" spans="1:2" ht="16" x14ac:dyDescent="0.2">
      <c r="A567" s="9"/>
      <c r="B567" s="9"/>
    </row>
    <row r="568" spans="1:2" ht="16" x14ac:dyDescent="0.2">
      <c r="A568" s="9"/>
      <c r="B568" s="9"/>
    </row>
    <row r="569" spans="1:2" ht="16" x14ac:dyDescent="0.2">
      <c r="A569" s="9"/>
      <c r="B569" s="9"/>
    </row>
    <row r="570" spans="1:2" ht="16" x14ac:dyDescent="0.2">
      <c r="A570" s="9"/>
      <c r="B570" s="9"/>
    </row>
    <row r="571" spans="1:2" ht="16" x14ac:dyDescent="0.2">
      <c r="A571" s="9"/>
      <c r="B571" s="9"/>
    </row>
    <row r="572" spans="1:2" ht="16" x14ac:dyDescent="0.2">
      <c r="A572" s="9"/>
      <c r="B572" s="9"/>
    </row>
    <row r="573" spans="1:2" ht="16" x14ac:dyDescent="0.2">
      <c r="A573" s="9"/>
      <c r="B573" s="9"/>
    </row>
    <row r="574" spans="1:2" ht="16" x14ac:dyDescent="0.2">
      <c r="A574" s="9"/>
      <c r="B574" s="9"/>
    </row>
    <row r="575" spans="1:2" ht="16" x14ac:dyDescent="0.2">
      <c r="A575" s="9"/>
      <c r="B575" s="9"/>
    </row>
    <row r="576" spans="1:2" ht="16" x14ac:dyDescent="0.2">
      <c r="A576" s="9"/>
      <c r="B576" s="9"/>
    </row>
    <row r="577" spans="1:2" ht="16" x14ac:dyDescent="0.2">
      <c r="A577" s="9"/>
      <c r="B577" s="9"/>
    </row>
    <row r="578" spans="1:2" ht="16" x14ac:dyDescent="0.2">
      <c r="A578" s="9"/>
      <c r="B578" s="9"/>
    </row>
    <row r="579" spans="1:2" ht="16" x14ac:dyDescent="0.2">
      <c r="A579" s="9"/>
      <c r="B579" s="9"/>
    </row>
    <row r="580" spans="1:2" ht="16" x14ac:dyDescent="0.2">
      <c r="A580" s="9"/>
      <c r="B580" s="9"/>
    </row>
    <row r="581" spans="1:2" ht="16" x14ac:dyDescent="0.2">
      <c r="A581" s="9"/>
      <c r="B581" s="9"/>
    </row>
    <row r="582" spans="1:2" ht="16" x14ac:dyDescent="0.2">
      <c r="A582" s="9"/>
      <c r="B582" s="9"/>
    </row>
    <row r="583" spans="1:2" ht="16" x14ac:dyDescent="0.2">
      <c r="A583" s="9"/>
      <c r="B583" s="9"/>
    </row>
    <row r="584" spans="1:2" ht="16" x14ac:dyDescent="0.2">
      <c r="A584" s="9"/>
      <c r="B584" s="9"/>
    </row>
    <row r="585" spans="1:2" ht="16" x14ac:dyDescent="0.2">
      <c r="A585" s="9"/>
      <c r="B585" s="9"/>
    </row>
    <row r="586" spans="1:2" ht="16" x14ac:dyDescent="0.2">
      <c r="A586" s="9"/>
      <c r="B586" s="9"/>
    </row>
    <row r="587" spans="1:2" ht="16" x14ac:dyDescent="0.2">
      <c r="A587" s="9"/>
      <c r="B587" s="9"/>
    </row>
    <row r="588" spans="1:2" ht="16" x14ac:dyDescent="0.2">
      <c r="A588" s="9"/>
      <c r="B588" s="9"/>
    </row>
    <row r="589" spans="1:2" ht="16" x14ac:dyDescent="0.2">
      <c r="A589" s="9"/>
      <c r="B589" s="9"/>
    </row>
    <row r="590" spans="1:2" ht="16" x14ac:dyDescent="0.2">
      <c r="A590" s="9"/>
      <c r="B590" s="9"/>
    </row>
    <row r="591" spans="1:2" ht="16" x14ac:dyDescent="0.2">
      <c r="A591" s="9"/>
      <c r="B591" s="9"/>
    </row>
    <row r="592" spans="1:2" ht="16" x14ac:dyDescent="0.2">
      <c r="A592" s="9"/>
      <c r="B592" s="9"/>
    </row>
    <row r="593" spans="1:2" ht="16" x14ac:dyDescent="0.2">
      <c r="A593" s="9"/>
      <c r="B593" s="9"/>
    </row>
    <row r="594" spans="1:2" ht="16" x14ac:dyDescent="0.2">
      <c r="A594" s="9"/>
      <c r="B594" s="9"/>
    </row>
    <row r="595" spans="1:2" ht="16" x14ac:dyDescent="0.2">
      <c r="A595" s="9"/>
      <c r="B595" s="9"/>
    </row>
    <row r="596" spans="1:2" ht="16" x14ac:dyDescent="0.2">
      <c r="A596" s="9"/>
      <c r="B596" s="9"/>
    </row>
    <row r="597" spans="1:2" ht="16" x14ac:dyDescent="0.2">
      <c r="A597" s="9"/>
      <c r="B597" s="9"/>
    </row>
    <row r="598" spans="1:2" ht="16" x14ac:dyDescent="0.2">
      <c r="A598" s="9"/>
      <c r="B598" s="9"/>
    </row>
    <row r="599" spans="1:2" ht="16" x14ac:dyDescent="0.2">
      <c r="A599" s="9"/>
      <c r="B599" s="9"/>
    </row>
    <row r="600" spans="1:2" ht="16" x14ac:dyDescent="0.2">
      <c r="A600" s="9"/>
      <c r="B600" s="9"/>
    </row>
    <row r="601" spans="1:2" ht="16" x14ac:dyDescent="0.2">
      <c r="A601" s="9"/>
      <c r="B601" s="9"/>
    </row>
    <row r="602" spans="1:2" ht="16" x14ac:dyDescent="0.2">
      <c r="A602" s="9"/>
      <c r="B602" s="9"/>
    </row>
    <row r="603" spans="1:2" ht="16" x14ac:dyDescent="0.2">
      <c r="A603" s="9"/>
      <c r="B603" s="9"/>
    </row>
    <row r="604" spans="1:2" ht="16" x14ac:dyDescent="0.2">
      <c r="A604" s="9"/>
      <c r="B604" s="9"/>
    </row>
    <row r="605" spans="1:2" ht="16" x14ac:dyDescent="0.2">
      <c r="A605" s="9"/>
      <c r="B605" s="9"/>
    </row>
    <row r="606" spans="1:2" ht="16" x14ac:dyDescent="0.2">
      <c r="A606" s="9"/>
      <c r="B606" s="9"/>
    </row>
    <row r="607" spans="1:2" ht="16" x14ac:dyDescent="0.2">
      <c r="A607" s="9"/>
      <c r="B607" s="9"/>
    </row>
    <row r="608" spans="1:2" ht="16" x14ac:dyDescent="0.2">
      <c r="A608" s="9"/>
      <c r="B608" s="9"/>
    </row>
    <row r="609" spans="1:2" ht="16" x14ac:dyDescent="0.2">
      <c r="A609" s="9"/>
      <c r="B609" s="9"/>
    </row>
    <row r="610" spans="1:2" ht="16" x14ac:dyDescent="0.2">
      <c r="A610" s="9"/>
      <c r="B610" s="9"/>
    </row>
    <row r="611" spans="1:2" ht="16" x14ac:dyDescent="0.2">
      <c r="A611" s="9"/>
      <c r="B611" s="9"/>
    </row>
    <row r="612" spans="1:2" ht="16" x14ac:dyDescent="0.2">
      <c r="A612" s="9"/>
      <c r="B612" s="9"/>
    </row>
    <row r="613" spans="1:2" ht="16" x14ac:dyDescent="0.2">
      <c r="A613" s="9"/>
      <c r="B613" s="9"/>
    </row>
    <row r="614" spans="1:2" ht="16" x14ac:dyDescent="0.2">
      <c r="A614" s="9"/>
      <c r="B614" s="9"/>
    </row>
    <row r="615" spans="1:2" ht="16" x14ac:dyDescent="0.2">
      <c r="A615" s="9"/>
      <c r="B615" s="9"/>
    </row>
    <row r="616" spans="1:2" ht="16" x14ac:dyDescent="0.2">
      <c r="A616" s="9"/>
      <c r="B616" s="9"/>
    </row>
    <row r="617" spans="1:2" ht="16" x14ac:dyDescent="0.2">
      <c r="A617" s="9"/>
      <c r="B617" s="9"/>
    </row>
    <row r="618" spans="1:2" ht="16" x14ac:dyDescent="0.2">
      <c r="A618" s="9"/>
      <c r="B618" s="9"/>
    </row>
    <row r="619" spans="1:2" ht="16" x14ac:dyDescent="0.2">
      <c r="A619" s="9"/>
      <c r="B619" s="9"/>
    </row>
    <row r="620" spans="1:2" ht="16" x14ac:dyDescent="0.2">
      <c r="A620" s="9"/>
      <c r="B620" s="9"/>
    </row>
    <row r="621" spans="1:2" ht="16" x14ac:dyDescent="0.2">
      <c r="A621" s="9"/>
      <c r="B621" s="9"/>
    </row>
    <row r="622" spans="1:2" ht="16" x14ac:dyDescent="0.2">
      <c r="A622" s="9"/>
      <c r="B622" s="9"/>
    </row>
    <row r="623" spans="1:2" ht="16" x14ac:dyDescent="0.2">
      <c r="A623" s="9"/>
      <c r="B623" s="9"/>
    </row>
    <row r="624" spans="1:2" ht="16" x14ac:dyDescent="0.2">
      <c r="A624" s="9"/>
      <c r="B624" s="9"/>
    </row>
    <row r="625" spans="1:2" ht="16" x14ac:dyDescent="0.2">
      <c r="A625" s="9"/>
      <c r="B625" s="9"/>
    </row>
    <row r="626" spans="1:2" ht="16" x14ac:dyDescent="0.2">
      <c r="A626" s="9"/>
      <c r="B626" s="9"/>
    </row>
    <row r="627" spans="1:2" ht="16" x14ac:dyDescent="0.2">
      <c r="A627" s="9"/>
      <c r="B627" s="9"/>
    </row>
    <row r="628" spans="1:2" ht="16" x14ac:dyDescent="0.2">
      <c r="A628" s="9"/>
      <c r="B628" s="9"/>
    </row>
    <row r="629" spans="1:2" ht="16" x14ac:dyDescent="0.2">
      <c r="A629" s="9"/>
      <c r="B629" s="9"/>
    </row>
    <row r="630" spans="1:2" ht="16" x14ac:dyDescent="0.2">
      <c r="A630" s="9"/>
      <c r="B630" s="9"/>
    </row>
    <row r="631" spans="1:2" ht="16" x14ac:dyDescent="0.2">
      <c r="A631" s="9"/>
      <c r="B631" s="9"/>
    </row>
    <row r="632" spans="1:2" ht="16" x14ac:dyDescent="0.2">
      <c r="A632" s="9"/>
      <c r="B632" s="9"/>
    </row>
    <row r="633" spans="1:2" ht="16" x14ac:dyDescent="0.2">
      <c r="A633" s="9"/>
      <c r="B633" s="9"/>
    </row>
    <row r="634" spans="1:2" ht="16" x14ac:dyDescent="0.2">
      <c r="A634" s="9"/>
      <c r="B634" s="9"/>
    </row>
    <row r="635" spans="1:2" ht="16" x14ac:dyDescent="0.2">
      <c r="A635" s="9"/>
      <c r="B635" s="9"/>
    </row>
    <row r="636" spans="1:2" ht="16" x14ac:dyDescent="0.2">
      <c r="A636" s="9"/>
      <c r="B636" s="9"/>
    </row>
    <row r="637" spans="1:2" ht="16" x14ac:dyDescent="0.2">
      <c r="A637" s="9"/>
      <c r="B637" s="9"/>
    </row>
    <row r="638" spans="1:2" ht="16" x14ac:dyDescent="0.2">
      <c r="A638" s="9"/>
      <c r="B638" s="9"/>
    </row>
    <row r="639" spans="1:2" ht="16" x14ac:dyDescent="0.2">
      <c r="A639" s="9"/>
      <c r="B639" s="9"/>
    </row>
    <row r="640" spans="1:2" ht="16" x14ac:dyDescent="0.2">
      <c r="A640" s="9"/>
      <c r="B640" s="9"/>
    </row>
    <row r="641" spans="1:2" ht="16" x14ac:dyDescent="0.2">
      <c r="A641" s="9"/>
      <c r="B641" s="9"/>
    </row>
    <row r="642" spans="1:2" ht="16" x14ac:dyDescent="0.2">
      <c r="A642" s="9"/>
      <c r="B642" s="9"/>
    </row>
    <row r="643" spans="1:2" ht="16" x14ac:dyDescent="0.2">
      <c r="A643" s="9"/>
      <c r="B643" s="9"/>
    </row>
    <row r="644" spans="1:2" ht="16" x14ac:dyDescent="0.2">
      <c r="A644" s="9"/>
      <c r="B644" s="9"/>
    </row>
    <row r="645" spans="1:2" ht="16" x14ac:dyDescent="0.2">
      <c r="A645" s="9"/>
      <c r="B645" s="9"/>
    </row>
    <row r="646" spans="1:2" ht="16" x14ac:dyDescent="0.2">
      <c r="A646" s="9"/>
      <c r="B646" s="9"/>
    </row>
    <row r="647" spans="1:2" ht="16" x14ac:dyDescent="0.2">
      <c r="A647" s="9"/>
      <c r="B647" s="9"/>
    </row>
    <row r="648" spans="1:2" ht="16" x14ac:dyDescent="0.2">
      <c r="A648" s="9"/>
      <c r="B648" s="9"/>
    </row>
    <row r="649" spans="1:2" ht="16" x14ac:dyDescent="0.2">
      <c r="A649" s="9"/>
      <c r="B649" s="9"/>
    </row>
    <row r="650" spans="1:2" ht="16" x14ac:dyDescent="0.2">
      <c r="A650" s="9"/>
      <c r="B650" s="9"/>
    </row>
    <row r="651" spans="1:2" ht="16" x14ac:dyDescent="0.2">
      <c r="A651" s="9"/>
      <c r="B651" s="9"/>
    </row>
    <row r="652" spans="1:2" ht="16" x14ac:dyDescent="0.2">
      <c r="A652" s="9"/>
      <c r="B652" s="9"/>
    </row>
    <row r="653" spans="1:2" ht="16" x14ac:dyDescent="0.2">
      <c r="A653" s="9"/>
      <c r="B653" s="9"/>
    </row>
    <row r="654" spans="1:2" ht="16" x14ac:dyDescent="0.2">
      <c r="A654" s="9"/>
      <c r="B654" s="9"/>
    </row>
    <row r="655" spans="1:2" ht="16" x14ac:dyDescent="0.2">
      <c r="A655" s="9"/>
      <c r="B655" s="9"/>
    </row>
    <row r="656" spans="1:2" ht="16" x14ac:dyDescent="0.2">
      <c r="A656" s="9"/>
      <c r="B656" s="9"/>
    </row>
    <row r="657" spans="1:2" ht="16" x14ac:dyDescent="0.2">
      <c r="A657" s="9"/>
      <c r="B657" s="9"/>
    </row>
    <row r="658" spans="1:2" ht="16" x14ac:dyDescent="0.2">
      <c r="A658" s="9"/>
      <c r="B658" s="9"/>
    </row>
    <row r="659" spans="1:2" ht="16" x14ac:dyDescent="0.2">
      <c r="A659" s="9"/>
      <c r="B659" s="9"/>
    </row>
    <row r="660" spans="1:2" ht="16" x14ac:dyDescent="0.2">
      <c r="A660" s="9"/>
      <c r="B660" s="9"/>
    </row>
    <row r="661" spans="1:2" ht="16" x14ac:dyDescent="0.2">
      <c r="A661" s="9"/>
      <c r="B661" s="9"/>
    </row>
    <row r="662" spans="1:2" ht="16" x14ac:dyDescent="0.2">
      <c r="A662" s="9"/>
      <c r="B662" s="9"/>
    </row>
    <row r="663" spans="1:2" ht="16" x14ac:dyDescent="0.2">
      <c r="A663" s="9"/>
      <c r="B663" s="9"/>
    </row>
    <row r="664" spans="1:2" ht="16" x14ac:dyDescent="0.2">
      <c r="A664" s="9"/>
      <c r="B664" s="9"/>
    </row>
    <row r="665" spans="1:2" ht="16" x14ac:dyDescent="0.2">
      <c r="A665" s="9"/>
      <c r="B665" s="9"/>
    </row>
    <row r="666" spans="1:2" ht="16" x14ac:dyDescent="0.2">
      <c r="A666" s="9"/>
      <c r="B666" s="9"/>
    </row>
    <row r="667" spans="1:2" ht="16" x14ac:dyDescent="0.2">
      <c r="A667" s="9"/>
      <c r="B667" s="9"/>
    </row>
    <row r="668" spans="1:2" ht="16" x14ac:dyDescent="0.2">
      <c r="A668" s="9"/>
      <c r="B668" s="9"/>
    </row>
    <row r="669" spans="1:2" ht="16" x14ac:dyDescent="0.2">
      <c r="A669" s="9"/>
      <c r="B669" s="9"/>
    </row>
    <row r="670" spans="1:2" ht="16" x14ac:dyDescent="0.2">
      <c r="A670" s="9"/>
      <c r="B670" s="9"/>
    </row>
    <row r="671" spans="1:2" ht="16" x14ac:dyDescent="0.2">
      <c r="A671" s="9"/>
      <c r="B671" s="9"/>
    </row>
    <row r="672" spans="1:2" ht="16" x14ac:dyDescent="0.2">
      <c r="A672" s="9"/>
      <c r="B672" s="9"/>
    </row>
    <row r="673" spans="1:2" ht="16" x14ac:dyDescent="0.2">
      <c r="A673" s="9"/>
      <c r="B673" s="9"/>
    </row>
    <row r="674" spans="1:2" ht="16" x14ac:dyDescent="0.2">
      <c r="A674" s="9"/>
      <c r="B674" s="9"/>
    </row>
    <row r="675" spans="1:2" ht="16" x14ac:dyDescent="0.2">
      <c r="A675" s="9"/>
      <c r="B675" s="9"/>
    </row>
    <row r="676" spans="1:2" ht="16" x14ac:dyDescent="0.2">
      <c r="A676" s="9"/>
      <c r="B676" s="9"/>
    </row>
    <row r="677" spans="1:2" ht="16" x14ac:dyDescent="0.2">
      <c r="A677" s="9"/>
      <c r="B677" s="9"/>
    </row>
    <row r="678" spans="1:2" ht="16" x14ac:dyDescent="0.2">
      <c r="A678" s="9"/>
      <c r="B678" s="9"/>
    </row>
    <row r="679" spans="1:2" ht="16" x14ac:dyDescent="0.2">
      <c r="A679" s="9"/>
      <c r="B679" s="9"/>
    </row>
    <row r="680" spans="1:2" ht="16" x14ac:dyDescent="0.2">
      <c r="A680" s="9"/>
      <c r="B680" s="9"/>
    </row>
    <row r="681" spans="1:2" ht="16" x14ac:dyDescent="0.2">
      <c r="A681" s="9"/>
      <c r="B681" s="9"/>
    </row>
    <row r="682" spans="1:2" ht="16" x14ac:dyDescent="0.2">
      <c r="A682" s="9"/>
      <c r="B682" s="9"/>
    </row>
  </sheetData>
  <pageMargins left="0.70000000000000007" right="0.70000000000000007" top="0.75" bottom="0.75" header="0.30000000000000004" footer="0.30000000000000004"/>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50"/>
  <sheetViews>
    <sheetView tabSelected="1" workbookViewId="0"/>
  </sheetViews>
  <sheetFormatPr baseColWidth="10" defaultColWidth="10.6640625" defaultRowHeight="12.75" x14ac:dyDescent="0.15"/>
  <cols>
    <col min="1" max="1" width="12.33203125" customWidth="1"/>
    <col min="2" max="2" width="16.6640625" customWidth="1"/>
    <col min="3" max="3" width="43" bestFit="1" customWidth="1"/>
    <col min="4" max="4" width="10" customWidth="1"/>
    <col min="5" max="5" width="11.6640625" customWidth="1"/>
    <col min="6" max="6" width="30.1640625" hidden="1" customWidth="1"/>
    <col min="7" max="7" width="37.33203125" hidden="1" customWidth="1"/>
    <col min="8" max="8" width="41.5" hidden="1" customWidth="1"/>
    <col min="9" max="9" width="35.6640625" hidden="1" customWidth="1"/>
    <col min="10" max="10" width="116.5" hidden="1" customWidth="1"/>
    <col min="11" max="11" width="30.1640625" hidden="1" customWidth="1"/>
    <col min="12" max="12" width="37.33203125" hidden="1" customWidth="1"/>
    <col min="13" max="13" width="41.5" hidden="1" customWidth="1"/>
    <col min="14" max="14" width="35.6640625" hidden="1" customWidth="1"/>
    <col min="15" max="15" width="116.5" hidden="1" customWidth="1"/>
    <col min="16" max="16" width="30.83203125" hidden="1" customWidth="1"/>
    <col min="17" max="17" width="37.33203125" hidden="1" customWidth="1"/>
    <col min="18" max="18" width="41.5" hidden="1" customWidth="1"/>
    <col min="19" max="19" width="35.6640625" hidden="1" customWidth="1"/>
    <col min="20" max="20" width="116.5" hidden="1" customWidth="1"/>
    <col min="21" max="21" width="30.1640625" hidden="1" customWidth="1"/>
    <col min="22" max="22" width="37.33203125" hidden="1" customWidth="1"/>
    <col min="23" max="23" width="41.5" hidden="1" customWidth="1"/>
    <col min="24" max="24" width="35.6640625" hidden="1" customWidth="1"/>
    <col min="25" max="25" width="117.1640625" hidden="1" customWidth="1"/>
    <col min="26" max="26" width="30.83203125" hidden="1" customWidth="1"/>
    <col min="27" max="27" width="37.33203125" hidden="1" customWidth="1"/>
    <col min="28" max="28" width="41.5" hidden="1" customWidth="1"/>
    <col min="29" max="29" width="35.6640625" hidden="1" customWidth="1"/>
    <col min="30" max="30" width="116.5" hidden="1" customWidth="1"/>
    <col min="31" max="31" width="30.83203125" hidden="1" customWidth="1"/>
    <col min="32" max="32" width="37.33203125" hidden="1" customWidth="1"/>
    <col min="33" max="33" width="41.5" hidden="1" customWidth="1"/>
    <col min="34" max="34" width="35.6640625" hidden="1" customWidth="1"/>
    <col min="35" max="35" width="116.5" hidden="1" customWidth="1"/>
    <col min="36" max="36" width="30.1640625" hidden="1" customWidth="1"/>
    <col min="37" max="37" width="37.33203125" hidden="1" customWidth="1"/>
    <col min="38" max="38" width="41.5" hidden="1" customWidth="1"/>
    <col min="39" max="39" width="35.6640625" hidden="1" customWidth="1"/>
    <col min="40" max="40" width="116.5" hidden="1" customWidth="1"/>
    <col min="41" max="41" width="30.1640625" hidden="1" customWidth="1"/>
    <col min="42" max="42" width="37.33203125" hidden="1" customWidth="1"/>
    <col min="43" max="43" width="41.5" hidden="1" customWidth="1"/>
    <col min="44" max="44" width="35.6640625" hidden="1" customWidth="1"/>
    <col min="45" max="45" width="116.5" hidden="1" customWidth="1"/>
    <col min="46" max="46" width="30.1640625" hidden="1" customWidth="1"/>
    <col min="47" max="47" width="37.33203125" hidden="1" customWidth="1"/>
    <col min="48" max="48" width="41.5" hidden="1" customWidth="1"/>
    <col min="49" max="49" width="35.6640625" hidden="1" customWidth="1"/>
    <col min="50" max="50" width="116.5" hidden="1" customWidth="1"/>
    <col min="51" max="51" width="30.1640625" hidden="1" customWidth="1"/>
    <col min="52" max="52" width="37.33203125" hidden="1" customWidth="1"/>
    <col min="53" max="53" width="41.5" hidden="1" customWidth="1"/>
    <col min="54" max="54" width="35.6640625" hidden="1" customWidth="1"/>
    <col min="55" max="55" width="116.5" hidden="1" customWidth="1"/>
    <col min="56" max="56" width="30.83203125" hidden="1" customWidth="1"/>
    <col min="57" max="57" width="37.33203125" hidden="1" customWidth="1"/>
    <col min="58" max="58" width="41.5" hidden="1" customWidth="1"/>
    <col min="59" max="59" width="35.6640625" hidden="1" customWidth="1"/>
    <col min="60" max="60" width="116.5" hidden="1" customWidth="1"/>
    <col min="61" max="61" width="30.83203125" bestFit="1" customWidth="1"/>
    <col min="62" max="62" width="37.33203125" bestFit="1" customWidth="1"/>
    <col min="63" max="63" width="41.5" bestFit="1" customWidth="1"/>
    <col min="64" max="64" width="35.6640625" bestFit="1" customWidth="1"/>
    <col min="65" max="65" width="116.5" customWidth="1"/>
    <col min="66" max="66" width="30.1640625" bestFit="1" customWidth="1"/>
    <col min="67" max="67" width="65.1640625" bestFit="1" customWidth="1"/>
    <col min="68" max="68" width="67.1640625" customWidth="1"/>
    <col min="69" max="69" width="10.6640625" customWidth="1"/>
    <col min="70" max="70" width="14.33203125" customWidth="1"/>
    <col min="71" max="71" width="10.6640625" customWidth="1"/>
  </cols>
  <sheetData>
    <row r="1" spans="1:70" ht="20.25" customHeight="1" x14ac:dyDescent="0.2">
      <c r="A1" s="23" t="s">
        <v>34</v>
      </c>
      <c r="B1" s="23"/>
      <c r="C1" s="23"/>
      <c r="D1" s="23"/>
      <c r="E1" s="23"/>
      <c r="F1" s="23"/>
      <c r="G1" s="23"/>
      <c r="H1" s="23"/>
      <c r="I1" s="23"/>
      <c r="J1" s="23"/>
      <c r="K1" s="56"/>
      <c r="L1" s="56"/>
      <c r="M1" s="56"/>
      <c r="BM1" s="61"/>
    </row>
    <row r="2" spans="1:70" ht="16" x14ac:dyDescent="0.2">
      <c r="A2" s="9" t="s">
        <v>1211</v>
      </c>
    </row>
    <row r="3" spans="1:70" ht="16" x14ac:dyDescent="0.2">
      <c r="A3" s="9" t="s">
        <v>122</v>
      </c>
    </row>
    <row r="4" spans="1:70" ht="16" x14ac:dyDescent="0.2">
      <c r="A4" s="9" t="s">
        <v>1212</v>
      </c>
    </row>
    <row r="5" spans="1:70" ht="16" x14ac:dyDescent="0.2">
      <c r="A5" s="9" t="s">
        <v>1213</v>
      </c>
      <c r="BP5" s="82"/>
      <c r="BR5" s="36"/>
    </row>
    <row r="6" spans="1:70" ht="18.75" customHeight="1" x14ac:dyDescent="0.2">
      <c r="A6" s="60" t="s">
        <v>188</v>
      </c>
      <c r="B6" s="60" t="s">
        <v>189</v>
      </c>
      <c r="C6" s="60" t="s">
        <v>190</v>
      </c>
      <c r="D6" s="60" t="s">
        <v>191</v>
      </c>
      <c r="E6" s="60" t="s">
        <v>192</v>
      </c>
      <c r="F6" s="83" t="s">
        <v>1214</v>
      </c>
      <c r="G6" s="83" t="s">
        <v>1215</v>
      </c>
      <c r="H6" s="83" t="s">
        <v>1216</v>
      </c>
      <c r="I6" s="83" t="s">
        <v>1217</v>
      </c>
      <c r="J6" s="83" t="s">
        <v>1218</v>
      </c>
      <c r="K6" s="83" t="s">
        <v>1219</v>
      </c>
      <c r="L6" s="83" t="s">
        <v>1220</v>
      </c>
      <c r="M6" s="83" t="s">
        <v>1221</v>
      </c>
      <c r="N6" s="83" t="s">
        <v>1222</v>
      </c>
      <c r="O6" s="83" t="s">
        <v>1223</v>
      </c>
      <c r="P6" s="83" t="s">
        <v>1224</v>
      </c>
      <c r="Q6" s="83" t="s">
        <v>1225</v>
      </c>
      <c r="R6" s="83" t="s">
        <v>1226</v>
      </c>
      <c r="S6" s="83" t="s">
        <v>1227</v>
      </c>
      <c r="T6" s="83" t="s">
        <v>1228</v>
      </c>
      <c r="U6" s="83" t="s">
        <v>1229</v>
      </c>
      <c r="V6" s="83" t="s">
        <v>1230</v>
      </c>
      <c r="W6" s="83" t="s">
        <v>1231</v>
      </c>
      <c r="X6" s="83" t="s">
        <v>1232</v>
      </c>
      <c r="Y6" s="83" t="s">
        <v>1233</v>
      </c>
      <c r="Z6" s="83" t="s">
        <v>1234</v>
      </c>
      <c r="AA6" s="83" t="s">
        <v>1235</v>
      </c>
      <c r="AB6" s="83" t="s">
        <v>1236</v>
      </c>
      <c r="AC6" s="83" t="s">
        <v>1237</v>
      </c>
      <c r="AD6" s="83" t="s">
        <v>1238</v>
      </c>
      <c r="AE6" s="83" t="s">
        <v>1239</v>
      </c>
      <c r="AF6" s="83" t="s">
        <v>1240</v>
      </c>
      <c r="AG6" s="83" t="s">
        <v>1241</v>
      </c>
      <c r="AH6" s="83" t="s">
        <v>1242</v>
      </c>
      <c r="AI6" s="83" t="s">
        <v>1243</v>
      </c>
      <c r="AJ6" s="83" t="s">
        <v>1244</v>
      </c>
      <c r="AK6" s="83" t="s">
        <v>1245</v>
      </c>
      <c r="AL6" s="83" t="s">
        <v>1246</v>
      </c>
      <c r="AM6" s="83" t="s">
        <v>1247</v>
      </c>
      <c r="AN6" s="83" t="s">
        <v>1248</v>
      </c>
      <c r="AO6" s="83" t="s">
        <v>1249</v>
      </c>
      <c r="AP6" s="83" t="s">
        <v>1250</v>
      </c>
      <c r="AQ6" s="83" t="s">
        <v>1251</v>
      </c>
      <c r="AR6" s="83" t="s">
        <v>1252</v>
      </c>
      <c r="AS6" s="83" t="s">
        <v>1253</v>
      </c>
      <c r="AT6" s="83" t="s">
        <v>1254</v>
      </c>
      <c r="AU6" s="83" t="s">
        <v>1255</v>
      </c>
      <c r="AV6" s="83" t="s">
        <v>1256</v>
      </c>
      <c r="AW6" s="83" t="s">
        <v>1257</v>
      </c>
      <c r="AX6" s="83" t="s">
        <v>1258</v>
      </c>
      <c r="AY6" s="83" t="s">
        <v>1259</v>
      </c>
      <c r="AZ6" s="83" t="s">
        <v>1260</v>
      </c>
      <c r="BA6" s="83" t="s">
        <v>1261</v>
      </c>
      <c r="BB6" s="83" t="s">
        <v>1262</v>
      </c>
      <c r="BC6" s="83" t="s">
        <v>1263</v>
      </c>
      <c r="BD6" s="83" t="s">
        <v>1264</v>
      </c>
      <c r="BE6" s="83" t="s">
        <v>1265</v>
      </c>
      <c r="BF6" s="83" t="s">
        <v>1266</v>
      </c>
      <c r="BG6" s="83" t="s">
        <v>1267</v>
      </c>
      <c r="BH6" s="83" t="s">
        <v>1268</v>
      </c>
      <c r="BI6" s="83" t="s">
        <v>1269</v>
      </c>
      <c r="BJ6" s="83" t="s">
        <v>1270</v>
      </c>
      <c r="BK6" s="83" t="s">
        <v>1271</v>
      </c>
      <c r="BL6" s="83" t="s">
        <v>1272</v>
      </c>
      <c r="BM6" s="84" t="s">
        <v>1273</v>
      </c>
      <c r="BN6" s="83" t="s">
        <v>1274</v>
      </c>
      <c r="BO6" s="85" t="s">
        <v>1275</v>
      </c>
      <c r="BP6" s="86" t="s">
        <v>23</v>
      </c>
    </row>
    <row r="7" spans="1:70" ht="17" x14ac:dyDescent="0.2">
      <c r="A7" s="60" t="s">
        <v>194</v>
      </c>
      <c r="B7" s="60" t="s">
        <v>195</v>
      </c>
      <c r="C7" s="60" t="s">
        <v>93</v>
      </c>
      <c r="D7" s="60" t="s">
        <v>194</v>
      </c>
      <c r="E7" s="60" t="s">
        <v>194</v>
      </c>
      <c r="F7" s="87">
        <v>6544022.8900000006</v>
      </c>
      <c r="G7" s="87">
        <v>6336375.6200000001</v>
      </c>
      <c r="H7" s="87">
        <v>6322009.0899999999</v>
      </c>
      <c r="I7" s="87">
        <v>3103829.69</v>
      </c>
      <c r="J7" s="87">
        <v>22306237.289999999</v>
      </c>
      <c r="K7" s="87">
        <v>6582010.8000000007</v>
      </c>
      <c r="L7" s="87">
        <v>6390783.5500000007</v>
      </c>
      <c r="M7" s="87">
        <v>6338335.3299999991</v>
      </c>
      <c r="N7" s="87">
        <v>3184751.71</v>
      </c>
      <c r="O7" s="87">
        <v>22495880.390000004</v>
      </c>
      <c r="P7" s="87">
        <v>6672486.6299999999</v>
      </c>
      <c r="Q7" s="87">
        <v>6420910.2199999997</v>
      </c>
      <c r="R7" s="87">
        <v>6458346.29</v>
      </c>
      <c r="S7" s="87">
        <v>3207148.52</v>
      </c>
      <c r="T7" s="87">
        <v>22758893</v>
      </c>
      <c r="U7" s="87">
        <v>6918716</v>
      </c>
      <c r="V7" s="87">
        <v>6717212</v>
      </c>
      <c r="W7" s="87">
        <v>6704259</v>
      </c>
      <c r="X7" s="87">
        <v>3507618.95</v>
      </c>
      <c r="Y7" s="87">
        <v>23847806.219999999</v>
      </c>
      <c r="Z7" s="87">
        <v>7115006</v>
      </c>
      <c r="AA7" s="87">
        <v>6898515</v>
      </c>
      <c r="AB7" s="87">
        <v>6879300</v>
      </c>
      <c r="AC7" s="87">
        <v>3665613</v>
      </c>
      <c r="AD7" s="87">
        <v>24558434</v>
      </c>
      <c r="AE7" s="87">
        <v>7322049</v>
      </c>
      <c r="AF7" s="87">
        <v>7087783</v>
      </c>
      <c r="AG7" s="87">
        <v>7083488</v>
      </c>
      <c r="AH7" s="87">
        <v>3824248.1</v>
      </c>
      <c r="AI7" s="87">
        <v>25317568.100000001</v>
      </c>
      <c r="AJ7" s="87">
        <v>7678205</v>
      </c>
      <c r="AK7" s="87">
        <v>7428483</v>
      </c>
      <c r="AL7" s="87">
        <v>7411250</v>
      </c>
      <c r="AM7" s="87">
        <v>4095315.9</v>
      </c>
      <c r="AN7" s="87">
        <v>26613254.899999999</v>
      </c>
      <c r="AO7" s="87">
        <v>8072907</v>
      </c>
      <c r="AP7" s="87">
        <v>7784789</v>
      </c>
      <c r="AQ7" s="87">
        <v>7802028</v>
      </c>
      <c r="AR7" s="87">
        <v>4345849</v>
      </c>
      <c r="AS7" s="87">
        <v>28005572</v>
      </c>
      <c r="AT7" s="87">
        <v>8585370</v>
      </c>
      <c r="AU7" s="87">
        <v>8266495</v>
      </c>
      <c r="AV7" s="87">
        <v>8319548</v>
      </c>
      <c r="AW7" s="87">
        <v>4654811</v>
      </c>
      <c r="AX7" s="87">
        <v>29826222</v>
      </c>
      <c r="AY7" s="87">
        <v>9082384</v>
      </c>
      <c r="AZ7" s="87">
        <v>8783072</v>
      </c>
      <c r="BA7" s="87">
        <v>8763890</v>
      </c>
      <c r="BB7" s="87">
        <v>4952744</v>
      </c>
      <c r="BC7" s="87">
        <v>31582089</v>
      </c>
      <c r="BD7" s="87">
        <v>8978501</v>
      </c>
      <c r="BE7" s="87">
        <v>8951798</v>
      </c>
      <c r="BF7" s="87">
        <v>8990021</v>
      </c>
      <c r="BG7" s="87">
        <v>5256138</v>
      </c>
      <c r="BH7" s="87">
        <v>32176246</v>
      </c>
      <c r="BI7" s="88">
        <v>9820900</v>
      </c>
      <c r="BJ7" s="88">
        <v>9540566</v>
      </c>
      <c r="BK7" s="88">
        <v>9569276</v>
      </c>
      <c r="BL7" s="61" t="s">
        <v>181</v>
      </c>
      <c r="BM7" s="88">
        <v>34583677</v>
      </c>
      <c r="BN7" s="87">
        <v>10340245</v>
      </c>
      <c r="BO7" s="89">
        <v>5.2881609628445458E-2</v>
      </c>
      <c r="BP7" s="90" t="s">
        <v>1276</v>
      </c>
    </row>
    <row r="8" spans="1:70" ht="17" x14ac:dyDescent="0.2">
      <c r="A8" s="64" t="s">
        <v>71</v>
      </c>
      <c r="B8" s="65" t="s">
        <v>197</v>
      </c>
      <c r="C8" s="66" t="s">
        <v>198</v>
      </c>
      <c r="D8" s="65" t="s">
        <v>194</v>
      </c>
      <c r="E8" s="64" t="s">
        <v>71</v>
      </c>
      <c r="F8" s="69">
        <f t="shared" ref="F8:AK8" si="0">SUMIF($E$17:$E$350,"E",F$17:F$350)</f>
        <v>795871</v>
      </c>
      <c r="G8" s="69">
        <f t="shared" si="0"/>
        <v>771021</v>
      </c>
      <c r="H8" s="69">
        <f t="shared" si="0"/>
        <v>776525</v>
      </c>
      <c r="I8" s="69">
        <f t="shared" si="0"/>
        <v>394196</v>
      </c>
      <c r="J8" s="69">
        <f t="shared" si="0"/>
        <v>2737613</v>
      </c>
      <c r="K8" s="69">
        <f t="shared" si="0"/>
        <v>806286</v>
      </c>
      <c r="L8" s="69">
        <f t="shared" si="0"/>
        <v>787874</v>
      </c>
      <c r="M8" s="69">
        <f t="shared" si="0"/>
        <v>771693</v>
      </c>
      <c r="N8" s="69">
        <f t="shared" si="0"/>
        <v>400696</v>
      </c>
      <c r="O8" s="69">
        <f t="shared" si="0"/>
        <v>2766549</v>
      </c>
      <c r="P8" s="69">
        <f t="shared" si="0"/>
        <v>817494</v>
      </c>
      <c r="Q8" s="69">
        <f t="shared" si="0"/>
        <v>787882</v>
      </c>
      <c r="R8" s="69">
        <f t="shared" si="0"/>
        <v>793022</v>
      </c>
      <c r="S8" s="69">
        <f t="shared" si="0"/>
        <v>408315</v>
      </c>
      <c r="T8" s="69">
        <f t="shared" si="0"/>
        <v>2806712</v>
      </c>
      <c r="U8" s="69">
        <f t="shared" si="0"/>
        <v>851385</v>
      </c>
      <c r="V8" s="69">
        <f t="shared" si="0"/>
        <v>819339</v>
      </c>
      <c r="W8" s="69">
        <f t="shared" si="0"/>
        <v>821761</v>
      </c>
      <c r="X8" s="69">
        <f t="shared" si="0"/>
        <v>438903</v>
      </c>
      <c r="Y8" s="69">
        <f t="shared" si="0"/>
        <v>2931388</v>
      </c>
      <c r="Z8" s="69">
        <f t="shared" si="0"/>
        <v>876843</v>
      </c>
      <c r="AA8" s="69">
        <f t="shared" si="0"/>
        <v>839792</v>
      </c>
      <c r="AB8" s="69">
        <f t="shared" si="0"/>
        <v>839618</v>
      </c>
      <c r="AC8" s="69">
        <f t="shared" si="0"/>
        <v>456654</v>
      </c>
      <c r="AD8" s="69">
        <f t="shared" si="0"/>
        <v>3012907</v>
      </c>
      <c r="AE8" s="69">
        <f t="shared" si="0"/>
        <v>901288</v>
      </c>
      <c r="AF8" s="69">
        <f t="shared" si="0"/>
        <v>857295</v>
      </c>
      <c r="AG8" s="69">
        <f t="shared" si="0"/>
        <v>864970</v>
      </c>
      <c r="AH8" s="69">
        <f t="shared" si="0"/>
        <v>472995</v>
      </c>
      <c r="AI8" s="69">
        <f t="shared" si="0"/>
        <v>3096548</v>
      </c>
      <c r="AJ8" s="69">
        <f t="shared" si="0"/>
        <v>940871</v>
      </c>
      <c r="AK8" s="69">
        <f t="shared" si="0"/>
        <v>898809</v>
      </c>
      <c r="AL8" s="69">
        <f t="shared" ref="AL8:BH8" si="1">SUMIF($E$17:$E$350,"E",AL$17:AL$350)</f>
        <v>902829</v>
      </c>
      <c r="AM8" s="69">
        <f t="shared" si="1"/>
        <v>507245</v>
      </c>
      <c r="AN8" s="69">
        <f t="shared" si="1"/>
        <v>3249754</v>
      </c>
      <c r="AO8" s="69">
        <f t="shared" si="1"/>
        <v>987852</v>
      </c>
      <c r="AP8" s="69">
        <f t="shared" si="1"/>
        <v>940975</v>
      </c>
      <c r="AQ8" s="69">
        <f t="shared" si="1"/>
        <v>945798</v>
      </c>
      <c r="AR8" s="69">
        <f t="shared" si="1"/>
        <v>530268</v>
      </c>
      <c r="AS8" s="69">
        <f t="shared" si="1"/>
        <v>3404893</v>
      </c>
      <c r="AT8" s="69">
        <f t="shared" si="1"/>
        <v>1048417</v>
      </c>
      <c r="AU8" s="69">
        <f t="shared" si="1"/>
        <v>998756</v>
      </c>
      <c r="AV8" s="69">
        <f t="shared" si="1"/>
        <v>1007702</v>
      </c>
      <c r="AW8" s="69">
        <f t="shared" si="1"/>
        <v>574943</v>
      </c>
      <c r="AX8" s="69">
        <f t="shared" si="1"/>
        <v>3629816</v>
      </c>
      <c r="AY8" s="69">
        <f t="shared" si="1"/>
        <v>1034282</v>
      </c>
      <c r="AZ8" s="69">
        <f t="shared" si="1"/>
        <v>987952</v>
      </c>
      <c r="BA8" s="69">
        <f t="shared" si="1"/>
        <v>988136</v>
      </c>
      <c r="BB8" s="69">
        <f t="shared" si="1"/>
        <v>570309</v>
      </c>
      <c r="BC8" s="69">
        <f t="shared" si="1"/>
        <v>3580678</v>
      </c>
      <c r="BD8" s="69">
        <f t="shared" si="1"/>
        <v>1024309</v>
      </c>
      <c r="BE8" s="69">
        <f t="shared" si="1"/>
        <v>1011949</v>
      </c>
      <c r="BF8" s="69">
        <f t="shared" si="1"/>
        <v>1022525</v>
      </c>
      <c r="BG8" s="69">
        <f t="shared" si="1"/>
        <v>602763</v>
      </c>
      <c r="BH8" s="69">
        <f t="shared" si="1"/>
        <v>3661546</v>
      </c>
      <c r="BI8" s="67">
        <v>1111098</v>
      </c>
      <c r="BJ8" s="67">
        <v>1067499</v>
      </c>
      <c r="BK8" s="67">
        <v>1076003</v>
      </c>
      <c r="BL8" s="67">
        <v>653725</v>
      </c>
      <c r="BM8" s="67">
        <v>3908325</v>
      </c>
      <c r="BN8" s="91">
        <v>1168741</v>
      </c>
      <c r="BO8" s="92">
        <v>5.1879312175883673E-2</v>
      </c>
      <c r="BP8" s="93" t="s">
        <v>1277</v>
      </c>
    </row>
    <row r="9" spans="1:70" ht="17" x14ac:dyDescent="0.2">
      <c r="A9" s="64" t="s">
        <v>69</v>
      </c>
      <c r="B9" s="65" t="s">
        <v>200</v>
      </c>
      <c r="C9" s="66" t="s">
        <v>70</v>
      </c>
      <c r="D9" s="65" t="s">
        <v>194</v>
      </c>
      <c r="E9" s="64" t="s">
        <v>69</v>
      </c>
      <c r="F9" s="69">
        <f t="shared" ref="F9:AK9" si="2">SUMIF($E$17:$E$350,"EM",F$17:F$350)</f>
        <v>538613</v>
      </c>
      <c r="G9" s="69">
        <f t="shared" si="2"/>
        <v>523451</v>
      </c>
      <c r="H9" s="69">
        <f t="shared" si="2"/>
        <v>526061</v>
      </c>
      <c r="I9" s="69">
        <f t="shared" si="2"/>
        <v>248781.3</v>
      </c>
      <c r="J9" s="69">
        <f t="shared" si="2"/>
        <v>1836906.3</v>
      </c>
      <c r="K9" s="69">
        <f t="shared" si="2"/>
        <v>541787.57000000007</v>
      </c>
      <c r="L9" s="69">
        <f t="shared" si="2"/>
        <v>531789.82000000007</v>
      </c>
      <c r="M9" s="69">
        <f t="shared" si="2"/>
        <v>525751.06000000006</v>
      </c>
      <c r="N9" s="69">
        <f t="shared" si="2"/>
        <v>248206.06</v>
      </c>
      <c r="O9" s="69">
        <f t="shared" si="2"/>
        <v>1847534.51</v>
      </c>
      <c r="P9" s="69">
        <f t="shared" si="2"/>
        <v>547827</v>
      </c>
      <c r="Q9" s="69">
        <f t="shared" si="2"/>
        <v>533895</v>
      </c>
      <c r="R9" s="69">
        <f t="shared" si="2"/>
        <v>541009.97</v>
      </c>
      <c r="S9" s="69">
        <f t="shared" si="2"/>
        <v>248161.38</v>
      </c>
      <c r="T9" s="69">
        <f t="shared" si="2"/>
        <v>1870893.69</v>
      </c>
      <c r="U9" s="69">
        <f t="shared" si="2"/>
        <v>568485</v>
      </c>
      <c r="V9" s="69">
        <f t="shared" si="2"/>
        <v>557611</v>
      </c>
      <c r="W9" s="69">
        <f t="shared" si="2"/>
        <v>557710</v>
      </c>
      <c r="X9" s="69">
        <f t="shared" si="2"/>
        <v>273312</v>
      </c>
      <c r="Y9" s="69">
        <f t="shared" si="2"/>
        <v>1957118.27</v>
      </c>
      <c r="Z9" s="69">
        <f t="shared" si="2"/>
        <v>585116</v>
      </c>
      <c r="AA9" s="69">
        <f t="shared" si="2"/>
        <v>574927</v>
      </c>
      <c r="AB9" s="69">
        <f t="shared" si="2"/>
        <v>574828</v>
      </c>
      <c r="AC9" s="69">
        <f t="shared" si="2"/>
        <v>290721</v>
      </c>
      <c r="AD9" s="69">
        <f t="shared" si="2"/>
        <v>2025592</v>
      </c>
      <c r="AE9" s="69">
        <f t="shared" si="2"/>
        <v>606361</v>
      </c>
      <c r="AF9" s="69">
        <f t="shared" si="2"/>
        <v>596759</v>
      </c>
      <c r="AG9" s="69">
        <f t="shared" si="2"/>
        <v>594630</v>
      </c>
      <c r="AH9" s="69">
        <f t="shared" si="2"/>
        <v>302630</v>
      </c>
      <c r="AI9" s="69">
        <f t="shared" si="2"/>
        <v>2100380</v>
      </c>
      <c r="AJ9" s="69">
        <f t="shared" si="2"/>
        <v>639729</v>
      </c>
      <c r="AK9" s="69">
        <f t="shared" si="2"/>
        <v>628001</v>
      </c>
      <c r="AL9" s="69">
        <f t="shared" ref="AL9:BH9" si="3">SUMIF($E$17:$E$350,"EM",AL$17:AL$350)</f>
        <v>626717</v>
      </c>
      <c r="AM9" s="69">
        <f t="shared" si="3"/>
        <v>319666</v>
      </c>
      <c r="AN9" s="69">
        <f t="shared" si="3"/>
        <v>2214113</v>
      </c>
      <c r="AO9" s="69">
        <f t="shared" si="3"/>
        <v>675895</v>
      </c>
      <c r="AP9" s="69">
        <f t="shared" si="3"/>
        <v>656924</v>
      </c>
      <c r="AQ9" s="69">
        <f t="shared" si="3"/>
        <v>657980</v>
      </c>
      <c r="AR9" s="69">
        <f t="shared" si="3"/>
        <v>339961</v>
      </c>
      <c r="AS9" s="69">
        <f t="shared" si="3"/>
        <v>2330760</v>
      </c>
      <c r="AT9" s="69">
        <f t="shared" si="3"/>
        <v>719867</v>
      </c>
      <c r="AU9" s="69">
        <f t="shared" si="3"/>
        <v>699483</v>
      </c>
      <c r="AV9" s="69">
        <f t="shared" si="3"/>
        <v>700070</v>
      </c>
      <c r="AW9" s="69">
        <f t="shared" si="3"/>
        <v>371153</v>
      </c>
      <c r="AX9" s="69">
        <f t="shared" si="3"/>
        <v>2490573</v>
      </c>
      <c r="AY9" s="69">
        <f t="shared" si="3"/>
        <v>759847</v>
      </c>
      <c r="AZ9" s="69">
        <f t="shared" si="3"/>
        <v>744281</v>
      </c>
      <c r="BA9" s="69">
        <f t="shared" si="3"/>
        <v>742692</v>
      </c>
      <c r="BB9" s="69">
        <f t="shared" si="3"/>
        <v>392733</v>
      </c>
      <c r="BC9" s="69">
        <f t="shared" si="3"/>
        <v>2639553</v>
      </c>
      <c r="BD9" s="69">
        <f t="shared" si="3"/>
        <v>754171</v>
      </c>
      <c r="BE9" s="69">
        <f t="shared" si="3"/>
        <v>760307</v>
      </c>
      <c r="BF9" s="69">
        <f t="shared" si="3"/>
        <v>764455</v>
      </c>
      <c r="BG9" s="69">
        <f t="shared" si="3"/>
        <v>421749</v>
      </c>
      <c r="BH9" s="69">
        <f t="shared" si="3"/>
        <v>2700682</v>
      </c>
      <c r="BI9" s="69">
        <v>819586</v>
      </c>
      <c r="BJ9" s="69">
        <v>811731</v>
      </c>
      <c r="BK9" s="69">
        <v>815942</v>
      </c>
      <c r="BL9" s="69">
        <v>451816</v>
      </c>
      <c r="BM9" s="69">
        <v>2899075</v>
      </c>
      <c r="BN9" s="69">
        <v>856792</v>
      </c>
      <c r="BO9" s="94">
        <v>4.5396090221160437E-2</v>
      </c>
    </row>
    <row r="10" spans="1:70" ht="17" x14ac:dyDescent="0.2">
      <c r="A10" s="64" t="s">
        <v>81</v>
      </c>
      <c r="B10" s="65" t="s">
        <v>201</v>
      </c>
      <c r="C10" s="66" t="s">
        <v>82</v>
      </c>
      <c r="D10" s="65" t="s">
        <v>194</v>
      </c>
      <c r="E10" s="64" t="s">
        <v>81</v>
      </c>
      <c r="F10" s="69">
        <f t="shared" ref="F10:AK10" si="4">SUMIF($E$17:$E$350,"L",F$17:F$350)</f>
        <v>953450</v>
      </c>
      <c r="G10" s="69">
        <f t="shared" si="4"/>
        <v>890285</v>
      </c>
      <c r="H10" s="69">
        <f t="shared" si="4"/>
        <v>874507</v>
      </c>
      <c r="I10" s="69">
        <f t="shared" si="4"/>
        <v>494152</v>
      </c>
      <c r="J10" s="69">
        <f t="shared" si="4"/>
        <v>3212394</v>
      </c>
      <c r="K10" s="69">
        <f t="shared" si="4"/>
        <v>962442</v>
      </c>
      <c r="L10" s="69">
        <f t="shared" si="4"/>
        <v>894083</v>
      </c>
      <c r="M10" s="69">
        <f t="shared" si="4"/>
        <v>885654</v>
      </c>
      <c r="N10" s="69">
        <f t="shared" si="4"/>
        <v>525294</v>
      </c>
      <c r="O10" s="69">
        <f t="shared" si="4"/>
        <v>3267473</v>
      </c>
      <c r="P10" s="69">
        <f t="shared" si="4"/>
        <v>978023</v>
      </c>
      <c r="Q10" s="69">
        <f t="shared" si="4"/>
        <v>901210</v>
      </c>
      <c r="R10" s="69">
        <f t="shared" si="4"/>
        <v>903699</v>
      </c>
      <c r="S10" s="69">
        <f t="shared" si="4"/>
        <v>522511</v>
      </c>
      <c r="T10" s="69">
        <f t="shared" si="4"/>
        <v>3305443</v>
      </c>
      <c r="U10" s="69">
        <f t="shared" si="4"/>
        <v>1020476</v>
      </c>
      <c r="V10" s="69">
        <f t="shared" si="4"/>
        <v>948420</v>
      </c>
      <c r="W10" s="69">
        <f t="shared" si="4"/>
        <v>944349</v>
      </c>
      <c r="X10" s="69">
        <f t="shared" si="4"/>
        <v>575918</v>
      </c>
      <c r="Y10" s="69">
        <f t="shared" si="4"/>
        <v>3489163</v>
      </c>
      <c r="Z10" s="69">
        <f t="shared" si="4"/>
        <v>1050360</v>
      </c>
      <c r="AA10" s="69">
        <f t="shared" si="4"/>
        <v>970997</v>
      </c>
      <c r="AB10" s="69">
        <f t="shared" si="4"/>
        <v>961920</v>
      </c>
      <c r="AC10" s="69">
        <f t="shared" si="4"/>
        <v>582383</v>
      </c>
      <c r="AD10" s="69">
        <f t="shared" si="4"/>
        <v>3565660</v>
      </c>
      <c r="AE10" s="69">
        <f t="shared" si="4"/>
        <v>1068141</v>
      </c>
      <c r="AF10" s="69">
        <f t="shared" si="4"/>
        <v>989883</v>
      </c>
      <c r="AG10" s="69">
        <f t="shared" si="4"/>
        <v>993114</v>
      </c>
      <c r="AH10" s="69">
        <f t="shared" si="4"/>
        <v>620390</v>
      </c>
      <c r="AI10" s="69">
        <f t="shared" si="4"/>
        <v>3671528</v>
      </c>
      <c r="AJ10" s="69">
        <f t="shared" si="4"/>
        <v>1107054</v>
      </c>
      <c r="AK10" s="69">
        <f t="shared" si="4"/>
        <v>1022602</v>
      </c>
      <c r="AL10" s="69">
        <f t="shared" ref="AL10:BH10" si="5">SUMIF($E$17:$E$350,"L",AL$17:AL$350)</f>
        <v>1013588</v>
      </c>
      <c r="AM10" s="69">
        <f t="shared" si="5"/>
        <v>657368</v>
      </c>
      <c r="AN10" s="69">
        <f t="shared" si="5"/>
        <v>3800612</v>
      </c>
      <c r="AO10" s="69">
        <f t="shared" si="5"/>
        <v>1156900</v>
      </c>
      <c r="AP10" s="69">
        <f t="shared" si="5"/>
        <v>1064458</v>
      </c>
      <c r="AQ10" s="69">
        <f t="shared" si="5"/>
        <v>1067066</v>
      </c>
      <c r="AR10" s="69">
        <f t="shared" si="5"/>
        <v>701234</v>
      </c>
      <c r="AS10" s="69">
        <f t="shared" si="5"/>
        <v>3989658</v>
      </c>
      <c r="AT10" s="69">
        <f t="shared" si="5"/>
        <v>1222578</v>
      </c>
      <c r="AU10" s="69">
        <f t="shared" si="5"/>
        <v>1120651</v>
      </c>
      <c r="AV10" s="69">
        <f t="shared" si="5"/>
        <v>1125017</v>
      </c>
      <c r="AW10" s="69">
        <f t="shared" si="5"/>
        <v>739334</v>
      </c>
      <c r="AX10" s="69">
        <f t="shared" si="5"/>
        <v>4207580</v>
      </c>
      <c r="AY10" s="69">
        <f t="shared" si="5"/>
        <v>1298002</v>
      </c>
      <c r="AZ10" s="69">
        <f t="shared" si="5"/>
        <v>1202076</v>
      </c>
      <c r="BA10" s="69">
        <f t="shared" si="5"/>
        <v>1189342</v>
      </c>
      <c r="BB10" s="69">
        <f t="shared" si="5"/>
        <v>777650</v>
      </c>
      <c r="BC10" s="69">
        <f t="shared" si="5"/>
        <v>4467070</v>
      </c>
      <c r="BD10" s="69">
        <f t="shared" si="5"/>
        <v>1249469</v>
      </c>
      <c r="BE10" s="69">
        <f t="shared" si="5"/>
        <v>1209493</v>
      </c>
      <c r="BF10" s="69">
        <f t="shared" si="5"/>
        <v>1214644</v>
      </c>
      <c r="BG10" s="69">
        <f t="shared" si="5"/>
        <v>803262</v>
      </c>
      <c r="BH10" s="69">
        <f t="shared" si="5"/>
        <v>4476868</v>
      </c>
      <c r="BI10" s="69">
        <v>1384772</v>
      </c>
      <c r="BJ10" s="69">
        <v>1302146</v>
      </c>
      <c r="BK10" s="69">
        <v>1312147</v>
      </c>
      <c r="BL10" s="69">
        <v>897177</v>
      </c>
      <c r="BM10" s="69">
        <v>4896242</v>
      </c>
      <c r="BN10" s="69">
        <v>1468631</v>
      </c>
      <c r="BO10" s="94">
        <v>6.0557983552527062E-2</v>
      </c>
    </row>
    <row r="11" spans="1:70" ht="17" x14ac:dyDescent="0.2">
      <c r="A11" s="64" t="s">
        <v>67</v>
      </c>
      <c r="B11" s="65" t="s">
        <v>200</v>
      </c>
      <c r="C11" s="66" t="s">
        <v>68</v>
      </c>
      <c r="D11" s="65" t="s">
        <v>194</v>
      </c>
      <c r="E11" s="64" t="s">
        <v>67</v>
      </c>
      <c r="F11" s="69">
        <f t="shared" ref="F11:AK11" si="6">SUMIF($E$17:$E$350,"NE",F$17:F$350)</f>
        <v>274591</v>
      </c>
      <c r="G11" s="69">
        <f t="shared" si="6"/>
        <v>276222</v>
      </c>
      <c r="H11" s="69">
        <f t="shared" si="6"/>
        <v>265677</v>
      </c>
      <c r="I11" s="69">
        <f t="shared" si="6"/>
        <v>128826</v>
      </c>
      <c r="J11" s="69">
        <f t="shared" si="6"/>
        <v>945316</v>
      </c>
      <c r="K11" s="69">
        <f t="shared" si="6"/>
        <v>274901</v>
      </c>
      <c r="L11" s="69">
        <f t="shared" si="6"/>
        <v>268349</v>
      </c>
      <c r="M11" s="69">
        <f t="shared" si="6"/>
        <v>266359</v>
      </c>
      <c r="N11" s="69">
        <f t="shared" si="6"/>
        <v>136745</v>
      </c>
      <c r="O11" s="69">
        <f t="shared" si="6"/>
        <v>946354</v>
      </c>
      <c r="P11" s="69">
        <f t="shared" si="6"/>
        <v>281304</v>
      </c>
      <c r="Q11" s="69">
        <f t="shared" si="6"/>
        <v>270748</v>
      </c>
      <c r="R11" s="69">
        <f t="shared" si="6"/>
        <v>273042</v>
      </c>
      <c r="S11" s="69">
        <f t="shared" si="6"/>
        <v>142083</v>
      </c>
      <c r="T11" s="69">
        <f t="shared" si="6"/>
        <v>967177</v>
      </c>
      <c r="U11" s="69">
        <f t="shared" si="6"/>
        <v>288256</v>
      </c>
      <c r="V11" s="69">
        <f t="shared" si="6"/>
        <v>286092</v>
      </c>
      <c r="W11" s="69">
        <f t="shared" si="6"/>
        <v>285378</v>
      </c>
      <c r="X11" s="69">
        <f t="shared" si="6"/>
        <v>160369</v>
      </c>
      <c r="Y11" s="69">
        <f t="shared" si="6"/>
        <v>1020095</v>
      </c>
      <c r="Z11" s="69">
        <f t="shared" si="6"/>
        <v>297353</v>
      </c>
      <c r="AA11" s="69">
        <f t="shared" si="6"/>
        <v>296227</v>
      </c>
      <c r="AB11" s="69">
        <f t="shared" si="6"/>
        <v>291474</v>
      </c>
      <c r="AC11" s="69">
        <f t="shared" si="6"/>
        <v>169322</v>
      </c>
      <c r="AD11" s="69">
        <f t="shared" si="6"/>
        <v>1054376</v>
      </c>
      <c r="AE11" s="69">
        <f t="shared" si="6"/>
        <v>305932</v>
      </c>
      <c r="AF11" s="69">
        <f t="shared" si="6"/>
        <v>305976</v>
      </c>
      <c r="AG11" s="69">
        <f t="shared" si="6"/>
        <v>302934</v>
      </c>
      <c r="AH11" s="69">
        <f t="shared" si="6"/>
        <v>172444</v>
      </c>
      <c r="AI11" s="69">
        <f t="shared" si="6"/>
        <v>1087286</v>
      </c>
      <c r="AJ11" s="69">
        <f t="shared" si="6"/>
        <v>323565</v>
      </c>
      <c r="AK11" s="69">
        <f t="shared" si="6"/>
        <v>320936</v>
      </c>
      <c r="AL11" s="69">
        <f t="shared" ref="AL11:BH11" si="7">SUMIF($E$17:$E$350,"NE",AL$17:AL$350)</f>
        <v>319193</v>
      </c>
      <c r="AM11" s="69">
        <f t="shared" si="7"/>
        <v>182029</v>
      </c>
      <c r="AN11" s="69">
        <f t="shared" si="7"/>
        <v>1145723</v>
      </c>
      <c r="AO11" s="69">
        <f t="shared" si="7"/>
        <v>341379</v>
      </c>
      <c r="AP11" s="69">
        <f t="shared" si="7"/>
        <v>336504</v>
      </c>
      <c r="AQ11" s="69">
        <f t="shared" si="7"/>
        <v>335637</v>
      </c>
      <c r="AR11" s="69">
        <f t="shared" si="7"/>
        <v>192628</v>
      </c>
      <c r="AS11" s="69">
        <f t="shared" si="7"/>
        <v>1206148</v>
      </c>
      <c r="AT11" s="69">
        <f t="shared" si="7"/>
        <v>361437</v>
      </c>
      <c r="AU11" s="69">
        <f t="shared" si="7"/>
        <v>355762</v>
      </c>
      <c r="AV11" s="69">
        <f t="shared" si="7"/>
        <v>357298</v>
      </c>
      <c r="AW11" s="69">
        <f t="shared" si="7"/>
        <v>206736</v>
      </c>
      <c r="AX11" s="69">
        <f t="shared" si="7"/>
        <v>1281233</v>
      </c>
      <c r="AY11" s="69">
        <f t="shared" si="7"/>
        <v>381449</v>
      </c>
      <c r="AZ11" s="69">
        <f t="shared" si="7"/>
        <v>377855</v>
      </c>
      <c r="BA11" s="69">
        <f t="shared" si="7"/>
        <v>376179</v>
      </c>
      <c r="BB11" s="69">
        <f t="shared" si="7"/>
        <v>220493</v>
      </c>
      <c r="BC11" s="69">
        <f t="shared" si="7"/>
        <v>1355976</v>
      </c>
      <c r="BD11" s="69">
        <f t="shared" si="7"/>
        <v>375034</v>
      </c>
      <c r="BE11" s="69">
        <f t="shared" si="7"/>
        <v>374773</v>
      </c>
      <c r="BF11" s="69">
        <f t="shared" si="7"/>
        <v>377634</v>
      </c>
      <c r="BG11" s="69">
        <f t="shared" si="7"/>
        <v>229849</v>
      </c>
      <c r="BH11" s="69">
        <f t="shared" si="7"/>
        <v>1357290</v>
      </c>
      <c r="BI11" s="69">
        <v>406550</v>
      </c>
      <c r="BJ11" s="69">
        <v>401974</v>
      </c>
      <c r="BK11" s="69">
        <v>404782</v>
      </c>
      <c r="BL11" s="69">
        <v>247612</v>
      </c>
      <c r="BM11" s="69">
        <v>1460918</v>
      </c>
      <c r="BN11" s="69">
        <v>430479</v>
      </c>
      <c r="BO11" s="94">
        <v>5.8858688968146597E-2</v>
      </c>
    </row>
    <row r="12" spans="1:70" ht="17" x14ac:dyDescent="0.2">
      <c r="A12" s="64" t="s">
        <v>65</v>
      </c>
      <c r="B12" s="65" t="s">
        <v>202</v>
      </c>
      <c r="C12" s="66" t="s">
        <v>66</v>
      </c>
      <c r="D12" s="65" t="s">
        <v>194</v>
      </c>
      <c r="E12" s="64" t="s">
        <v>65</v>
      </c>
      <c r="F12" s="69">
        <f t="shared" ref="F12:AK12" si="8">SUMIF($E$17:$E$350,"NW",F$17:F$350)</f>
        <v>776036.31</v>
      </c>
      <c r="G12" s="69">
        <f t="shared" si="8"/>
        <v>768125.92999999993</v>
      </c>
      <c r="H12" s="69">
        <f t="shared" si="8"/>
        <v>763903.29</v>
      </c>
      <c r="I12" s="69">
        <f t="shared" si="8"/>
        <v>373732.41000000003</v>
      </c>
      <c r="J12" s="69">
        <f t="shared" si="8"/>
        <v>2681797.94</v>
      </c>
      <c r="K12" s="69">
        <f t="shared" si="8"/>
        <v>776753.8</v>
      </c>
      <c r="L12" s="69">
        <f t="shared" si="8"/>
        <v>770908.97</v>
      </c>
      <c r="M12" s="69">
        <f t="shared" si="8"/>
        <v>759756.89</v>
      </c>
      <c r="N12" s="69">
        <f t="shared" si="8"/>
        <v>384188.78</v>
      </c>
      <c r="O12" s="69">
        <f t="shared" si="8"/>
        <v>2691608.44</v>
      </c>
      <c r="P12" s="69">
        <f t="shared" si="8"/>
        <v>781592.4</v>
      </c>
      <c r="Q12" s="69">
        <f t="shared" si="8"/>
        <v>774925.58000000007</v>
      </c>
      <c r="R12" s="69">
        <f t="shared" si="8"/>
        <v>768624.62</v>
      </c>
      <c r="S12" s="69">
        <f t="shared" si="8"/>
        <v>389734.7</v>
      </c>
      <c r="T12" s="69">
        <f t="shared" si="8"/>
        <v>2714879.3</v>
      </c>
      <c r="U12" s="69">
        <f t="shared" si="8"/>
        <v>818609</v>
      </c>
      <c r="V12" s="69">
        <f t="shared" si="8"/>
        <v>816780</v>
      </c>
      <c r="W12" s="69">
        <f t="shared" si="8"/>
        <v>810532</v>
      </c>
      <c r="X12" s="69">
        <f t="shared" si="8"/>
        <v>424731</v>
      </c>
      <c r="Y12" s="69">
        <f t="shared" si="8"/>
        <v>2870653</v>
      </c>
      <c r="Z12" s="69">
        <f t="shared" si="8"/>
        <v>835905</v>
      </c>
      <c r="AA12" s="69">
        <f t="shared" si="8"/>
        <v>835310</v>
      </c>
      <c r="AB12" s="69">
        <f t="shared" si="8"/>
        <v>833632</v>
      </c>
      <c r="AC12" s="69">
        <f t="shared" si="8"/>
        <v>448986</v>
      </c>
      <c r="AD12" s="69">
        <f t="shared" si="8"/>
        <v>2953833</v>
      </c>
      <c r="AE12" s="69">
        <f t="shared" si="8"/>
        <v>858973</v>
      </c>
      <c r="AF12" s="69">
        <f t="shared" si="8"/>
        <v>858960</v>
      </c>
      <c r="AG12" s="69">
        <f t="shared" si="8"/>
        <v>848190</v>
      </c>
      <c r="AH12" s="69">
        <f t="shared" si="8"/>
        <v>472008</v>
      </c>
      <c r="AI12" s="69">
        <f t="shared" si="8"/>
        <v>3038131</v>
      </c>
      <c r="AJ12" s="69">
        <f t="shared" si="8"/>
        <v>903868</v>
      </c>
      <c r="AK12" s="69">
        <f t="shared" si="8"/>
        <v>897856</v>
      </c>
      <c r="AL12" s="69">
        <f t="shared" ref="AL12:BH12" si="9">SUMIF($E$17:$E$350,"NW",AL$17:AL$350)</f>
        <v>890648</v>
      </c>
      <c r="AM12" s="69">
        <f t="shared" si="9"/>
        <v>506813</v>
      </c>
      <c r="AN12" s="69">
        <f t="shared" si="9"/>
        <v>3199185</v>
      </c>
      <c r="AO12" s="69">
        <f t="shared" si="9"/>
        <v>951928</v>
      </c>
      <c r="AP12" s="69">
        <f t="shared" si="9"/>
        <v>945588</v>
      </c>
      <c r="AQ12" s="69">
        <f t="shared" si="9"/>
        <v>937632</v>
      </c>
      <c r="AR12" s="69">
        <f t="shared" si="9"/>
        <v>539092</v>
      </c>
      <c r="AS12" s="69">
        <f t="shared" si="9"/>
        <v>3374240</v>
      </c>
      <c r="AT12" s="69">
        <f t="shared" si="9"/>
        <v>1017667</v>
      </c>
      <c r="AU12" s="69">
        <f t="shared" si="9"/>
        <v>1005435</v>
      </c>
      <c r="AV12" s="69">
        <f t="shared" si="9"/>
        <v>1011291</v>
      </c>
      <c r="AW12" s="69">
        <f t="shared" si="9"/>
        <v>565045</v>
      </c>
      <c r="AX12" s="69">
        <f t="shared" si="9"/>
        <v>3599437</v>
      </c>
      <c r="AY12" s="69">
        <f t="shared" si="9"/>
        <v>1077250</v>
      </c>
      <c r="AZ12" s="69">
        <f t="shared" si="9"/>
        <v>1073140</v>
      </c>
      <c r="BA12" s="69">
        <f t="shared" si="9"/>
        <v>1067534</v>
      </c>
      <c r="BB12" s="69">
        <f t="shared" si="9"/>
        <v>601450</v>
      </c>
      <c r="BC12" s="69">
        <f t="shared" si="9"/>
        <v>3819374</v>
      </c>
      <c r="BD12" s="69">
        <f t="shared" si="9"/>
        <v>1056511</v>
      </c>
      <c r="BE12" s="69">
        <f t="shared" si="9"/>
        <v>1087834</v>
      </c>
      <c r="BF12" s="69">
        <f t="shared" si="9"/>
        <v>1086287</v>
      </c>
      <c r="BG12" s="69">
        <f t="shared" si="9"/>
        <v>648097</v>
      </c>
      <c r="BH12" s="69">
        <f t="shared" si="9"/>
        <v>3878729</v>
      </c>
      <c r="BI12" s="69">
        <v>1173268</v>
      </c>
      <c r="BJ12" s="69">
        <v>1155916</v>
      </c>
      <c r="BK12" s="69">
        <v>1161529</v>
      </c>
      <c r="BL12" s="69">
        <v>693244</v>
      </c>
      <c r="BM12" s="69">
        <v>4183957</v>
      </c>
      <c r="BN12" s="69">
        <v>1225982</v>
      </c>
      <c r="BO12" s="94">
        <v>4.4929206285349979E-2</v>
      </c>
    </row>
    <row r="13" spans="1:70" ht="17" x14ac:dyDescent="0.2">
      <c r="A13" s="64" t="s">
        <v>75</v>
      </c>
      <c r="B13" s="65" t="s">
        <v>203</v>
      </c>
      <c r="C13" s="66" t="s">
        <v>76</v>
      </c>
      <c r="D13" s="65" t="s">
        <v>194</v>
      </c>
      <c r="E13" s="64" t="s">
        <v>75</v>
      </c>
      <c r="F13" s="69">
        <f t="shared" ref="F13:AK13" si="10">SUMIF($E$17:$E$350,"SE",F$17:F$350)</f>
        <v>1283610</v>
      </c>
      <c r="G13" s="69">
        <f t="shared" si="10"/>
        <v>1240834</v>
      </c>
      <c r="H13" s="69">
        <f t="shared" si="10"/>
        <v>1247349</v>
      </c>
      <c r="I13" s="69">
        <f t="shared" si="10"/>
        <v>565537.19999999995</v>
      </c>
      <c r="J13" s="69">
        <f t="shared" si="10"/>
        <v>4337330.2</v>
      </c>
      <c r="K13" s="69">
        <f t="shared" si="10"/>
        <v>1284174</v>
      </c>
      <c r="L13" s="69">
        <f t="shared" si="10"/>
        <v>1259139</v>
      </c>
      <c r="M13" s="69">
        <f t="shared" si="10"/>
        <v>1249894</v>
      </c>
      <c r="N13" s="69">
        <f t="shared" si="10"/>
        <v>574867.6</v>
      </c>
      <c r="O13" s="69">
        <f t="shared" si="10"/>
        <v>4368073.5999999996</v>
      </c>
      <c r="P13" s="69">
        <f t="shared" si="10"/>
        <v>1310006</v>
      </c>
      <c r="Q13" s="69">
        <f t="shared" si="10"/>
        <v>1266143</v>
      </c>
      <c r="R13" s="69">
        <f t="shared" si="10"/>
        <v>1269259</v>
      </c>
      <c r="S13" s="69">
        <f t="shared" si="10"/>
        <v>574323</v>
      </c>
      <c r="T13" s="69">
        <f t="shared" si="10"/>
        <v>4419731</v>
      </c>
      <c r="U13" s="69">
        <f t="shared" si="10"/>
        <v>1350393</v>
      </c>
      <c r="V13" s="69">
        <f t="shared" si="10"/>
        <v>1320034</v>
      </c>
      <c r="W13" s="69">
        <f t="shared" si="10"/>
        <v>1310565</v>
      </c>
      <c r="X13" s="69">
        <f t="shared" si="10"/>
        <v>615086.94999999995</v>
      </c>
      <c r="Y13" s="69">
        <f t="shared" si="10"/>
        <v>4596078.95</v>
      </c>
      <c r="Z13" s="69">
        <f t="shared" si="10"/>
        <v>1387547</v>
      </c>
      <c r="AA13" s="69">
        <f t="shared" si="10"/>
        <v>1351326</v>
      </c>
      <c r="AB13" s="69">
        <f t="shared" si="10"/>
        <v>1355606</v>
      </c>
      <c r="AC13" s="69">
        <f t="shared" si="10"/>
        <v>644481</v>
      </c>
      <c r="AD13" s="69">
        <f t="shared" si="10"/>
        <v>4738960</v>
      </c>
      <c r="AE13" s="69">
        <f t="shared" si="10"/>
        <v>1429891</v>
      </c>
      <c r="AF13" s="69">
        <f t="shared" si="10"/>
        <v>1384296</v>
      </c>
      <c r="AG13" s="69">
        <f t="shared" si="10"/>
        <v>1395962</v>
      </c>
      <c r="AH13" s="69">
        <f t="shared" si="10"/>
        <v>669456.1</v>
      </c>
      <c r="AI13" s="69">
        <f t="shared" si="10"/>
        <v>4879605.0999999996</v>
      </c>
      <c r="AJ13" s="69">
        <f t="shared" si="10"/>
        <v>1498559</v>
      </c>
      <c r="AK13" s="69">
        <f t="shared" si="10"/>
        <v>1463656</v>
      </c>
      <c r="AL13" s="69">
        <f t="shared" ref="AL13:BH13" si="11">SUMIF($E$17:$E$350,"SE",AL$17:AL$350)</f>
        <v>1459046</v>
      </c>
      <c r="AM13" s="69">
        <f t="shared" si="11"/>
        <v>720230.9</v>
      </c>
      <c r="AN13" s="69">
        <f t="shared" si="11"/>
        <v>5141491.9000000004</v>
      </c>
      <c r="AO13" s="69">
        <f t="shared" si="11"/>
        <v>1580570</v>
      </c>
      <c r="AP13" s="69">
        <f t="shared" si="11"/>
        <v>1530174</v>
      </c>
      <c r="AQ13" s="69">
        <f t="shared" si="11"/>
        <v>1535075</v>
      </c>
      <c r="AR13" s="69">
        <f t="shared" si="11"/>
        <v>769562</v>
      </c>
      <c r="AS13" s="69">
        <f t="shared" si="11"/>
        <v>5415381</v>
      </c>
      <c r="AT13" s="69">
        <f t="shared" si="11"/>
        <v>1684364</v>
      </c>
      <c r="AU13" s="69">
        <f t="shared" si="11"/>
        <v>1631434</v>
      </c>
      <c r="AV13" s="69">
        <f t="shared" si="11"/>
        <v>1638862</v>
      </c>
      <c r="AW13" s="69">
        <f t="shared" si="11"/>
        <v>831571</v>
      </c>
      <c r="AX13" s="69">
        <f t="shared" si="11"/>
        <v>5786231</v>
      </c>
      <c r="AY13" s="69">
        <f t="shared" si="11"/>
        <v>1853623</v>
      </c>
      <c r="AZ13" s="69">
        <f t="shared" si="11"/>
        <v>1790095</v>
      </c>
      <c r="BA13" s="69">
        <f t="shared" si="11"/>
        <v>1796710</v>
      </c>
      <c r="BB13" s="69">
        <f t="shared" si="11"/>
        <v>919255</v>
      </c>
      <c r="BC13" s="69">
        <f t="shared" si="11"/>
        <v>6359683</v>
      </c>
      <c r="BD13" s="69">
        <f t="shared" si="11"/>
        <v>1836641</v>
      </c>
      <c r="BE13" s="69">
        <f t="shared" si="11"/>
        <v>1847750</v>
      </c>
      <c r="BF13" s="69">
        <f t="shared" si="11"/>
        <v>1859717</v>
      </c>
      <c r="BG13" s="69">
        <f t="shared" si="11"/>
        <v>1010147</v>
      </c>
      <c r="BH13" s="69">
        <f t="shared" si="11"/>
        <v>6554043</v>
      </c>
      <c r="BI13" s="69">
        <v>2017798</v>
      </c>
      <c r="BJ13" s="69">
        <v>1959671</v>
      </c>
      <c r="BK13" s="69">
        <v>1961051</v>
      </c>
      <c r="BL13" s="67" t="s">
        <v>181</v>
      </c>
      <c r="BM13" s="67">
        <v>6990445</v>
      </c>
      <c r="BN13" s="69">
        <v>2142881</v>
      </c>
      <c r="BO13" s="94">
        <v>6.1989852304343646E-2</v>
      </c>
      <c r="BP13" s="95" t="s">
        <v>1278</v>
      </c>
    </row>
    <row r="14" spans="1:70" ht="17" x14ac:dyDescent="0.2">
      <c r="A14" s="64" t="s">
        <v>73</v>
      </c>
      <c r="B14" s="65" t="s">
        <v>205</v>
      </c>
      <c r="C14" s="66" t="s">
        <v>206</v>
      </c>
      <c r="D14" s="65" t="s">
        <v>194</v>
      </c>
      <c r="E14" s="64" t="s">
        <v>73</v>
      </c>
      <c r="F14" s="69">
        <f t="shared" ref="F14:AK14" si="12">SUMIF($E$17:$E$350,"SW",F$17:F$350)</f>
        <v>753456</v>
      </c>
      <c r="G14" s="69">
        <f t="shared" si="12"/>
        <v>725282</v>
      </c>
      <c r="H14" s="69">
        <f t="shared" si="12"/>
        <v>726312</v>
      </c>
      <c r="I14" s="69">
        <f t="shared" si="12"/>
        <v>337861</v>
      </c>
      <c r="J14" s="69">
        <f t="shared" si="12"/>
        <v>2542911</v>
      </c>
      <c r="K14" s="69">
        <f t="shared" si="12"/>
        <v>757505</v>
      </c>
      <c r="L14" s="69">
        <f t="shared" si="12"/>
        <v>731222</v>
      </c>
      <c r="M14" s="69">
        <f t="shared" si="12"/>
        <v>736772</v>
      </c>
      <c r="N14" s="69">
        <f t="shared" si="12"/>
        <v>339728</v>
      </c>
      <c r="O14" s="69">
        <f t="shared" si="12"/>
        <v>2565227</v>
      </c>
      <c r="P14" s="69">
        <f t="shared" si="12"/>
        <v>768631</v>
      </c>
      <c r="Q14" s="69">
        <f t="shared" si="12"/>
        <v>729292</v>
      </c>
      <c r="R14" s="69">
        <f t="shared" si="12"/>
        <v>747964</v>
      </c>
      <c r="S14" s="69">
        <f t="shared" si="12"/>
        <v>343278</v>
      </c>
      <c r="T14" s="69">
        <f t="shared" si="12"/>
        <v>2589165</v>
      </c>
      <c r="U14" s="69">
        <f t="shared" si="12"/>
        <v>795183</v>
      </c>
      <c r="V14" s="69">
        <f t="shared" si="12"/>
        <v>763900</v>
      </c>
      <c r="W14" s="69">
        <f t="shared" si="12"/>
        <v>767950</v>
      </c>
      <c r="X14" s="69">
        <f t="shared" si="12"/>
        <v>377930</v>
      </c>
      <c r="Y14" s="69">
        <f t="shared" si="12"/>
        <v>2704963</v>
      </c>
      <c r="Z14" s="69">
        <f t="shared" si="12"/>
        <v>810445</v>
      </c>
      <c r="AA14" s="69">
        <f t="shared" si="12"/>
        <v>791602</v>
      </c>
      <c r="AB14" s="69">
        <f t="shared" si="12"/>
        <v>779466</v>
      </c>
      <c r="AC14" s="69">
        <f t="shared" si="12"/>
        <v>406316</v>
      </c>
      <c r="AD14" s="69">
        <f t="shared" si="12"/>
        <v>2787829</v>
      </c>
      <c r="AE14" s="69">
        <f t="shared" si="12"/>
        <v>842150</v>
      </c>
      <c r="AF14" s="69">
        <f t="shared" si="12"/>
        <v>816061</v>
      </c>
      <c r="AG14" s="69">
        <f t="shared" si="12"/>
        <v>801600</v>
      </c>
      <c r="AH14" s="69">
        <f t="shared" si="12"/>
        <v>410702</v>
      </c>
      <c r="AI14" s="69">
        <f t="shared" si="12"/>
        <v>2870513</v>
      </c>
      <c r="AJ14" s="69">
        <f t="shared" si="12"/>
        <v>878248</v>
      </c>
      <c r="AK14" s="69">
        <f t="shared" si="12"/>
        <v>853627</v>
      </c>
      <c r="AL14" s="69">
        <f t="shared" ref="AL14:BH14" si="13">SUMIF($E$17:$E$350,"SW",AL$17:AL$350)</f>
        <v>860271</v>
      </c>
      <c r="AM14" s="69">
        <f t="shared" si="13"/>
        <v>442918</v>
      </c>
      <c r="AN14" s="69">
        <f t="shared" si="13"/>
        <v>3035064</v>
      </c>
      <c r="AO14" s="69">
        <f t="shared" si="13"/>
        <v>923736</v>
      </c>
      <c r="AP14" s="69">
        <f t="shared" si="13"/>
        <v>896906</v>
      </c>
      <c r="AQ14" s="69">
        <f t="shared" si="13"/>
        <v>910434</v>
      </c>
      <c r="AR14" s="69">
        <f t="shared" si="13"/>
        <v>470369</v>
      </c>
      <c r="AS14" s="69">
        <f t="shared" si="13"/>
        <v>3201445</v>
      </c>
      <c r="AT14" s="69">
        <f t="shared" si="13"/>
        <v>987414</v>
      </c>
      <c r="AU14" s="69">
        <f t="shared" si="13"/>
        <v>958960</v>
      </c>
      <c r="AV14" s="69">
        <f t="shared" si="13"/>
        <v>968808</v>
      </c>
      <c r="AW14" s="69">
        <f t="shared" si="13"/>
        <v>499146</v>
      </c>
      <c r="AX14" s="69">
        <f t="shared" si="13"/>
        <v>3414328</v>
      </c>
      <c r="AY14" s="69">
        <f t="shared" si="13"/>
        <v>1041882</v>
      </c>
      <c r="AZ14" s="69">
        <f t="shared" si="13"/>
        <v>1012115</v>
      </c>
      <c r="BA14" s="69">
        <f t="shared" si="13"/>
        <v>1016295</v>
      </c>
      <c r="BB14" s="69">
        <f t="shared" si="13"/>
        <v>544134</v>
      </c>
      <c r="BC14" s="69">
        <f t="shared" si="13"/>
        <v>3614426</v>
      </c>
      <c r="BD14" s="69">
        <f t="shared" si="13"/>
        <v>1048264</v>
      </c>
      <c r="BE14" s="69">
        <f t="shared" si="13"/>
        <v>1041133</v>
      </c>
      <c r="BF14" s="69">
        <f t="shared" si="13"/>
        <v>1039984</v>
      </c>
      <c r="BG14" s="69">
        <f t="shared" si="13"/>
        <v>571202</v>
      </c>
      <c r="BH14" s="69">
        <f t="shared" si="13"/>
        <v>3700583</v>
      </c>
      <c r="BI14" s="69">
        <v>1135477</v>
      </c>
      <c r="BJ14" s="69">
        <v>1109745</v>
      </c>
      <c r="BK14" s="69">
        <v>1112815</v>
      </c>
      <c r="BL14" s="69">
        <v>608385</v>
      </c>
      <c r="BM14" s="69">
        <v>3966422</v>
      </c>
      <c r="BN14" s="69">
        <v>1181640</v>
      </c>
      <c r="BO14" s="94">
        <v>4.0655160782649052E-2</v>
      </c>
    </row>
    <row r="15" spans="1:70" ht="17" x14ac:dyDescent="0.2">
      <c r="A15" s="64" t="s">
        <v>79</v>
      </c>
      <c r="B15" s="65" t="s">
        <v>207</v>
      </c>
      <c r="C15" s="66" t="s">
        <v>80</v>
      </c>
      <c r="D15" s="65" t="s">
        <v>194</v>
      </c>
      <c r="E15" s="64" t="s">
        <v>79</v>
      </c>
      <c r="F15" s="69">
        <f t="shared" ref="F15:AK15" si="14">SUMIF($E$17:$E$350,"WM",F$17:F$350)</f>
        <v>609628.58000000007</v>
      </c>
      <c r="G15" s="69">
        <f t="shared" si="14"/>
        <v>597696.68999999994</v>
      </c>
      <c r="H15" s="69">
        <f t="shared" si="14"/>
        <v>600602.80000000005</v>
      </c>
      <c r="I15" s="69">
        <f t="shared" si="14"/>
        <v>277153.78000000003</v>
      </c>
      <c r="J15" s="69">
        <f t="shared" si="14"/>
        <v>2085081.85</v>
      </c>
      <c r="K15" s="69">
        <f t="shared" si="14"/>
        <v>616629.42999999993</v>
      </c>
      <c r="L15" s="69">
        <f t="shared" si="14"/>
        <v>606311.76</v>
      </c>
      <c r="M15" s="69">
        <f t="shared" si="14"/>
        <v>601760.38</v>
      </c>
      <c r="N15" s="69">
        <f t="shared" si="14"/>
        <v>284308.27</v>
      </c>
      <c r="O15" s="69">
        <f t="shared" si="14"/>
        <v>2109009.84</v>
      </c>
      <c r="P15" s="69">
        <f t="shared" si="14"/>
        <v>620229.23</v>
      </c>
      <c r="Q15" s="69">
        <f t="shared" si="14"/>
        <v>606339.64</v>
      </c>
      <c r="R15" s="69">
        <f t="shared" si="14"/>
        <v>615745.69999999995</v>
      </c>
      <c r="S15" s="69">
        <f t="shared" si="14"/>
        <v>286046.44</v>
      </c>
      <c r="T15" s="69">
        <f t="shared" si="14"/>
        <v>2128361.0099999998</v>
      </c>
      <c r="U15" s="69">
        <f t="shared" si="14"/>
        <v>640578</v>
      </c>
      <c r="V15" s="69">
        <f t="shared" si="14"/>
        <v>627006</v>
      </c>
      <c r="W15" s="69">
        <f t="shared" si="14"/>
        <v>628978</v>
      </c>
      <c r="X15" s="69">
        <f t="shared" si="14"/>
        <v>318393</v>
      </c>
      <c r="Y15" s="69">
        <f t="shared" si="14"/>
        <v>2214955</v>
      </c>
      <c r="Z15" s="69">
        <f t="shared" si="14"/>
        <v>663313</v>
      </c>
      <c r="AA15" s="69">
        <f t="shared" si="14"/>
        <v>644259</v>
      </c>
      <c r="AB15" s="69">
        <f t="shared" si="14"/>
        <v>647902</v>
      </c>
      <c r="AC15" s="69">
        <f t="shared" si="14"/>
        <v>328438</v>
      </c>
      <c r="AD15" s="69">
        <f t="shared" si="14"/>
        <v>2283912</v>
      </c>
      <c r="AE15" s="69">
        <f t="shared" si="14"/>
        <v>680300</v>
      </c>
      <c r="AF15" s="69">
        <f t="shared" si="14"/>
        <v>665551</v>
      </c>
      <c r="AG15" s="69">
        <f t="shared" si="14"/>
        <v>669913</v>
      </c>
      <c r="AH15" s="69">
        <f t="shared" si="14"/>
        <v>346054</v>
      </c>
      <c r="AI15" s="69">
        <f t="shared" si="14"/>
        <v>2361818</v>
      </c>
      <c r="AJ15" s="69">
        <f t="shared" si="14"/>
        <v>722872</v>
      </c>
      <c r="AK15" s="69">
        <f t="shared" si="14"/>
        <v>698958</v>
      </c>
      <c r="AL15" s="69">
        <f t="shared" ref="AL15:BH15" si="15">SUMIF($E$17:$E$350,"WM",AL$17:AL$350)</f>
        <v>697357</v>
      </c>
      <c r="AM15" s="69">
        <f t="shared" si="15"/>
        <v>378118</v>
      </c>
      <c r="AN15" s="69">
        <f t="shared" si="15"/>
        <v>2497305</v>
      </c>
      <c r="AO15" s="69">
        <f t="shared" si="15"/>
        <v>756855</v>
      </c>
      <c r="AP15" s="69">
        <f t="shared" si="15"/>
        <v>733856</v>
      </c>
      <c r="AQ15" s="69">
        <f t="shared" si="15"/>
        <v>733092</v>
      </c>
      <c r="AR15" s="69">
        <f t="shared" si="15"/>
        <v>404230</v>
      </c>
      <c r="AS15" s="69">
        <f t="shared" si="15"/>
        <v>2628033</v>
      </c>
      <c r="AT15" s="69">
        <f t="shared" si="15"/>
        <v>805820</v>
      </c>
      <c r="AU15" s="69">
        <f t="shared" si="15"/>
        <v>777311</v>
      </c>
      <c r="AV15" s="69">
        <f t="shared" si="15"/>
        <v>783755</v>
      </c>
      <c r="AW15" s="69">
        <f t="shared" si="15"/>
        <v>430771</v>
      </c>
      <c r="AX15" s="69">
        <f t="shared" si="15"/>
        <v>2797658</v>
      </c>
      <c r="AY15" s="69">
        <f t="shared" si="15"/>
        <v>851081</v>
      </c>
      <c r="AZ15" s="69">
        <f t="shared" si="15"/>
        <v>830699</v>
      </c>
      <c r="BA15" s="69">
        <f t="shared" si="15"/>
        <v>824383</v>
      </c>
      <c r="BB15" s="69">
        <f t="shared" si="15"/>
        <v>468305</v>
      </c>
      <c r="BC15" s="69">
        <f t="shared" si="15"/>
        <v>2974468</v>
      </c>
      <c r="BD15" s="69">
        <f t="shared" si="15"/>
        <v>849806</v>
      </c>
      <c r="BE15" s="69">
        <f t="shared" si="15"/>
        <v>844644</v>
      </c>
      <c r="BF15" s="69">
        <f t="shared" si="15"/>
        <v>850772</v>
      </c>
      <c r="BG15" s="69">
        <f t="shared" si="15"/>
        <v>484872</v>
      </c>
      <c r="BH15" s="69">
        <f t="shared" si="15"/>
        <v>3030094</v>
      </c>
      <c r="BI15" s="69">
        <v>930408</v>
      </c>
      <c r="BJ15" s="69">
        <v>895956</v>
      </c>
      <c r="BK15" s="69">
        <v>892140</v>
      </c>
      <c r="BL15" s="69">
        <v>531731</v>
      </c>
      <c r="BM15" s="69">
        <v>3250235</v>
      </c>
      <c r="BN15" s="69">
        <v>978816</v>
      </c>
      <c r="BO15" s="94">
        <v>5.2028787370701886E-2</v>
      </c>
    </row>
    <row r="16" spans="1:70" ht="17" x14ac:dyDescent="0.2">
      <c r="A16" s="70" t="s">
        <v>77</v>
      </c>
      <c r="B16" s="24" t="s">
        <v>208</v>
      </c>
      <c r="C16" s="71" t="s">
        <v>78</v>
      </c>
      <c r="D16" s="24" t="s">
        <v>194</v>
      </c>
      <c r="E16" s="70" t="s">
        <v>77</v>
      </c>
      <c r="F16" s="72">
        <f t="shared" ref="F16:AK16" si="16">SUMIF($E$17:$E$350,"YH",F$17:F$350)</f>
        <v>558767</v>
      </c>
      <c r="G16" s="72">
        <f t="shared" si="16"/>
        <v>543458</v>
      </c>
      <c r="H16" s="72">
        <f t="shared" si="16"/>
        <v>541072</v>
      </c>
      <c r="I16" s="72">
        <f t="shared" si="16"/>
        <v>283590</v>
      </c>
      <c r="J16" s="72">
        <f t="shared" si="16"/>
        <v>1926887</v>
      </c>
      <c r="K16" s="72">
        <f t="shared" si="16"/>
        <v>561532</v>
      </c>
      <c r="L16" s="72">
        <f t="shared" si="16"/>
        <v>541106</v>
      </c>
      <c r="M16" s="72">
        <f t="shared" si="16"/>
        <v>540695</v>
      </c>
      <c r="N16" s="72">
        <f t="shared" si="16"/>
        <v>290718</v>
      </c>
      <c r="O16" s="72">
        <f t="shared" si="16"/>
        <v>1934051</v>
      </c>
      <c r="P16" s="72">
        <f t="shared" si="16"/>
        <v>567380</v>
      </c>
      <c r="Q16" s="72">
        <f t="shared" si="16"/>
        <v>550475</v>
      </c>
      <c r="R16" s="72">
        <f t="shared" si="16"/>
        <v>545980</v>
      </c>
      <c r="S16" s="72">
        <f t="shared" si="16"/>
        <v>292696</v>
      </c>
      <c r="T16" s="72">
        <f t="shared" si="16"/>
        <v>1956531</v>
      </c>
      <c r="U16" s="72">
        <f t="shared" si="16"/>
        <v>585351</v>
      </c>
      <c r="V16" s="72">
        <f t="shared" si="16"/>
        <v>578030</v>
      </c>
      <c r="W16" s="72">
        <f t="shared" si="16"/>
        <v>577036</v>
      </c>
      <c r="X16" s="72">
        <f t="shared" si="16"/>
        <v>322976</v>
      </c>
      <c r="Y16" s="72">
        <f t="shared" si="16"/>
        <v>2063392</v>
      </c>
      <c r="Z16" s="72">
        <f t="shared" si="16"/>
        <v>608124</v>
      </c>
      <c r="AA16" s="72">
        <f t="shared" si="16"/>
        <v>594075</v>
      </c>
      <c r="AB16" s="72">
        <f t="shared" si="16"/>
        <v>594854</v>
      </c>
      <c r="AC16" s="72">
        <f t="shared" si="16"/>
        <v>338312</v>
      </c>
      <c r="AD16" s="72">
        <f t="shared" si="16"/>
        <v>2135365</v>
      </c>
      <c r="AE16" s="72">
        <f t="shared" si="16"/>
        <v>629013</v>
      </c>
      <c r="AF16" s="72">
        <f t="shared" si="16"/>
        <v>613002</v>
      </c>
      <c r="AG16" s="72">
        <f t="shared" si="16"/>
        <v>612175</v>
      </c>
      <c r="AH16" s="72">
        <f t="shared" si="16"/>
        <v>357569</v>
      </c>
      <c r="AI16" s="72">
        <f t="shared" si="16"/>
        <v>2211759</v>
      </c>
      <c r="AJ16" s="72">
        <f t="shared" si="16"/>
        <v>663439</v>
      </c>
      <c r="AK16" s="72">
        <f t="shared" si="16"/>
        <v>644038</v>
      </c>
      <c r="AL16" s="72">
        <f t="shared" ref="AL16:BH16" si="17">SUMIF($E$17:$E$350,"YH",AL$17:AL$350)</f>
        <v>641601</v>
      </c>
      <c r="AM16" s="72">
        <f t="shared" si="17"/>
        <v>380928</v>
      </c>
      <c r="AN16" s="72">
        <f t="shared" si="17"/>
        <v>2330007</v>
      </c>
      <c r="AO16" s="72">
        <f t="shared" si="17"/>
        <v>697792</v>
      </c>
      <c r="AP16" s="72">
        <f t="shared" si="17"/>
        <v>679404</v>
      </c>
      <c r="AQ16" s="72">
        <f t="shared" si="17"/>
        <v>679314</v>
      </c>
      <c r="AR16" s="72">
        <f t="shared" si="17"/>
        <v>398505</v>
      </c>
      <c r="AS16" s="72">
        <f t="shared" si="17"/>
        <v>2455015</v>
      </c>
      <c r="AT16" s="72">
        <f t="shared" si="17"/>
        <v>737806</v>
      </c>
      <c r="AU16" s="72">
        <f t="shared" si="17"/>
        <v>718703</v>
      </c>
      <c r="AV16" s="72">
        <f t="shared" si="17"/>
        <v>726745</v>
      </c>
      <c r="AW16" s="72">
        <f t="shared" si="17"/>
        <v>436112</v>
      </c>
      <c r="AX16" s="72">
        <f t="shared" si="17"/>
        <v>2619366</v>
      </c>
      <c r="AY16" s="72">
        <f t="shared" si="17"/>
        <v>784968</v>
      </c>
      <c r="AZ16" s="72">
        <f t="shared" si="17"/>
        <v>764859</v>
      </c>
      <c r="BA16" s="72">
        <f t="shared" si="17"/>
        <v>762619</v>
      </c>
      <c r="BB16" s="72">
        <f t="shared" si="17"/>
        <v>458415</v>
      </c>
      <c r="BC16" s="72">
        <f t="shared" si="17"/>
        <v>2770861</v>
      </c>
      <c r="BD16" s="72">
        <f t="shared" si="17"/>
        <v>784296</v>
      </c>
      <c r="BE16" s="72">
        <f t="shared" si="17"/>
        <v>773915</v>
      </c>
      <c r="BF16" s="72">
        <f t="shared" si="17"/>
        <v>774003</v>
      </c>
      <c r="BG16" s="72">
        <f t="shared" si="17"/>
        <v>484197</v>
      </c>
      <c r="BH16" s="72">
        <f t="shared" si="17"/>
        <v>2816411</v>
      </c>
      <c r="BI16" s="72">
        <v>841943</v>
      </c>
      <c r="BJ16" s="72">
        <v>835928</v>
      </c>
      <c r="BK16" s="72">
        <v>832867</v>
      </c>
      <c r="BL16" s="72">
        <v>517320</v>
      </c>
      <c r="BM16" s="72">
        <v>3028058</v>
      </c>
      <c r="BN16" s="72">
        <v>886283</v>
      </c>
      <c r="BO16" s="96">
        <v>5.266389767478321E-2</v>
      </c>
      <c r="BP16" s="82"/>
    </row>
    <row r="17" spans="1:68" ht="17" x14ac:dyDescent="0.2">
      <c r="A17" s="9" t="s">
        <v>209</v>
      </c>
      <c r="B17" s="9" t="s">
        <v>210</v>
      </c>
      <c r="C17" s="73" t="s">
        <v>211</v>
      </c>
      <c r="D17" s="74" t="s">
        <v>85</v>
      </c>
      <c r="E17" s="75" t="s">
        <v>75</v>
      </c>
      <c r="F17" s="27">
        <v>9069</v>
      </c>
      <c r="G17" s="27">
        <v>8685</v>
      </c>
      <c r="H17" s="27">
        <v>8777</v>
      </c>
      <c r="I17" s="27">
        <v>3961</v>
      </c>
      <c r="J17" s="27">
        <v>30492</v>
      </c>
      <c r="K17" s="27">
        <v>8933</v>
      </c>
      <c r="L17" s="27">
        <v>8518</v>
      </c>
      <c r="M17" s="27">
        <v>8753</v>
      </c>
      <c r="N17" s="27">
        <v>4213</v>
      </c>
      <c r="O17" s="27">
        <v>30417</v>
      </c>
      <c r="P17" s="27">
        <v>9079</v>
      </c>
      <c r="Q17" s="27">
        <v>8822</v>
      </c>
      <c r="R17" s="27">
        <v>8829</v>
      </c>
      <c r="S17" s="27">
        <v>4104</v>
      </c>
      <c r="T17" s="27">
        <v>30834</v>
      </c>
      <c r="U17" s="27">
        <v>9150</v>
      </c>
      <c r="V17" s="27">
        <v>9020</v>
      </c>
      <c r="W17" s="27">
        <v>9085</v>
      </c>
      <c r="X17" s="27">
        <v>4300</v>
      </c>
      <c r="Y17" s="27">
        <v>31555</v>
      </c>
      <c r="Z17" s="27">
        <v>9293</v>
      </c>
      <c r="AA17" s="27">
        <v>9114</v>
      </c>
      <c r="AB17" s="27">
        <v>9156</v>
      </c>
      <c r="AC17" s="27">
        <v>4479</v>
      </c>
      <c r="AD17" s="27">
        <v>32042</v>
      </c>
      <c r="AE17" s="27">
        <v>9455</v>
      </c>
      <c r="AF17" s="27">
        <v>9242</v>
      </c>
      <c r="AG17" s="27">
        <v>9323</v>
      </c>
      <c r="AH17" s="27">
        <v>4438</v>
      </c>
      <c r="AI17" s="27">
        <v>32458</v>
      </c>
      <c r="AJ17" s="27">
        <v>9891</v>
      </c>
      <c r="AK17" s="27">
        <v>9714</v>
      </c>
      <c r="AL17" s="27">
        <v>9720</v>
      </c>
      <c r="AM17" s="27">
        <v>4911</v>
      </c>
      <c r="AN17" s="27">
        <v>34236</v>
      </c>
      <c r="AO17" s="27">
        <v>10243</v>
      </c>
      <c r="AP17" s="27">
        <v>10070</v>
      </c>
      <c r="AQ17" s="27">
        <v>10128</v>
      </c>
      <c r="AR17" s="27">
        <v>4944</v>
      </c>
      <c r="AS17" s="27">
        <v>35385</v>
      </c>
      <c r="AT17" s="27">
        <v>10665</v>
      </c>
      <c r="AU17" s="27">
        <v>10483</v>
      </c>
      <c r="AV17" s="27">
        <v>10703</v>
      </c>
      <c r="AW17" s="27">
        <v>5487</v>
      </c>
      <c r="AX17" s="27">
        <v>37338</v>
      </c>
      <c r="AY17" s="97">
        <v>11339</v>
      </c>
      <c r="AZ17" s="97">
        <v>11154</v>
      </c>
      <c r="BA17" s="97">
        <v>11203</v>
      </c>
      <c r="BB17" s="97">
        <v>6025</v>
      </c>
      <c r="BC17" s="97">
        <v>39721</v>
      </c>
      <c r="BD17" s="63">
        <v>11251</v>
      </c>
      <c r="BE17" s="97">
        <v>11500</v>
      </c>
      <c r="BF17" s="97">
        <v>11371</v>
      </c>
      <c r="BG17" s="97">
        <v>6218</v>
      </c>
      <c r="BH17" s="97">
        <v>40340</v>
      </c>
      <c r="BI17" s="97">
        <v>12124</v>
      </c>
      <c r="BJ17" s="97">
        <v>12351</v>
      </c>
      <c r="BK17" s="97">
        <v>12479</v>
      </c>
      <c r="BL17" s="97">
        <v>6960</v>
      </c>
      <c r="BM17" s="97">
        <v>43914</v>
      </c>
      <c r="BN17" s="97">
        <v>12895</v>
      </c>
      <c r="BO17" s="98">
        <v>6.3592873639063019E-2</v>
      </c>
      <c r="BP17" s="9"/>
    </row>
    <row r="18" spans="1:68" ht="17" x14ac:dyDescent="0.2">
      <c r="A18" s="9" t="s">
        <v>212</v>
      </c>
      <c r="B18" s="9" t="s">
        <v>213</v>
      </c>
      <c r="C18" s="73" t="s">
        <v>214</v>
      </c>
      <c r="D18" s="74" t="s">
        <v>85</v>
      </c>
      <c r="E18" s="75" t="s">
        <v>65</v>
      </c>
      <c r="F18" s="27">
        <v>12100</v>
      </c>
      <c r="G18" s="27">
        <v>12133</v>
      </c>
      <c r="H18" s="27">
        <v>11909</v>
      </c>
      <c r="I18" s="27">
        <v>5732</v>
      </c>
      <c r="J18" s="27">
        <v>41874</v>
      </c>
      <c r="K18" s="27">
        <v>12181</v>
      </c>
      <c r="L18" s="27">
        <v>12314</v>
      </c>
      <c r="M18" s="27">
        <v>12170</v>
      </c>
      <c r="N18" s="27">
        <v>5983</v>
      </c>
      <c r="O18" s="27">
        <v>42648</v>
      </c>
      <c r="P18" s="27">
        <v>12404</v>
      </c>
      <c r="Q18" s="27">
        <v>12433</v>
      </c>
      <c r="R18" s="27">
        <v>12341</v>
      </c>
      <c r="S18" s="27">
        <v>6274</v>
      </c>
      <c r="T18" s="27">
        <v>43452</v>
      </c>
      <c r="U18" s="27">
        <v>13178</v>
      </c>
      <c r="V18" s="27">
        <v>13010</v>
      </c>
      <c r="W18" s="27">
        <v>12860</v>
      </c>
      <c r="X18" s="27">
        <v>6214</v>
      </c>
      <c r="Y18" s="27">
        <v>45262</v>
      </c>
      <c r="Z18" s="27">
        <v>13517</v>
      </c>
      <c r="AA18" s="27">
        <v>13251</v>
      </c>
      <c r="AB18" s="27">
        <v>13127</v>
      </c>
      <c r="AC18" s="27">
        <v>6257</v>
      </c>
      <c r="AD18" s="27">
        <v>46152</v>
      </c>
      <c r="AE18" s="27">
        <v>13984</v>
      </c>
      <c r="AF18" s="27">
        <v>13633</v>
      </c>
      <c r="AG18" s="27">
        <v>13465</v>
      </c>
      <c r="AH18" s="27">
        <v>6467</v>
      </c>
      <c r="AI18" s="27">
        <v>47549</v>
      </c>
      <c r="AJ18" s="27">
        <v>14341</v>
      </c>
      <c r="AK18" s="27">
        <v>14296</v>
      </c>
      <c r="AL18" s="27">
        <v>14141</v>
      </c>
      <c r="AM18" s="27">
        <v>6967</v>
      </c>
      <c r="AN18" s="27">
        <v>49745</v>
      </c>
      <c r="AO18" s="27">
        <v>15274</v>
      </c>
      <c r="AP18" s="27">
        <v>14960</v>
      </c>
      <c r="AQ18" s="27">
        <v>14845</v>
      </c>
      <c r="AR18" s="27">
        <v>6996</v>
      </c>
      <c r="AS18" s="27">
        <v>52075</v>
      </c>
      <c r="AT18" s="27">
        <v>16150</v>
      </c>
      <c r="AU18" s="27">
        <v>15626</v>
      </c>
      <c r="AV18" s="27">
        <v>15634</v>
      </c>
      <c r="AW18" s="27">
        <v>7319</v>
      </c>
      <c r="AX18" s="27">
        <v>54729</v>
      </c>
      <c r="AY18" s="27">
        <v>17008</v>
      </c>
      <c r="AZ18" s="27">
        <v>16575</v>
      </c>
      <c r="BA18" s="27">
        <v>16534</v>
      </c>
      <c r="BB18" s="27">
        <v>7776</v>
      </c>
      <c r="BC18" s="27">
        <v>57893</v>
      </c>
      <c r="BD18" s="63">
        <v>17175</v>
      </c>
      <c r="BE18" s="97">
        <v>17089</v>
      </c>
      <c r="BF18" s="97">
        <v>17001</v>
      </c>
      <c r="BG18" s="97">
        <v>8144</v>
      </c>
      <c r="BH18" s="97">
        <v>59409</v>
      </c>
      <c r="BI18" s="97">
        <v>18304</v>
      </c>
      <c r="BJ18" s="97">
        <v>17766</v>
      </c>
      <c r="BK18" s="97">
        <v>17770</v>
      </c>
      <c r="BL18" s="97">
        <v>8764</v>
      </c>
      <c r="BM18" s="97">
        <v>62604</v>
      </c>
      <c r="BN18" s="97">
        <v>18866</v>
      </c>
      <c r="BO18" s="98">
        <v>3.0703671328671328E-2</v>
      </c>
      <c r="BP18" s="9"/>
    </row>
    <row r="19" spans="1:68" ht="17" x14ac:dyDescent="0.2">
      <c r="A19" s="9" t="s">
        <v>215</v>
      </c>
      <c r="B19" s="9" t="s">
        <v>216</v>
      </c>
      <c r="C19" s="73" t="s">
        <v>217</v>
      </c>
      <c r="D19" s="74" t="s">
        <v>85</v>
      </c>
      <c r="E19" s="75" t="s">
        <v>69</v>
      </c>
      <c r="F19" s="27">
        <v>15576</v>
      </c>
      <c r="G19" s="27">
        <v>15166</v>
      </c>
      <c r="H19" s="27">
        <v>15176</v>
      </c>
      <c r="I19" s="27">
        <v>6604</v>
      </c>
      <c r="J19" s="27">
        <v>52522</v>
      </c>
      <c r="K19" s="27">
        <v>15693</v>
      </c>
      <c r="L19" s="27">
        <v>15407</v>
      </c>
      <c r="M19" s="27">
        <v>15304</v>
      </c>
      <c r="N19" s="27">
        <v>6632</v>
      </c>
      <c r="O19" s="27">
        <v>53036</v>
      </c>
      <c r="P19" s="27">
        <v>15952</v>
      </c>
      <c r="Q19" s="27">
        <v>15427</v>
      </c>
      <c r="R19" s="27">
        <v>15617</v>
      </c>
      <c r="S19" s="27">
        <v>6699</v>
      </c>
      <c r="T19" s="27">
        <v>53695</v>
      </c>
      <c r="U19" s="27">
        <v>16470</v>
      </c>
      <c r="V19" s="27">
        <v>16000</v>
      </c>
      <c r="W19" s="27">
        <v>16122</v>
      </c>
      <c r="X19" s="27">
        <v>7084</v>
      </c>
      <c r="Y19" s="27">
        <v>55676</v>
      </c>
      <c r="Z19" s="27">
        <v>16859</v>
      </c>
      <c r="AA19" s="27">
        <v>16463</v>
      </c>
      <c r="AB19" s="27">
        <v>16609</v>
      </c>
      <c r="AC19" s="27">
        <v>7316</v>
      </c>
      <c r="AD19" s="27">
        <v>57247</v>
      </c>
      <c r="AE19" s="27">
        <v>17338</v>
      </c>
      <c r="AF19" s="27">
        <v>16996</v>
      </c>
      <c r="AG19" s="27">
        <v>17072</v>
      </c>
      <c r="AH19" s="27">
        <v>7559</v>
      </c>
      <c r="AI19" s="27">
        <v>58965</v>
      </c>
      <c r="AJ19" s="27">
        <v>18298</v>
      </c>
      <c r="AK19" s="27">
        <v>17887</v>
      </c>
      <c r="AL19" s="27">
        <v>17881</v>
      </c>
      <c r="AM19" s="27">
        <v>8027</v>
      </c>
      <c r="AN19" s="27">
        <v>62093</v>
      </c>
      <c r="AO19" s="27">
        <v>19129</v>
      </c>
      <c r="AP19" s="27">
        <v>18654</v>
      </c>
      <c r="AQ19" s="27">
        <v>18787</v>
      </c>
      <c r="AR19" s="27">
        <v>8349</v>
      </c>
      <c r="AS19" s="27">
        <v>64919</v>
      </c>
      <c r="AT19" s="27">
        <v>20398</v>
      </c>
      <c r="AU19" s="27">
        <v>19808</v>
      </c>
      <c r="AV19" s="27">
        <v>20100</v>
      </c>
      <c r="AW19" s="27">
        <v>8976</v>
      </c>
      <c r="AX19" s="27">
        <v>69282</v>
      </c>
      <c r="AY19" s="27">
        <v>21583</v>
      </c>
      <c r="AZ19" s="27">
        <v>20993</v>
      </c>
      <c r="BA19" s="27">
        <v>21199</v>
      </c>
      <c r="BB19" s="27">
        <v>9497</v>
      </c>
      <c r="BC19" s="27">
        <v>73272</v>
      </c>
      <c r="BD19" s="63">
        <v>20826</v>
      </c>
      <c r="BE19" s="97">
        <v>21696</v>
      </c>
      <c r="BF19" s="97">
        <v>21611</v>
      </c>
      <c r="BG19" s="97">
        <v>10219</v>
      </c>
      <c r="BH19" s="97">
        <v>74352</v>
      </c>
      <c r="BI19" s="97">
        <v>23110</v>
      </c>
      <c r="BJ19" s="97">
        <v>22400</v>
      </c>
      <c r="BK19" s="97">
        <v>22546</v>
      </c>
      <c r="BL19" s="97">
        <v>10607</v>
      </c>
      <c r="BM19" s="97">
        <v>78663</v>
      </c>
      <c r="BN19" s="97">
        <v>24015</v>
      </c>
      <c r="BO19" s="98">
        <v>3.91605365642579E-2</v>
      </c>
      <c r="BP19" s="9"/>
    </row>
    <row r="20" spans="1:68" ht="17" x14ac:dyDescent="0.2">
      <c r="A20" s="9" t="s">
        <v>218</v>
      </c>
      <c r="B20" s="9" t="s">
        <v>219</v>
      </c>
      <c r="C20" s="73" t="s">
        <v>220</v>
      </c>
      <c r="D20" s="74" t="s">
        <v>85</v>
      </c>
      <c r="E20" s="75" t="s">
        <v>75</v>
      </c>
      <c r="F20" s="27">
        <v>24150</v>
      </c>
      <c r="G20" s="27">
        <v>23053</v>
      </c>
      <c r="H20" s="27">
        <v>23661</v>
      </c>
      <c r="I20" s="27">
        <v>10011</v>
      </c>
      <c r="J20" s="27">
        <v>80875</v>
      </c>
      <c r="K20" s="27">
        <v>24156</v>
      </c>
      <c r="L20" s="27">
        <v>23373</v>
      </c>
      <c r="M20" s="27">
        <v>23877</v>
      </c>
      <c r="N20" s="27">
        <v>10323</v>
      </c>
      <c r="O20" s="27">
        <v>81729</v>
      </c>
      <c r="P20" s="27">
        <v>24646</v>
      </c>
      <c r="Q20" s="27">
        <v>23667</v>
      </c>
      <c r="R20" s="27">
        <v>24204</v>
      </c>
      <c r="S20" s="27">
        <v>10066</v>
      </c>
      <c r="T20" s="27">
        <v>82583</v>
      </c>
      <c r="U20" s="27">
        <v>24993</v>
      </c>
      <c r="V20" s="27">
        <v>24094</v>
      </c>
      <c r="W20" s="27">
        <v>24487</v>
      </c>
      <c r="X20" s="27">
        <v>10728</v>
      </c>
      <c r="Y20" s="27">
        <v>84302</v>
      </c>
      <c r="Z20" s="27">
        <v>25384</v>
      </c>
      <c r="AA20" s="27">
        <v>24475</v>
      </c>
      <c r="AB20" s="27">
        <v>24942</v>
      </c>
      <c r="AC20" s="27">
        <v>11221</v>
      </c>
      <c r="AD20" s="27">
        <v>86022</v>
      </c>
      <c r="AE20" s="27">
        <v>25631</v>
      </c>
      <c r="AF20" s="27">
        <v>24960</v>
      </c>
      <c r="AG20" s="27">
        <v>25441</v>
      </c>
      <c r="AH20" s="27">
        <v>11850</v>
      </c>
      <c r="AI20" s="27">
        <v>87882</v>
      </c>
      <c r="AJ20" s="27">
        <v>27100</v>
      </c>
      <c r="AK20" s="27">
        <v>26254</v>
      </c>
      <c r="AL20" s="27">
        <v>26571</v>
      </c>
      <c r="AM20" s="27">
        <v>13063</v>
      </c>
      <c r="AN20" s="27">
        <v>92988</v>
      </c>
      <c r="AO20" s="27">
        <v>28603</v>
      </c>
      <c r="AP20" s="27">
        <v>27750</v>
      </c>
      <c r="AQ20" s="27">
        <v>28070</v>
      </c>
      <c r="AR20" s="27">
        <v>14050</v>
      </c>
      <c r="AS20" s="27">
        <v>98473</v>
      </c>
      <c r="AT20" s="27">
        <v>30269</v>
      </c>
      <c r="AU20" s="27">
        <v>29391</v>
      </c>
      <c r="AV20" s="27">
        <v>29908</v>
      </c>
      <c r="AW20" s="27">
        <v>15371</v>
      </c>
      <c r="AX20" s="27">
        <v>104939</v>
      </c>
      <c r="AY20" s="27">
        <v>35895</v>
      </c>
      <c r="AZ20" s="27">
        <v>31102</v>
      </c>
      <c r="BA20" s="27">
        <v>31120</v>
      </c>
      <c r="BB20" s="27">
        <v>13495</v>
      </c>
      <c r="BC20" s="27">
        <v>111612</v>
      </c>
      <c r="BD20" s="63">
        <v>35618</v>
      </c>
      <c r="BE20" s="97">
        <v>32708</v>
      </c>
      <c r="BF20" s="97">
        <v>32801</v>
      </c>
      <c r="BG20" s="97">
        <v>14112</v>
      </c>
      <c r="BH20" s="97">
        <v>115027</v>
      </c>
      <c r="BI20" s="97">
        <v>39729</v>
      </c>
      <c r="BJ20" s="97">
        <v>34765</v>
      </c>
      <c r="BK20" s="97">
        <v>34763</v>
      </c>
      <c r="BL20" s="97">
        <v>14080</v>
      </c>
      <c r="BM20" s="97">
        <v>123337</v>
      </c>
      <c r="BN20" s="97">
        <v>40865</v>
      </c>
      <c r="BO20" s="98">
        <v>2.8593722469732439E-2</v>
      </c>
      <c r="BP20" s="9"/>
    </row>
    <row r="21" spans="1:68" ht="17" x14ac:dyDescent="0.2">
      <c r="A21" s="9" t="s">
        <v>221</v>
      </c>
      <c r="B21" s="9" t="s">
        <v>222</v>
      </c>
      <c r="C21" s="73" t="s">
        <v>223</v>
      </c>
      <c r="D21" s="74" t="s">
        <v>85</v>
      </c>
      <c r="E21" s="75" t="s">
        <v>69</v>
      </c>
      <c r="F21" s="27">
        <v>13512</v>
      </c>
      <c r="G21" s="27">
        <v>13147</v>
      </c>
      <c r="H21" s="27">
        <v>12794</v>
      </c>
      <c r="I21" s="27">
        <v>6374</v>
      </c>
      <c r="J21" s="27">
        <v>45827</v>
      </c>
      <c r="K21" s="27">
        <v>13384</v>
      </c>
      <c r="L21" s="27">
        <v>13104</v>
      </c>
      <c r="M21" s="27">
        <v>12782</v>
      </c>
      <c r="N21" s="27">
        <v>6619</v>
      </c>
      <c r="O21" s="27">
        <v>45889</v>
      </c>
      <c r="P21" s="27">
        <v>13527</v>
      </c>
      <c r="Q21" s="27">
        <v>13278</v>
      </c>
      <c r="R21" s="27">
        <v>13017</v>
      </c>
      <c r="S21" s="27">
        <v>6784</v>
      </c>
      <c r="T21" s="27">
        <v>46606</v>
      </c>
      <c r="U21" s="27">
        <v>14064</v>
      </c>
      <c r="V21" s="27">
        <v>13681</v>
      </c>
      <c r="W21" s="27">
        <v>13584</v>
      </c>
      <c r="X21" s="27">
        <v>7172</v>
      </c>
      <c r="Y21" s="27">
        <v>48501</v>
      </c>
      <c r="Z21" s="27">
        <v>14479</v>
      </c>
      <c r="AA21" s="27">
        <v>14549</v>
      </c>
      <c r="AB21" s="27">
        <v>14350</v>
      </c>
      <c r="AC21" s="27">
        <v>7149</v>
      </c>
      <c r="AD21" s="27">
        <v>50527</v>
      </c>
      <c r="AE21" s="27">
        <v>15079</v>
      </c>
      <c r="AF21" s="27">
        <v>14657</v>
      </c>
      <c r="AG21" s="27">
        <v>14716</v>
      </c>
      <c r="AH21" s="27">
        <v>7931</v>
      </c>
      <c r="AI21" s="27">
        <v>52383</v>
      </c>
      <c r="AJ21" s="27">
        <v>16000</v>
      </c>
      <c r="AK21" s="27">
        <v>15476</v>
      </c>
      <c r="AL21" s="27">
        <v>15533</v>
      </c>
      <c r="AM21" s="27">
        <v>8503</v>
      </c>
      <c r="AN21" s="27">
        <v>55512</v>
      </c>
      <c r="AO21" s="27">
        <v>16990</v>
      </c>
      <c r="AP21" s="27">
        <v>16233</v>
      </c>
      <c r="AQ21" s="27">
        <v>16362</v>
      </c>
      <c r="AR21" s="27">
        <v>9073</v>
      </c>
      <c r="AS21" s="27">
        <v>58658</v>
      </c>
      <c r="AT21" s="27">
        <v>17947</v>
      </c>
      <c r="AU21" s="27">
        <v>17310</v>
      </c>
      <c r="AV21" s="27">
        <v>17262</v>
      </c>
      <c r="AW21" s="27">
        <v>9533</v>
      </c>
      <c r="AX21" s="27">
        <v>62052</v>
      </c>
      <c r="AY21" s="27">
        <v>18947</v>
      </c>
      <c r="AZ21" s="27">
        <v>18395</v>
      </c>
      <c r="BA21" s="27">
        <v>18177</v>
      </c>
      <c r="BB21" s="27">
        <v>10138</v>
      </c>
      <c r="BC21" s="27">
        <v>65657</v>
      </c>
      <c r="BD21" s="63">
        <v>18847</v>
      </c>
      <c r="BE21" s="97">
        <v>19040</v>
      </c>
      <c r="BF21" s="97">
        <v>18545</v>
      </c>
      <c r="BG21" s="97">
        <v>10935</v>
      </c>
      <c r="BH21" s="97">
        <v>67367</v>
      </c>
      <c r="BI21" s="97">
        <v>20531</v>
      </c>
      <c r="BJ21" s="97">
        <v>19559</v>
      </c>
      <c r="BK21" s="97">
        <v>19607</v>
      </c>
      <c r="BL21" s="97">
        <v>11131</v>
      </c>
      <c r="BM21" s="97">
        <v>70828</v>
      </c>
      <c r="BN21" s="97">
        <v>21155</v>
      </c>
      <c r="BO21" s="98">
        <v>3.0393064146899809E-2</v>
      </c>
      <c r="BP21" s="9"/>
    </row>
    <row r="22" spans="1:68" ht="17" x14ac:dyDescent="0.2">
      <c r="A22" s="9" t="s">
        <v>224</v>
      </c>
      <c r="B22" s="9" t="s">
        <v>225</v>
      </c>
      <c r="C22" s="73" t="s">
        <v>226</v>
      </c>
      <c r="D22" s="74" t="s">
        <v>85</v>
      </c>
      <c r="E22" s="75" t="s">
        <v>75</v>
      </c>
      <c r="F22" s="27">
        <v>21671</v>
      </c>
      <c r="G22" s="27">
        <v>16332</v>
      </c>
      <c r="H22" s="27">
        <v>16215</v>
      </c>
      <c r="I22" s="27">
        <v>1965</v>
      </c>
      <c r="J22" s="27">
        <v>56183</v>
      </c>
      <c r="K22" s="27">
        <v>21990</v>
      </c>
      <c r="L22" s="27">
        <v>16460</v>
      </c>
      <c r="M22" s="27">
        <v>16309</v>
      </c>
      <c r="N22" s="27">
        <v>1913</v>
      </c>
      <c r="O22" s="27">
        <v>56672</v>
      </c>
      <c r="P22" s="27">
        <v>22370</v>
      </c>
      <c r="Q22" s="27">
        <v>16683</v>
      </c>
      <c r="R22" s="27">
        <v>16595</v>
      </c>
      <c r="S22" s="27">
        <v>2008</v>
      </c>
      <c r="T22" s="27">
        <v>57656</v>
      </c>
      <c r="U22" s="27">
        <v>22853</v>
      </c>
      <c r="V22" s="27">
        <v>17240</v>
      </c>
      <c r="W22" s="27">
        <v>17193</v>
      </c>
      <c r="X22" s="27">
        <v>2332</v>
      </c>
      <c r="Y22" s="27">
        <v>59618</v>
      </c>
      <c r="Z22" s="27">
        <v>23689</v>
      </c>
      <c r="AA22" s="27">
        <v>17586</v>
      </c>
      <c r="AB22" s="27">
        <v>17678</v>
      </c>
      <c r="AC22" s="27">
        <v>2364</v>
      </c>
      <c r="AD22" s="27">
        <v>61317</v>
      </c>
      <c r="AE22" s="27">
        <v>24502</v>
      </c>
      <c r="AF22" s="27">
        <v>18395</v>
      </c>
      <c r="AG22" s="27">
        <v>18476</v>
      </c>
      <c r="AH22" s="27">
        <v>2468</v>
      </c>
      <c r="AI22" s="27">
        <v>63841</v>
      </c>
      <c r="AJ22" s="27">
        <v>25923</v>
      </c>
      <c r="AK22" s="27">
        <v>19520</v>
      </c>
      <c r="AL22" s="27">
        <v>19684</v>
      </c>
      <c r="AM22" s="27">
        <v>2855</v>
      </c>
      <c r="AN22" s="27">
        <v>67982</v>
      </c>
      <c r="AO22" s="27">
        <v>27529</v>
      </c>
      <c r="AP22" s="27">
        <v>20585</v>
      </c>
      <c r="AQ22" s="27">
        <v>20812</v>
      </c>
      <c r="AR22" s="27">
        <v>2640</v>
      </c>
      <c r="AS22" s="27">
        <v>71566</v>
      </c>
      <c r="AT22" s="27">
        <v>29270</v>
      </c>
      <c r="AU22" s="27">
        <v>21886</v>
      </c>
      <c r="AV22" s="27">
        <v>22073</v>
      </c>
      <c r="AW22" s="27">
        <v>2997</v>
      </c>
      <c r="AX22" s="27">
        <v>76226</v>
      </c>
      <c r="AY22" s="27">
        <v>31866</v>
      </c>
      <c r="AZ22" s="27">
        <v>23662</v>
      </c>
      <c r="BA22" s="27">
        <v>23406</v>
      </c>
      <c r="BB22" s="27">
        <v>2894</v>
      </c>
      <c r="BC22" s="27">
        <v>81828</v>
      </c>
      <c r="BD22" s="63">
        <v>32273</v>
      </c>
      <c r="BE22" s="97">
        <v>24325</v>
      </c>
      <c r="BF22" s="97">
        <v>24282</v>
      </c>
      <c r="BG22" s="97">
        <v>3557</v>
      </c>
      <c r="BH22" s="97">
        <v>84437</v>
      </c>
      <c r="BI22" s="97">
        <v>35114</v>
      </c>
      <c r="BJ22" s="97">
        <v>25604</v>
      </c>
      <c r="BK22" s="97">
        <v>27069</v>
      </c>
      <c r="BL22" s="97">
        <v>3925</v>
      </c>
      <c r="BM22" s="97">
        <v>91712</v>
      </c>
      <c r="BN22" s="97">
        <v>37884</v>
      </c>
      <c r="BO22" s="98">
        <v>7.8885914450076894E-2</v>
      </c>
      <c r="BP22" s="9"/>
    </row>
    <row r="23" spans="1:68" ht="17" x14ac:dyDescent="0.2">
      <c r="A23" s="9" t="s">
        <v>227</v>
      </c>
      <c r="B23" s="9" t="s">
        <v>228</v>
      </c>
      <c r="C23" s="73" t="s">
        <v>229</v>
      </c>
      <c r="D23" s="74" t="s">
        <v>85</v>
      </c>
      <c r="E23" s="75" t="s">
        <v>75</v>
      </c>
      <c r="F23" s="27">
        <v>27484</v>
      </c>
      <c r="G23" s="27">
        <v>26457</v>
      </c>
      <c r="H23" s="27">
        <v>26961</v>
      </c>
      <c r="I23" s="27">
        <v>11555</v>
      </c>
      <c r="J23" s="27">
        <v>92457</v>
      </c>
      <c r="K23" s="27">
        <v>27575</v>
      </c>
      <c r="L23" s="27">
        <v>26695</v>
      </c>
      <c r="M23" s="27">
        <v>27346</v>
      </c>
      <c r="N23" s="27">
        <v>11831</v>
      </c>
      <c r="O23" s="27">
        <v>93447</v>
      </c>
      <c r="P23" s="27">
        <v>28056</v>
      </c>
      <c r="Q23" s="27">
        <v>26811</v>
      </c>
      <c r="R23" s="27">
        <v>28399</v>
      </c>
      <c r="S23" s="27">
        <v>10731</v>
      </c>
      <c r="T23" s="27">
        <v>93997</v>
      </c>
      <c r="U23" s="27">
        <v>29532</v>
      </c>
      <c r="V23" s="27">
        <v>28163</v>
      </c>
      <c r="W23" s="27">
        <v>27848</v>
      </c>
      <c r="X23" s="27">
        <v>13148</v>
      </c>
      <c r="Y23" s="27">
        <v>98691</v>
      </c>
      <c r="Z23" s="27">
        <v>30107</v>
      </c>
      <c r="AA23" s="27">
        <v>29143</v>
      </c>
      <c r="AB23" s="27">
        <v>29476</v>
      </c>
      <c r="AC23" s="27">
        <v>13940</v>
      </c>
      <c r="AD23" s="27">
        <v>102666</v>
      </c>
      <c r="AE23" s="27">
        <v>31189</v>
      </c>
      <c r="AF23" s="27">
        <v>30351</v>
      </c>
      <c r="AG23" s="27">
        <v>31039</v>
      </c>
      <c r="AH23" s="27">
        <v>14442</v>
      </c>
      <c r="AI23" s="27">
        <v>107021</v>
      </c>
      <c r="AJ23" s="27">
        <v>32906</v>
      </c>
      <c r="AK23" s="27">
        <v>32150</v>
      </c>
      <c r="AL23" s="27">
        <v>32636</v>
      </c>
      <c r="AM23" s="27">
        <v>15995</v>
      </c>
      <c r="AN23" s="27">
        <v>113687</v>
      </c>
      <c r="AO23" s="27">
        <v>34651</v>
      </c>
      <c r="AP23" s="27">
        <v>33976</v>
      </c>
      <c r="AQ23" s="27">
        <v>34156</v>
      </c>
      <c r="AR23" s="27">
        <v>17403</v>
      </c>
      <c r="AS23" s="27">
        <v>120186</v>
      </c>
      <c r="AT23" s="27">
        <v>37022</v>
      </c>
      <c r="AU23" s="27">
        <v>36453</v>
      </c>
      <c r="AV23" s="27">
        <v>37122</v>
      </c>
      <c r="AW23" s="27">
        <v>20191</v>
      </c>
      <c r="AX23" s="27">
        <v>130788</v>
      </c>
      <c r="AY23" s="27">
        <v>39928</v>
      </c>
      <c r="AZ23" s="27">
        <v>39096</v>
      </c>
      <c r="BA23" s="27">
        <v>39394</v>
      </c>
      <c r="BB23" s="27">
        <v>21362</v>
      </c>
      <c r="BC23" s="27">
        <v>139780</v>
      </c>
      <c r="BD23" s="69" t="s">
        <v>181</v>
      </c>
      <c r="BE23" s="99" t="s">
        <v>181</v>
      </c>
      <c r="BF23" s="99" t="s">
        <v>181</v>
      </c>
      <c r="BG23" s="99" t="s">
        <v>181</v>
      </c>
      <c r="BH23" s="99" t="s">
        <v>181</v>
      </c>
      <c r="BI23" s="97" t="s">
        <v>47</v>
      </c>
      <c r="BJ23" s="97" t="s">
        <v>47</v>
      </c>
      <c r="BK23" s="97" t="s">
        <v>47</v>
      </c>
      <c r="BL23" s="97" t="s">
        <v>47</v>
      </c>
      <c r="BM23" s="97" t="s">
        <v>47</v>
      </c>
      <c r="BN23" s="97" t="s">
        <v>47</v>
      </c>
      <c r="BO23" s="98" t="s">
        <v>1279</v>
      </c>
      <c r="BP23" s="9"/>
    </row>
    <row r="24" spans="1:68" ht="17" x14ac:dyDescent="0.2">
      <c r="A24" s="9" t="s">
        <v>230</v>
      </c>
      <c r="B24" s="9" t="s">
        <v>231</v>
      </c>
      <c r="C24" s="73" t="s">
        <v>232</v>
      </c>
      <c r="D24" s="74" t="s">
        <v>85</v>
      </c>
      <c r="E24" s="75" t="s">
        <v>71</v>
      </c>
      <c r="F24" s="27">
        <v>13144</v>
      </c>
      <c r="G24" s="27">
        <v>13446</v>
      </c>
      <c r="H24" s="27">
        <v>12653</v>
      </c>
      <c r="I24" s="27">
        <v>4878</v>
      </c>
      <c r="J24" s="27">
        <v>44121</v>
      </c>
      <c r="K24" s="27">
        <v>13204</v>
      </c>
      <c r="L24" s="27">
        <v>16090</v>
      </c>
      <c r="M24" s="27">
        <v>12594</v>
      </c>
      <c r="N24" s="27">
        <v>2707</v>
      </c>
      <c r="O24" s="27">
        <v>44595</v>
      </c>
      <c r="P24" s="27">
        <v>13222</v>
      </c>
      <c r="Q24" s="27">
        <v>15125</v>
      </c>
      <c r="R24" s="27">
        <v>12791</v>
      </c>
      <c r="S24" s="27">
        <v>3154</v>
      </c>
      <c r="T24" s="27">
        <v>44292</v>
      </c>
      <c r="U24" s="27">
        <v>16626</v>
      </c>
      <c r="V24" s="27">
        <v>13399</v>
      </c>
      <c r="W24" s="27">
        <v>12944</v>
      </c>
      <c r="X24" s="27">
        <v>3366</v>
      </c>
      <c r="Y24" s="27">
        <v>46335</v>
      </c>
      <c r="Z24" s="27">
        <v>16372</v>
      </c>
      <c r="AA24" s="27">
        <v>13743</v>
      </c>
      <c r="AB24" s="27">
        <v>13373</v>
      </c>
      <c r="AC24" s="27">
        <v>4070</v>
      </c>
      <c r="AD24" s="27">
        <v>47558</v>
      </c>
      <c r="AE24" s="27">
        <v>16549</v>
      </c>
      <c r="AF24" s="27">
        <v>13779</v>
      </c>
      <c r="AG24" s="27">
        <v>13654</v>
      </c>
      <c r="AH24" s="27">
        <v>4133</v>
      </c>
      <c r="AI24" s="27">
        <v>48115</v>
      </c>
      <c r="AJ24" s="27">
        <v>17087</v>
      </c>
      <c r="AK24" s="27">
        <v>14046</v>
      </c>
      <c r="AL24" s="27">
        <v>14045</v>
      </c>
      <c r="AM24" s="27">
        <v>4671</v>
      </c>
      <c r="AN24" s="27">
        <v>49849</v>
      </c>
      <c r="AO24" s="27">
        <v>17690</v>
      </c>
      <c r="AP24" s="27">
        <v>14638</v>
      </c>
      <c r="AQ24" s="27">
        <v>14678</v>
      </c>
      <c r="AR24" s="27">
        <v>4752</v>
      </c>
      <c r="AS24" s="27">
        <v>51758</v>
      </c>
      <c r="AT24" s="27">
        <v>18450</v>
      </c>
      <c r="AU24" s="27">
        <v>15472</v>
      </c>
      <c r="AV24" s="27">
        <v>15442</v>
      </c>
      <c r="AW24" s="27">
        <v>5362</v>
      </c>
      <c r="AX24" s="27">
        <v>54726</v>
      </c>
      <c r="AY24" s="27">
        <v>19611</v>
      </c>
      <c r="AZ24" s="27">
        <v>16464</v>
      </c>
      <c r="BA24" s="27">
        <v>16442</v>
      </c>
      <c r="BB24" s="27">
        <v>5557</v>
      </c>
      <c r="BC24" s="27">
        <v>58074</v>
      </c>
      <c r="BD24" s="63">
        <v>19904</v>
      </c>
      <c r="BE24" s="97">
        <v>16935</v>
      </c>
      <c r="BF24" s="97">
        <v>16885</v>
      </c>
      <c r="BG24" s="97">
        <v>6066</v>
      </c>
      <c r="BH24" s="97">
        <v>59790</v>
      </c>
      <c r="BI24" s="97">
        <v>22300</v>
      </c>
      <c r="BJ24" s="97">
        <v>17599</v>
      </c>
      <c r="BK24" s="97">
        <v>18168</v>
      </c>
      <c r="BL24" s="97">
        <v>6634</v>
      </c>
      <c r="BM24" s="97">
        <v>64701</v>
      </c>
      <c r="BN24" s="97">
        <v>22767</v>
      </c>
      <c r="BO24" s="98">
        <v>2.0941704035874441E-2</v>
      </c>
      <c r="BP24" s="9"/>
    </row>
    <row r="25" spans="1:68" ht="17" x14ac:dyDescent="0.2">
      <c r="A25" s="9" t="s">
        <v>233</v>
      </c>
      <c r="B25" s="9" t="s">
        <v>234</v>
      </c>
      <c r="C25" s="73" t="s">
        <v>235</v>
      </c>
      <c r="D25" s="74" t="s">
        <v>81</v>
      </c>
      <c r="E25" s="75" t="s">
        <v>81</v>
      </c>
      <c r="F25" s="27">
        <v>14415</v>
      </c>
      <c r="G25" s="27">
        <v>13816</v>
      </c>
      <c r="H25" s="27">
        <v>13801</v>
      </c>
      <c r="I25" s="27">
        <v>7224</v>
      </c>
      <c r="J25" s="27">
        <v>49256</v>
      </c>
      <c r="K25" s="27">
        <v>14412</v>
      </c>
      <c r="L25" s="27">
        <v>13982</v>
      </c>
      <c r="M25" s="27">
        <v>14039</v>
      </c>
      <c r="N25" s="27">
        <v>7697</v>
      </c>
      <c r="O25" s="27">
        <v>50130</v>
      </c>
      <c r="P25" s="27">
        <v>14760</v>
      </c>
      <c r="Q25" s="27">
        <v>14314</v>
      </c>
      <c r="R25" s="27">
        <v>14391</v>
      </c>
      <c r="S25" s="27">
        <v>7736</v>
      </c>
      <c r="T25" s="27">
        <v>51201</v>
      </c>
      <c r="U25" s="27">
        <v>15811</v>
      </c>
      <c r="V25" s="27">
        <v>15317</v>
      </c>
      <c r="W25" s="27">
        <v>15002</v>
      </c>
      <c r="X25" s="27">
        <v>8378</v>
      </c>
      <c r="Y25" s="27">
        <v>54508</v>
      </c>
      <c r="Z25" s="27">
        <v>16267</v>
      </c>
      <c r="AA25" s="27">
        <v>15671</v>
      </c>
      <c r="AB25" s="27">
        <v>15731</v>
      </c>
      <c r="AC25" s="27">
        <v>8991</v>
      </c>
      <c r="AD25" s="27">
        <v>56660</v>
      </c>
      <c r="AE25" s="27">
        <v>17480</v>
      </c>
      <c r="AF25" s="27">
        <v>17300</v>
      </c>
      <c r="AG25" s="27">
        <v>17360</v>
      </c>
      <c r="AH25" s="27">
        <v>10433</v>
      </c>
      <c r="AI25" s="27">
        <v>62573</v>
      </c>
      <c r="AJ25" s="27">
        <v>19090</v>
      </c>
      <c r="AK25" s="27">
        <v>18035</v>
      </c>
      <c r="AL25" s="27">
        <v>17856</v>
      </c>
      <c r="AM25" s="27">
        <v>11202</v>
      </c>
      <c r="AN25" s="27">
        <v>66183</v>
      </c>
      <c r="AO25" s="27">
        <v>19983</v>
      </c>
      <c r="AP25" s="27">
        <v>19187</v>
      </c>
      <c r="AQ25" s="27">
        <v>19240</v>
      </c>
      <c r="AR25" s="27">
        <v>11931</v>
      </c>
      <c r="AS25" s="27">
        <v>70341</v>
      </c>
      <c r="AT25" s="27">
        <v>21597</v>
      </c>
      <c r="AU25" s="27">
        <v>20653</v>
      </c>
      <c r="AV25" s="27">
        <v>20951</v>
      </c>
      <c r="AW25" s="27">
        <v>12575</v>
      </c>
      <c r="AX25" s="27">
        <v>75776</v>
      </c>
      <c r="AY25" s="27">
        <v>23070</v>
      </c>
      <c r="AZ25" s="27">
        <v>22285</v>
      </c>
      <c r="BA25" s="27">
        <v>22001</v>
      </c>
      <c r="BB25" s="27">
        <v>13323</v>
      </c>
      <c r="BC25" s="27">
        <v>80679</v>
      </c>
      <c r="BD25" s="63">
        <v>21919</v>
      </c>
      <c r="BE25" s="97">
        <v>21713</v>
      </c>
      <c r="BF25" s="97">
        <v>21999</v>
      </c>
      <c r="BG25" s="97">
        <v>13141</v>
      </c>
      <c r="BH25" s="97">
        <v>78772</v>
      </c>
      <c r="BI25" s="97">
        <v>25454</v>
      </c>
      <c r="BJ25" s="97">
        <v>24184</v>
      </c>
      <c r="BK25" s="97">
        <v>23794</v>
      </c>
      <c r="BL25" s="97">
        <v>14025</v>
      </c>
      <c r="BM25" s="97">
        <v>87457</v>
      </c>
      <c r="BN25" s="97">
        <v>26171</v>
      </c>
      <c r="BO25" s="98">
        <v>2.8168460752730416E-2</v>
      </c>
      <c r="BP25" s="9"/>
    </row>
    <row r="26" spans="1:68" ht="17" x14ac:dyDescent="0.2">
      <c r="A26" s="9" t="s">
        <v>236</v>
      </c>
      <c r="B26" s="9" t="s">
        <v>237</v>
      </c>
      <c r="C26" s="73" t="s">
        <v>238</v>
      </c>
      <c r="D26" s="74" t="s">
        <v>81</v>
      </c>
      <c r="E26" s="75" t="s">
        <v>81</v>
      </c>
      <c r="F26" s="27">
        <v>51833</v>
      </c>
      <c r="G26" s="27">
        <v>47852</v>
      </c>
      <c r="H26" s="27">
        <v>45951</v>
      </c>
      <c r="I26" s="27">
        <v>22853</v>
      </c>
      <c r="J26" s="27">
        <v>168489</v>
      </c>
      <c r="K26" s="27">
        <v>47870</v>
      </c>
      <c r="L26" s="27">
        <v>48024</v>
      </c>
      <c r="M26" s="27">
        <v>46784</v>
      </c>
      <c r="N26" s="27">
        <v>28135</v>
      </c>
      <c r="O26" s="27">
        <v>170813</v>
      </c>
      <c r="P26" s="27">
        <v>50898</v>
      </c>
      <c r="Q26" s="27">
        <v>47769</v>
      </c>
      <c r="R26" s="27">
        <v>47115</v>
      </c>
      <c r="S26" s="27">
        <v>27067</v>
      </c>
      <c r="T26" s="27">
        <v>172849</v>
      </c>
      <c r="U26" s="27">
        <v>52994</v>
      </c>
      <c r="V26" s="27">
        <v>50262</v>
      </c>
      <c r="W26" s="27">
        <v>50754</v>
      </c>
      <c r="X26" s="27">
        <v>25788</v>
      </c>
      <c r="Y26" s="27">
        <v>179798</v>
      </c>
      <c r="Z26" s="27">
        <v>54512</v>
      </c>
      <c r="AA26" s="27">
        <v>48943</v>
      </c>
      <c r="AB26" s="27">
        <v>50191</v>
      </c>
      <c r="AC26" s="27">
        <v>29590</v>
      </c>
      <c r="AD26" s="27">
        <v>183236</v>
      </c>
      <c r="AE26" s="27">
        <v>54766</v>
      </c>
      <c r="AF26" s="27">
        <v>50359</v>
      </c>
      <c r="AG26" s="27">
        <v>51290</v>
      </c>
      <c r="AH26" s="27">
        <v>31233</v>
      </c>
      <c r="AI26" s="27">
        <v>187648</v>
      </c>
      <c r="AJ26" s="27">
        <v>55504</v>
      </c>
      <c r="AK26" s="27">
        <v>51499</v>
      </c>
      <c r="AL26" s="27">
        <v>52550</v>
      </c>
      <c r="AM26" s="27">
        <v>32640</v>
      </c>
      <c r="AN26" s="27">
        <v>192193</v>
      </c>
      <c r="AO26" s="27">
        <v>57818</v>
      </c>
      <c r="AP26" s="27">
        <v>53719</v>
      </c>
      <c r="AQ26" s="27">
        <v>54528</v>
      </c>
      <c r="AR26" s="27">
        <v>34437</v>
      </c>
      <c r="AS26" s="27">
        <v>200502</v>
      </c>
      <c r="AT26" s="27">
        <v>59731</v>
      </c>
      <c r="AU26" s="27">
        <v>55596</v>
      </c>
      <c r="AV26" s="27">
        <v>56856</v>
      </c>
      <c r="AW26" s="27">
        <v>35865</v>
      </c>
      <c r="AX26" s="27">
        <v>208048</v>
      </c>
      <c r="AY26" s="27">
        <v>63810</v>
      </c>
      <c r="AZ26" s="27">
        <v>60111</v>
      </c>
      <c r="BA26" s="27">
        <v>61785</v>
      </c>
      <c r="BB26" s="27">
        <v>38455</v>
      </c>
      <c r="BC26" s="27">
        <v>224161</v>
      </c>
      <c r="BD26" s="63">
        <v>61133</v>
      </c>
      <c r="BE26" s="97">
        <v>62971</v>
      </c>
      <c r="BF26" s="97">
        <v>62705</v>
      </c>
      <c r="BG26" s="97">
        <v>41918</v>
      </c>
      <c r="BH26" s="97">
        <v>228727</v>
      </c>
      <c r="BI26" s="97">
        <v>69346</v>
      </c>
      <c r="BJ26" s="97">
        <v>66168</v>
      </c>
      <c r="BK26" s="97">
        <v>66669</v>
      </c>
      <c r="BL26" s="97">
        <v>44597</v>
      </c>
      <c r="BM26" s="97">
        <v>246780</v>
      </c>
      <c r="BN26" s="97">
        <v>72739</v>
      </c>
      <c r="BO26" s="98">
        <v>4.8928561128255416E-2</v>
      </c>
      <c r="BP26" s="9"/>
    </row>
    <row r="27" spans="1:68" ht="17" x14ac:dyDescent="0.2">
      <c r="A27" s="9" t="s">
        <v>239</v>
      </c>
      <c r="B27" s="9" t="s">
        <v>240</v>
      </c>
      <c r="C27" s="73" t="s">
        <v>241</v>
      </c>
      <c r="D27" s="74" t="s">
        <v>83</v>
      </c>
      <c r="E27" s="75" t="s">
        <v>77</v>
      </c>
      <c r="F27" s="27">
        <v>21604</v>
      </c>
      <c r="G27" s="27">
        <v>20749</v>
      </c>
      <c r="H27" s="27">
        <v>20293</v>
      </c>
      <c r="I27" s="27">
        <v>15203</v>
      </c>
      <c r="J27" s="27">
        <v>77849</v>
      </c>
      <c r="K27" s="27">
        <v>21853</v>
      </c>
      <c r="L27" s="27">
        <v>21053</v>
      </c>
      <c r="M27" s="27">
        <v>20502</v>
      </c>
      <c r="N27" s="27">
        <v>15758</v>
      </c>
      <c r="O27" s="27">
        <v>79166</v>
      </c>
      <c r="P27" s="27">
        <v>21873</v>
      </c>
      <c r="Q27" s="27">
        <v>20971</v>
      </c>
      <c r="R27" s="27">
        <v>20873</v>
      </c>
      <c r="S27" s="27">
        <v>15886</v>
      </c>
      <c r="T27" s="27">
        <v>79603</v>
      </c>
      <c r="U27" s="27">
        <v>23104</v>
      </c>
      <c r="V27" s="27">
        <v>22697</v>
      </c>
      <c r="W27" s="27">
        <v>22615</v>
      </c>
      <c r="X27" s="27">
        <v>17585</v>
      </c>
      <c r="Y27" s="27">
        <v>86001</v>
      </c>
      <c r="Z27" s="27">
        <v>24081</v>
      </c>
      <c r="AA27" s="27">
        <v>23471</v>
      </c>
      <c r="AB27" s="27">
        <v>23326</v>
      </c>
      <c r="AC27" s="27">
        <v>18377</v>
      </c>
      <c r="AD27" s="27">
        <v>89255</v>
      </c>
      <c r="AE27" s="27">
        <v>25136</v>
      </c>
      <c r="AF27" s="27">
        <v>24762</v>
      </c>
      <c r="AG27" s="27">
        <v>24253</v>
      </c>
      <c r="AH27" s="27">
        <v>20754</v>
      </c>
      <c r="AI27" s="27">
        <v>94905</v>
      </c>
      <c r="AJ27" s="27">
        <v>26468</v>
      </c>
      <c r="AK27" s="27">
        <v>26004</v>
      </c>
      <c r="AL27" s="27">
        <v>25912</v>
      </c>
      <c r="AM27" s="27">
        <v>20548</v>
      </c>
      <c r="AN27" s="27">
        <v>98932</v>
      </c>
      <c r="AO27" s="27">
        <v>27883</v>
      </c>
      <c r="AP27" s="27">
        <v>27860</v>
      </c>
      <c r="AQ27" s="27">
        <v>27544</v>
      </c>
      <c r="AR27" s="27">
        <v>21901</v>
      </c>
      <c r="AS27" s="27">
        <v>105188</v>
      </c>
      <c r="AT27" s="27">
        <v>30028</v>
      </c>
      <c r="AU27" s="27">
        <v>29086</v>
      </c>
      <c r="AV27" s="27">
        <v>29005</v>
      </c>
      <c r="AW27" s="27">
        <v>23470</v>
      </c>
      <c r="AX27" s="27">
        <v>111589</v>
      </c>
      <c r="AY27" s="27">
        <v>31440</v>
      </c>
      <c r="AZ27" s="27">
        <v>31240</v>
      </c>
      <c r="BA27" s="27">
        <v>31084</v>
      </c>
      <c r="BB27" s="27">
        <v>25038</v>
      </c>
      <c r="BC27" s="27">
        <v>118802</v>
      </c>
      <c r="BD27" s="63">
        <v>31453</v>
      </c>
      <c r="BE27" s="97">
        <v>31409</v>
      </c>
      <c r="BF27" s="97">
        <v>31454</v>
      </c>
      <c r="BG27" s="97">
        <v>25292</v>
      </c>
      <c r="BH27" s="97">
        <v>119608</v>
      </c>
      <c r="BI27" s="97">
        <v>33800</v>
      </c>
      <c r="BJ27" s="97">
        <v>32588</v>
      </c>
      <c r="BK27" s="97">
        <v>32536</v>
      </c>
      <c r="BL27" s="97">
        <v>25657</v>
      </c>
      <c r="BM27" s="97">
        <v>124581</v>
      </c>
      <c r="BN27" s="97">
        <v>35418</v>
      </c>
      <c r="BO27" s="98">
        <v>4.7869822485207103E-2</v>
      </c>
      <c r="BP27" s="9"/>
    </row>
    <row r="28" spans="1:68" ht="17" x14ac:dyDescent="0.2">
      <c r="A28" s="9" t="s">
        <v>242</v>
      </c>
      <c r="B28" s="9" t="s">
        <v>243</v>
      </c>
      <c r="C28" s="73" t="s">
        <v>244</v>
      </c>
      <c r="D28" s="74" t="s">
        <v>85</v>
      </c>
      <c r="E28" s="75" t="s">
        <v>65</v>
      </c>
      <c r="F28" s="27">
        <v>7756</v>
      </c>
      <c r="G28" s="27">
        <v>7788</v>
      </c>
      <c r="H28" s="27">
        <v>7345</v>
      </c>
      <c r="I28" s="27">
        <v>4129</v>
      </c>
      <c r="J28" s="27">
        <v>27018</v>
      </c>
      <c r="K28" s="27">
        <v>7857</v>
      </c>
      <c r="L28" s="27">
        <v>7832</v>
      </c>
      <c r="M28" s="27">
        <v>7411</v>
      </c>
      <c r="N28" s="27">
        <v>4187</v>
      </c>
      <c r="O28" s="27">
        <v>27287</v>
      </c>
      <c r="P28" s="27">
        <v>7908</v>
      </c>
      <c r="Q28" s="27">
        <v>8048</v>
      </c>
      <c r="R28" s="27">
        <v>7422</v>
      </c>
      <c r="S28" s="27">
        <v>4226</v>
      </c>
      <c r="T28" s="27">
        <v>27604</v>
      </c>
      <c r="U28" s="27">
        <v>8212</v>
      </c>
      <c r="V28" s="27">
        <v>7810</v>
      </c>
      <c r="W28" s="27">
        <v>8122</v>
      </c>
      <c r="X28" s="27">
        <v>4372</v>
      </c>
      <c r="Y28" s="27">
        <v>28516</v>
      </c>
      <c r="Z28" s="27">
        <v>7960</v>
      </c>
      <c r="AA28" s="27">
        <v>8787</v>
      </c>
      <c r="AB28" s="27">
        <v>7817</v>
      </c>
      <c r="AC28" s="27">
        <v>4697</v>
      </c>
      <c r="AD28" s="27">
        <v>29261</v>
      </c>
      <c r="AE28" s="27">
        <v>8563</v>
      </c>
      <c r="AF28" s="27">
        <v>8674</v>
      </c>
      <c r="AG28" s="27">
        <v>8237</v>
      </c>
      <c r="AH28" s="27">
        <v>4763</v>
      </c>
      <c r="AI28" s="27">
        <v>30237</v>
      </c>
      <c r="AJ28" s="27">
        <v>9060</v>
      </c>
      <c r="AK28" s="27">
        <v>9073</v>
      </c>
      <c r="AL28" s="27">
        <v>8548</v>
      </c>
      <c r="AM28" s="27">
        <v>5057</v>
      </c>
      <c r="AN28" s="27">
        <v>31738</v>
      </c>
      <c r="AO28" s="27">
        <v>9430</v>
      </c>
      <c r="AP28" s="27">
        <v>9309</v>
      </c>
      <c r="AQ28" s="27">
        <v>8816</v>
      </c>
      <c r="AR28" s="27">
        <v>5119</v>
      </c>
      <c r="AS28" s="27">
        <v>32674</v>
      </c>
      <c r="AT28" s="27">
        <v>10032</v>
      </c>
      <c r="AU28" s="27">
        <v>9919</v>
      </c>
      <c r="AV28" s="27">
        <v>9248</v>
      </c>
      <c r="AW28" s="27">
        <v>5400</v>
      </c>
      <c r="AX28" s="27">
        <v>34599</v>
      </c>
      <c r="AY28" s="27">
        <v>10553</v>
      </c>
      <c r="AZ28" s="27">
        <v>9801</v>
      </c>
      <c r="BA28" s="27">
        <v>10396</v>
      </c>
      <c r="BB28" s="27">
        <v>5769</v>
      </c>
      <c r="BC28" s="27">
        <v>36519</v>
      </c>
      <c r="BD28" s="63">
        <v>10286</v>
      </c>
      <c r="BE28" s="97">
        <v>10797</v>
      </c>
      <c r="BF28" s="97">
        <v>10109</v>
      </c>
      <c r="BG28" s="97">
        <v>5843</v>
      </c>
      <c r="BH28" s="97">
        <v>37035</v>
      </c>
      <c r="BI28" s="97">
        <v>11190</v>
      </c>
      <c r="BJ28" s="97">
        <v>11392</v>
      </c>
      <c r="BK28" s="97">
        <v>10489</v>
      </c>
      <c r="BL28" s="97">
        <v>6503</v>
      </c>
      <c r="BM28" s="97">
        <v>39574</v>
      </c>
      <c r="BN28" s="97">
        <v>11605</v>
      </c>
      <c r="BO28" s="98">
        <v>3.7086684539767649E-2</v>
      </c>
      <c r="BP28" s="9"/>
    </row>
    <row r="29" spans="1:68" ht="17" x14ac:dyDescent="0.2">
      <c r="A29" s="9" t="s">
        <v>245</v>
      </c>
      <c r="B29" s="9" t="s">
        <v>246</v>
      </c>
      <c r="C29" s="73" t="s">
        <v>247</v>
      </c>
      <c r="D29" s="74" t="s">
        <v>85</v>
      </c>
      <c r="E29" s="75" t="s">
        <v>71</v>
      </c>
      <c r="F29" s="27">
        <v>19717</v>
      </c>
      <c r="G29" s="27">
        <v>22396</v>
      </c>
      <c r="H29" s="27">
        <v>22498</v>
      </c>
      <c r="I29" s="27">
        <v>12209</v>
      </c>
      <c r="J29" s="27">
        <v>76820</v>
      </c>
      <c r="K29" s="27">
        <v>23364</v>
      </c>
      <c r="L29" s="27">
        <v>22416</v>
      </c>
      <c r="M29" s="27">
        <v>22516</v>
      </c>
      <c r="N29" s="27">
        <v>12639</v>
      </c>
      <c r="O29" s="27">
        <v>80935</v>
      </c>
      <c r="P29" s="27">
        <v>23665</v>
      </c>
      <c r="Q29" s="27">
        <v>22691</v>
      </c>
      <c r="R29" s="27">
        <v>22926</v>
      </c>
      <c r="S29" s="27">
        <v>12796</v>
      </c>
      <c r="T29" s="27">
        <v>82078</v>
      </c>
      <c r="U29" s="27">
        <v>24490</v>
      </c>
      <c r="V29" s="27">
        <v>23534</v>
      </c>
      <c r="W29" s="27">
        <v>23626</v>
      </c>
      <c r="X29" s="27">
        <v>14078</v>
      </c>
      <c r="Y29" s="27">
        <v>85728</v>
      </c>
      <c r="Z29" s="27">
        <v>25179</v>
      </c>
      <c r="AA29" s="27">
        <v>24331</v>
      </c>
      <c r="AB29" s="27">
        <v>24557</v>
      </c>
      <c r="AC29" s="27">
        <v>14941</v>
      </c>
      <c r="AD29" s="27">
        <v>89008</v>
      </c>
      <c r="AE29" s="27">
        <v>25717</v>
      </c>
      <c r="AF29" s="27">
        <v>24989</v>
      </c>
      <c r="AG29" s="27">
        <v>25116</v>
      </c>
      <c r="AH29" s="27">
        <v>15427</v>
      </c>
      <c r="AI29" s="27">
        <v>91249</v>
      </c>
      <c r="AJ29" s="27">
        <v>27156</v>
      </c>
      <c r="AK29" s="27">
        <v>26153</v>
      </c>
      <c r="AL29" s="27">
        <v>26276</v>
      </c>
      <c r="AM29" s="27">
        <v>16197</v>
      </c>
      <c r="AN29" s="27">
        <v>95782</v>
      </c>
      <c r="AO29" s="27">
        <v>27808</v>
      </c>
      <c r="AP29" s="27">
        <v>27123</v>
      </c>
      <c r="AQ29" s="27">
        <v>26933</v>
      </c>
      <c r="AR29" s="27">
        <v>17161</v>
      </c>
      <c r="AS29" s="27">
        <v>99025</v>
      </c>
      <c r="AT29" s="27">
        <v>29360</v>
      </c>
      <c r="AU29" s="27">
        <v>28457</v>
      </c>
      <c r="AV29" s="27">
        <v>28446</v>
      </c>
      <c r="AW29" s="27">
        <v>18127</v>
      </c>
      <c r="AX29" s="27">
        <v>104390</v>
      </c>
      <c r="AY29" s="27">
        <v>31138</v>
      </c>
      <c r="AZ29" s="27">
        <v>30096</v>
      </c>
      <c r="BA29" s="27">
        <v>30008</v>
      </c>
      <c r="BB29" s="27">
        <v>19480</v>
      </c>
      <c r="BC29" s="27">
        <v>110722</v>
      </c>
      <c r="BD29" s="63">
        <v>30261</v>
      </c>
      <c r="BE29" s="97">
        <v>29530</v>
      </c>
      <c r="BF29" s="97">
        <v>30652</v>
      </c>
      <c r="BG29" s="97">
        <v>19940</v>
      </c>
      <c r="BH29" s="97">
        <v>110383</v>
      </c>
      <c r="BI29" s="97">
        <v>31787</v>
      </c>
      <c r="BJ29" s="97">
        <v>31598</v>
      </c>
      <c r="BK29" s="97">
        <v>31660</v>
      </c>
      <c r="BL29" s="97">
        <v>20750</v>
      </c>
      <c r="BM29" s="97">
        <v>115795</v>
      </c>
      <c r="BN29" s="97">
        <v>33255</v>
      </c>
      <c r="BO29" s="98">
        <v>4.6182401610721367E-2</v>
      </c>
      <c r="BP29" s="9"/>
    </row>
    <row r="30" spans="1:68" ht="17" x14ac:dyDescent="0.2">
      <c r="A30" s="9" t="s">
        <v>248</v>
      </c>
      <c r="B30" s="9" t="s">
        <v>249</v>
      </c>
      <c r="C30" s="73" t="s">
        <v>250</v>
      </c>
      <c r="D30" s="74" t="s">
        <v>85</v>
      </c>
      <c r="E30" s="75" t="s">
        <v>75</v>
      </c>
      <c r="F30" s="27">
        <v>23235</v>
      </c>
      <c r="G30" s="27">
        <v>22613</v>
      </c>
      <c r="H30" s="27">
        <v>22123</v>
      </c>
      <c r="I30" s="27">
        <v>12626</v>
      </c>
      <c r="J30" s="27">
        <v>80597</v>
      </c>
      <c r="K30" s="27">
        <v>23680</v>
      </c>
      <c r="L30" s="27">
        <v>23035</v>
      </c>
      <c r="M30" s="27">
        <v>22380</v>
      </c>
      <c r="N30" s="27">
        <v>12922</v>
      </c>
      <c r="O30" s="27">
        <v>82017</v>
      </c>
      <c r="P30" s="27">
        <v>23926</v>
      </c>
      <c r="Q30" s="27">
        <v>23220</v>
      </c>
      <c r="R30" s="27">
        <v>22519</v>
      </c>
      <c r="S30" s="27">
        <v>12883</v>
      </c>
      <c r="T30" s="27">
        <v>82548</v>
      </c>
      <c r="U30" s="27">
        <v>24162</v>
      </c>
      <c r="V30" s="27">
        <v>23705</v>
      </c>
      <c r="W30" s="27">
        <v>22774</v>
      </c>
      <c r="X30" s="27">
        <v>13616</v>
      </c>
      <c r="Y30" s="27">
        <v>84257</v>
      </c>
      <c r="Z30" s="27">
        <v>24597</v>
      </c>
      <c r="AA30" s="27">
        <v>23880</v>
      </c>
      <c r="AB30" s="27">
        <v>22971</v>
      </c>
      <c r="AC30" s="27">
        <v>14082</v>
      </c>
      <c r="AD30" s="27">
        <v>85530</v>
      </c>
      <c r="AE30" s="27">
        <v>24925</v>
      </c>
      <c r="AF30" s="27">
        <v>24265</v>
      </c>
      <c r="AG30" s="27">
        <v>23349</v>
      </c>
      <c r="AH30" s="27">
        <v>14342</v>
      </c>
      <c r="AI30" s="27">
        <v>86881</v>
      </c>
      <c r="AJ30" s="27">
        <v>26115</v>
      </c>
      <c r="AK30" s="27">
        <v>25456</v>
      </c>
      <c r="AL30" s="27">
        <v>24426</v>
      </c>
      <c r="AM30" s="27">
        <v>15037</v>
      </c>
      <c r="AN30" s="27">
        <v>91034</v>
      </c>
      <c r="AO30" s="27">
        <v>27624</v>
      </c>
      <c r="AP30" s="27">
        <v>26797</v>
      </c>
      <c r="AQ30" s="27">
        <v>25671</v>
      </c>
      <c r="AR30" s="27">
        <v>15862</v>
      </c>
      <c r="AS30" s="27">
        <v>95954</v>
      </c>
      <c r="AT30" s="27">
        <v>29418</v>
      </c>
      <c r="AU30" s="27">
        <v>28546</v>
      </c>
      <c r="AV30" s="27">
        <v>27541</v>
      </c>
      <c r="AW30" s="27">
        <v>17294</v>
      </c>
      <c r="AX30" s="27">
        <v>102799</v>
      </c>
      <c r="AY30" s="27">
        <v>30991</v>
      </c>
      <c r="AZ30" s="27">
        <v>30359</v>
      </c>
      <c r="BA30" s="27">
        <v>29169</v>
      </c>
      <c r="BB30" s="27">
        <v>18234</v>
      </c>
      <c r="BC30" s="27">
        <v>108753</v>
      </c>
      <c r="BD30" s="63">
        <v>13076</v>
      </c>
      <c r="BE30" s="97">
        <v>33372</v>
      </c>
      <c r="BF30" s="97">
        <v>31737</v>
      </c>
      <c r="BG30" s="97">
        <v>35291</v>
      </c>
      <c r="BH30" s="97">
        <v>113476</v>
      </c>
      <c r="BI30" s="97">
        <v>34845</v>
      </c>
      <c r="BJ30" s="97">
        <v>33931</v>
      </c>
      <c r="BK30" s="97">
        <v>32396</v>
      </c>
      <c r="BL30" s="97">
        <v>21349</v>
      </c>
      <c r="BM30" s="97">
        <v>122521</v>
      </c>
      <c r="BN30" s="97">
        <v>35941</v>
      </c>
      <c r="BO30" s="98">
        <v>3.1453580140622758E-2</v>
      </c>
      <c r="BP30" s="9"/>
    </row>
    <row r="31" spans="1:68" ht="17" x14ac:dyDescent="0.2">
      <c r="A31" s="9" t="s">
        <v>251</v>
      </c>
      <c r="B31" s="9" t="s">
        <v>252</v>
      </c>
      <c r="C31" s="73" t="s">
        <v>253</v>
      </c>
      <c r="D31" s="74" t="s">
        <v>85</v>
      </c>
      <c r="E31" s="75" t="s">
        <v>69</v>
      </c>
      <c r="F31" s="27">
        <v>12160</v>
      </c>
      <c r="G31" s="27">
        <v>13399</v>
      </c>
      <c r="H31" s="27">
        <v>13304</v>
      </c>
      <c r="I31" s="27">
        <v>9865</v>
      </c>
      <c r="J31" s="27">
        <v>48728</v>
      </c>
      <c r="K31" s="27">
        <v>12255</v>
      </c>
      <c r="L31" s="27">
        <v>13362</v>
      </c>
      <c r="M31" s="27">
        <v>13316</v>
      </c>
      <c r="N31" s="27">
        <v>9995</v>
      </c>
      <c r="O31" s="27">
        <v>48928</v>
      </c>
      <c r="P31" s="27">
        <v>12532</v>
      </c>
      <c r="Q31" s="27">
        <v>13480</v>
      </c>
      <c r="R31" s="27">
        <v>13407</v>
      </c>
      <c r="S31" s="27">
        <v>10191</v>
      </c>
      <c r="T31" s="27">
        <v>49610</v>
      </c>
      <c r="U31" s="27">
        <v>12919</v>
      </c>
      <c r="V31" s="27">
        <v>13929</v>
      </c>
      <c r="W31" s="27">
        <v>13932</v>
      </c>
      <c r="X31" s="27">
        <v>10756</v>
      </c>
      <c r="Y31" s="27">
        <v>51536</v>
      </c>
      <c r="Z31" s="27">
        <v>13256</v>
      </c>
      <c r="AA31" s="27">
        <v>14390</v>
      </c>
      <c r="AB31" s="27">
        <v>14397</v>
      </c>
      <c r="AC31" s="27">
        <v>11212</v>
      </c>
      <c r="AD31" s="27">
        <v>53255</v>
      </c>
      <c r="AE31" s="27">
        <v>13713</v>
      </c>
      <c r="AF31" s="27">
        <v>14912</v>
      </c>
      <c r="AG31" s="27">
        <v>14945</v>
      </c>
      <c r="AH31" s="27">
        <v>11755</v>
      </c>
      <c r="AI31" s="27">
        <v>55325</v>
      </c>
      <c r="AJ31" s="27">
        <v>14454</v>
      </c>
      <c r="AK31" s="27">
        <v>15635</v>
      </c>
      <c r="AL31" s="27">
        <v>15452</v>
      </c>
      <c r="AM31" s="27">
        <v>11971</v>
      </c>
      <c r="AN31" s="27">
        <v>57512</v>
      </c>
      <c r="AO31" s="27">
        <v>15872</v>
      </c>
      <c r="AP31" s="27">
        <v>16350</v>
      </c>
      <c r="AQ31" s="27">
        <v>16404</v>
      </c>
      <c r="AR31" s="27">
        <v>11970</v>
      </c>
      <c r="AS31" s="27">
        <v>60596</v>
      </c>
      <c r="AT31" s="27">
        <v>17040</v>
      </c>
      <c r="AU31" s="27">
        <v>17275</v>
      </c>
      <c r="AV31" s="27">
        <v>17416</v>
      </c>
      <c r="AW31" s="27">
        <v>13569</v>
      </c>
      <c r="AX31" s="27">
        <v>65300</v>
      </c>
      <c r="AY31" s="27">
        <v>18014</v>
      </c>
      <c r="AZ31" s="27">
        <v>18386</v>
      </c>
      <c r="BA31" s="27">
        <v>18154</v>
      </c>
      <c r="BB31" s="27">
        <v>14225</v>
      </c>
      <c r="BC31" s="27">
        <v>68779</v>
      </c>
      <c r="BD31" s="63">
        <v>18220</v>
      </c>
      <c r="BE31" s="97">
        <v>18829</v>
      </c>
      <c r="BF31" s="97">
        <v>19133</v>
      </c>
      <c r="BG31" s="97">
        <v>15463</v>
      </c>
      <c r="BH31" s="97">
        <v>71645</v>
      </c>
      <c r="BI31" s="97">
        <v>19946</v>
      </c>
      <c r="BJ31" s="97">
        <v>20286</v>
      </c>
      <c r="BK31" s="97">
        <v>20247</v>
      </c>
      <c r="BL31" s="97">
        <v>16150</v>
      </c>
      <c r="BM31" s="97">
        <v>76629</v>
      </c>
      <c r="BN31" s="97">
        <v>21022</v>
      </c>
      <c r="BO31" s="98">
        <v>5.3945653263812295E-2</v>
      </c>
      <c r="BP31" s="9"/>
    </row>
    <row r="32" spans="1:68" ht="17" x14ac:dyDescent="0.2">
      <c r="A32" s="9" t="s">
        <v>254</v>
      </c>
      <c r="B32" s="9" t="s">
        <v>255</v>
      </c>
      <c r="C32" s="73" t="s">
        <v>256</v>
      </c>
      <c r="D32" s="74" t="s">
        <v>87</v>
      </c>
      <c r="E32" s="75" t="s">
        <v>73</v>
      </c>
      <c r="F32" s="27">
        <v>24603</v>
      </c>
      <c r="G32" s="27">
        <v>24321</v>
      </c>
      <c r="H32" s="27">
        <v>24091</v>
      </c>
      <c r="I32" s="27">
        <v>11099</v>
      </c>
      <c r="J32" s="27">
        <v>84114</v>
      </c>
      <c r="K32" s="27">
        <v>24706</v>
      </c>
      <c r="L32" s="27">
        <v>24351</v>
      </c>
      <c r="M32" s="27">
        <v>24339</v>
      </c>
      <c r="N32" s="27">
        <v>10895</v>
      </c>
      <c r="O32" s="27">
        <v>84291</v>
      </c>
      <c r="P32" s="27">
        <v>24988</v>
      </c>
      <c r="Q32" s="27">
        <v>24629</v>
      </c>
      <c r="R32" s="27">
        <v>24662</v>
      </c>
      <c r="S32" s="27">
        <v>10930</v>
      </c>
      <c r="T32" s="27">
        <v>85209</v>
      </c>
      <c r="U32" s="27">
        <v>25712</v>
      </c>
      <c r="V32" s="27">
        <v>25544</v>
      </c>
      <c r="W32" s="27">
        <v>25462</v>
      </c>
      <c r="X32" s="27">
        <v>12239</v>
      </c>
      <c r="Y32" s="27">
        <v>88957</v>
      </c>
      <c r="Z32" s="27">
        <v>26080</v>
      </c>
      <c r="AA32" s="27">
        <v>25941</v>
      </c>
      <c r="AB32" s="27">
        <v>25966</v>
      </c>
      <c r="AC32" s="27">
        <v>12576</v>
      </c>
      <c r="AD32" s="27">
        <v>90563</v>
      </c>
      <c r="AE32" s="27">
        <v>26608</v>
      </c>
      <c r="AF32" s="27">
        <v>26242</v>
      </c>
      <c r="AG32" s="27">
        <v>26287</v>
      </c>
      <c r="AH32" s="27">
        <v>13055</v>
      </c>
      <c r="AI32" s="27">
        <v>92192</v>
      </c>
      <c r="AJ32" s="27">
        <v>29022</v>
      </c>
      <c r="AK32" s="27">
        <v>27537</v>
      </c>
      <c r="AL32" s="27">
        <v>27424</v>
      </c>
      <c r="AM32" s="27">
        <v>14254</v>
      </c>
      <c r="AN32" s="27">
        <v>98237</v>
      </c>
      <c r="AO32" s="27">
        <v>30236</v>
      </c>
      <c r="AP32" s="27">
        <v>28701</v>
      </c>
      <c r="AQ32" s="27">
        <v>28495</v>
      </c>
      <c r="AR32" s="27">
        <v>15087</v>
      </c>
      <c r="AS32" s="27">
        <v>102519</v>
      </c>
      <c r="AT32" s="27">
        <v>30978</v>
      </c>
      <c r="AU32" s="27">
        <v>30141</v>
      </c>
      <c r="AV32" s="27">
        <v>30602</v>
      </c>
      <c r="AW32" s="27">
        <v>14874</v>
      </c>
      <c r="AX32" s="27">
        <v>106595</v>
      </c>
      <c r="AY32" s="27">
        <v>32843</v>
      </c>
      <c r="AZ32" s="27">
        <v>32650</v>
      </c>
      <c r="BA32" s="27">
        <v>32299</v>
      </c>
      <c r="BB32" s="27">
        <v>16939</v>
      </c>
      <c r="BC32" s="27">
        <v>114731</v>
      </c>
      <c r="BD32" s="63">
        <v>33448</v>
      </c>
      <c r="BE32" s="97">
        <v>33909</v>
      </c>
      <c r="BF32" s="97">
        <v>33510</v>
      </c>
      <c r="BG32" s="97">
        <v>18526</v>
      </c>
      <c r="BH32" s="97">
        <v>119393</v>
      </c>
      <c r="BI32" s="97">
        <v>36316</v>
      </c>
      <c r="BJ32" s="97">
        <v>36068</v>
      </c>
      <c r="BK32" s="97">
        <v>35622</v>
      </c>
      <c r="BL32" s="97">
        <v>18170</v>
      </c>
      <c r="BM32" s="97">
        <v>126176</v>
      </c>
      <c r="BN32" s="97">
        <v>37298</v>
      </c>
      <c r="BO32" s="98">
        <v>2.7040422954069832E-2</v>
      </c>
      <c r="BP32" s="9"/>
    </row>
    <row r="33" spans="1:68" ht="17" x14ac:dyDescent="0.2">
      <c r="A33" s="9" t="s">
        <v>257</v>
      </c>
      <c r="B33" s="9" t="s">
        <v>258</v>
      </c>
      <c r="C33" s="48" t="s">
        <v>259</v>
      </c>
      <c r="D33" s="76" t="s">
        <v>87</v>
      </c>
      <c r="E33" s="75" t="s">
        <v>71</v>
      </c>
      <c r="F33" s="27">
        <v>20110</v>
      </c>
      <c r="G33" s="27">
        <v>19117</v>
      </c>
      <c r="H33" s="27">
        <v>19717</v>
      </c>
      <c r="I33" s="27">
        <v>16488</v>
      </c>
      <c r="J33" s="27">
        <v>75432</v>
      </c>
      <c r="K33" s="27">
        <v>20097</v>
      </c>
      <c r="L33" s="27">
        <v>19443</v>
      </c>
      <c r="M33" s="27">
        <v>20172</v>
      </c>
      <c r="N33" s="27">
        <v>16518</v>
      </c>
      <c r="O33" s="27">
        <v>76230</v>
      </c>
      <c r="P33" s="27">
        <v>20676</v>
      </c>
      <c r="Q33" s="27">
        <v>19956</v>
      </c>
      <c r="R33" s="27">
        <v>20648</v>
      </c>
      <c r="S33" s="27">
        <v>16670</v>
      </c>
      <c r="T33" s="27">
        <v>77950</v>
      </c>
      <c r="U33" s="27">
        <v>21713</v>
      </c>
      <c r="V33" s="27">
        <v>21001</v>
      </c>
      <c r="W33" s="27">
        <v>21671</v>
      </c>
      <c r="X33" s="27">
        <v>17294</v>
      </c>
      <c r="Y33" s="27">
        <v>81679</v>
      </c>
      <c r="Z33" s="27">
        <v>22655</v>
      </c>
      <c r="AA33" s="27">
        <v>21779</v>
      </c>
      <c r="AB33" s="27">
        <v>22475</v>
      </c>
      <c r="AC33" s="27">
        <v>18190</v>
      </c>
      <c r="AD33" s="27">
        <v>85099</v>
      </c>
      <c r="AE33" s="27">
        <v>22540</v>
      </c>
      <c r="AF33" s="27">
        <v>22455</v>
      </c>
      <c r="AG33" s="27">
        <v>23021</v>
      </c>
      <c r="AH33" s="27">
        <v>18017</v>
      </c>
      <c r="AI33" s="27">
        <v>86033</v>
      </c>
      <c r="AJ33" s="27">
        <v>24993</v>
      </c>
      <c r="AK33" s="27">
        <v>23908</v>
      </c>
      <c r="AL33" s="27">
        <v>24866</v>
      </c>
      <c r="AM33" s="27">
        <v>18752</v>
      </c>
      <c r="AN33" s="27">
        <v>92519</v>
      </c>
      <c r="AO33" s="27">
        <v>26910</v>
      </c>
      <c r="AP33" s="27">
        <v>25870</v>
      </c>
      <c r="AQ33" s="27">
        <v>26256</v>
      </c>
      <c r="AR33" s="27">
        <v>19799</v>
      </c>
      <c r="AS33" s="27">
        <v>98835</v>
      </c>
      <c r="AT33" s="27">
        <v>28740</v>
      </c>
      <c r="AU33" s="27">
        <v>27435</v>
      </c>
      <c r="AV33" s="27">
        <v>27798</v>
      </c>
      <c r="AW33" s="27">
        <v>21131</v>
      </c>
      <c r="AX33" s="27">
        <v>105104</v>
      </c>
      <c r="AY33" s="27">
        <v>30230</v>
      </c>
      <c r="AZ33" s="27">
        <v>29115</v>
      </c>
      <c r="BA33" s="27">
        <v>29280</v>
      </c>
      <c r="BB33" s="27">
        <v>21635</v>
      </c>
      <c r="BC33" s="27">
        <v>110260</v>
      </c>
      <c r="BD33" s="63">
        <v>29885</v>
      </c>
      <c r="BE33" s="97">
        <v>29371</v>
      </c>
      <c r="BF33" s="97">
        <v>31115</v>
      </c>
      <c r="BG33" s="97">
        <v>24346</v>
      </c>
      <c r="BH33" s="97">
        <v>114717</v>
      </c>
      <c r="BI33" s="97">
        <v>31588</v>
      </c>
      <c r="BJ33" s="97">
        <v>32181</v>
      </c>
      <c r="BK33" s="97">
        <v>32828</v>
      </c>
      <c r="BL33" s="97">
        <v>24116</v>
      </c>
      <c r="BM33" s="97">
        <v>120713</v>
      </c>
      <c r="BN33" s="97">
        <v>35072</v>
      </c>
      <c r="BO33" s="98">
        <v>0.11029504875269089</v>
      </c>
      <c r="BP33" s="9"/>
    </row>
    <row r="34" spans="1:68" ht="17" x14ac:dyDescent="0.2">
      <c r="A34" s="9" t="s">
        <v>260</v>
      </c>
      <c r="B34" s="9" t="s">
        <v>261</v>
      </c>
      <c r="C34" s="77" t="s">
        <v>262</v>
      </c>
      <c r="D34" s="74" t="s">
        <v>81</v>
      </c>
      <c r="E34" s="75" t="s">
        <v>81</v>
      </c>
      <c r="F34" s="27">
        <v>31037</v>
      </c>
      <c r="G34" s="27">
        <v>30239</v>
      </c>
      <c r="H34" s="27">
        <v>30209</v>
      </c>
      <c r="I34" s="27">
        <v>11731</v>
      </c>
      <c r="J34" s="27">
        <v>103216</v>
      </c>
      <c r="K34" s="27">
        <v>31323</v>
      </c>
      <c r="L34" s="27">
        <v>30008</v>
      </c>
      <c r="M34" s="27">
        <v>30141</v>
      </c>
      <c r="N34" s="27">
        <v>12206</v>
      </c>
      <c r="O34" s="27">
        <v>103678</v>
      </c>
      <c r="P34" s="27">
        <v>30610</v>
      </c>
      <c r="Q34" s="27">
        <v>29897</v>
      </c>
      <c r="R34" s="27">
        <v>30258</v>
      </c>
      <c r="S34" s="27">
        <v>11689</v>
      </c>
      <c r="T34" s="27">
        <v>102454</v>
      </c>
      <c r="U34" s="27">
        <v>31929</v>
      </c>
      <c r="V34" s="27">
        <v>30610</v>
      </c>
      <c r="W34" s="27">
        <v>31110</v>
      </c>
      <c r="X34" s="27">
        <v>13022</v>
      </c>
      <c r="Y34" s="27">
        <v>106671</v>
      </c>
      <c r="Z34" s="27">
        <v>32410</v>
      </c>
      <c r="AA34" s="27">
        <v>37662</v>
      </c>
      <c r="AB34" s="27">
        <v>31690</v>
      </c>
      <c r="AC34" s="27">
        <v>7096</v>
      </c>
      <c r="AD34" s="27">
        <v>108858</v>
      </c>
      <c r="AE34" s="27">
        <v>33365</v>
      </c>
      <c r="AF34" s="27">
        <v>32412</v>
      </c>
      <c r="AG34" s="27">
        <v>32953</v>
      </c>
      <c r="AH34" s="27">
        <v>13384</v>
      </c>
      <c r="AI34" s="27">
        <v>112114</v>
      </c>
      <c r="AJ34" s="27">
        <v>34653</v>
      </c>
      <c r="AK34" s="27">
        <v>33701</v>
      </c>
      <c r="AL34" s="27">
        <v>34109</v>
      </c>
      <c r="AM34" s="27">
        <v>13988</v>
      </c>
      <c r="AN34" s="27">
        <v>116451</v>
      </c>
      <c r="AO34" s="27">
        <v>35883</v>
      </c>
      <c r="AP34" s="27">
        <v>35093</v>
      </c>
      <c r="AQ34" s="27">
        <v>35011</v>
      </c>
      <c r="AR34" s="27">
        <v>13873</v>
      </c>
      <c r="AS34" s="27">
        <v>119860</v>
      </c>
      <c r="AT34" s="27">
        <v>37985</v>
      </c>
      <c r="AU34" s="27">
        <v>36719</v>
      </c>
      <c r="AV34" s="27">
        <v>36998</v>
      </c>
      <c r="AW34" s="27">
        <v>17739</v>
      </c>
      <c r="AX34" s="27">
        <v>129441</v>
      </c>
      <c r="AY34" s="27">
        <v>40190</v>
      </c>
      <c r="AZ34" s="27">
        <v>38813</v>
      </c>
      <c r="BA34" s="27">
        <v>38788</v>
      </c>
      <c r="BB34" s="27">
        <v>18515</v>
      </c>
      <c r="BC34" s="27">
        <v>136306</v>
      </c>
      <c r="BD34" s="63">
        <v>39465</v>
      </c>
      <c r="BE34" s="97">
        <v>39542</v>
      </c>
      <c r="BF34" s="97">
        <v>39277</v>
      </c>
      <c r="BG34" s="97">
        <v>19163</v>
      </c>
      <c r="BH34" s="97">
        <v>137447</v>
      </c>
      <c r="BI34" s="97">
        <v>43432</v>
      </c>
      <c r="BJ34" s="97">
        <v>42429</v>
      </c>
      <c r="BK34" s="97">
        <v>42674</v>
      </c>
      <c r="BL34" s="97">
        <v>21187</v>
      </c>
      <c r="BM34" s="97">
        <v>149722</v>
      </c>
      <c r="BN34" s="97">
        <v>45544</v>
      </c>
      <c r="BO34" s="98">
        <v>4.8627739915269849E-2</v>
      </c>
      <c r="BP34" s="9"/>
    </row>
    <row r="35" spans="1:68" ht="17" x14ac:dyDescent="0.2">
      <c r="A35" s="9" t="s">
        <v>263</v>
      </c>
      <c r="B35" s="9" t="s">
        <v>264</v>
      </c>
      <c r="C35" s="73" t="s">
        <v>265</v>
      </c>
      <c r="D35" s="74" t="s">
        <v>83</v>
      </c>
      <c r="E35" s="75" t="s">
        <v>79</v>
      </c>
      <c r="F35" s="27">
        <v>78362.58</v>
      </c>
      <c r="G35" s="27">
        <v>76136.69</v>
      </c>
      <c r="H35" s="27">
        <v>79270.8</v>
      </c>
      <c r="I35" s="27">
        <v>36010.78</v>
      </c>
      <c r="J35" s="27">
        <v>269780.84999999998</v>
      </c>
      <c r="K35" s="27">
        <v>78845.429999999993</v>
      </c>
      <c r="L35" s="27">
        <v>77863.759999999995</v>
      </c>
      <c r="M35" s="27">
        <v>80323.38</v>
      </c>
      <c r="N35" s="27">
        <v>35421.86</v>
      </c>
      <c r="O35" s="27">
        <v>272454.43</v>
      </c>
      <c r="P35" s="27">
        <v>76912.23</v>
      </c>
      <c r="Q35" s="27">
        <v>78429.64</v>
      </c>
      <c r="R35" s="27">
        <v>82426.7</v>
      </c>
      <c r="S35" s="27">
        <v>38365.17</v>
      </c>
      <c r="T35" s="27">
        <v>276133.74</v>
      </c>
      <c r="U35" s="27">
        <v>81198</v>
      </c>
      <c r="V35" s="27">
        <v>82825</v>
      </c>
      <c r="W35" s="27">
        <v>85833</v>
      </c>
      <c r="X35" s="27">
        <v>42693</v>
      </c>
      <c r="Y35" s="27">
        <v>292549</v>
      </c>
      <c r="Z35" s="27">
        <v>86833</v>
      </c>
      <c r="AA35" s="27">
        <v>84625</v>
      </c>
      <c r="AB35" s="27">
        <v>89589</v>
      </c>
      <c r="AC35" s="27">
        <v>40662</v>
      </c>
      <c r="AD35" s="27">
        <v>301709</v>
      </c>
      <c r="AE35" s="27">
        <v>85721</v>
      </c>
      <c r="AF35" s="27">
        <v>87100</v>
      </c>
      <c r="AG35" s="27">
        <v>92042</v>
      </c>
      <c r="AH35" s="27">
        <v>48228</v>
      </c>
      <c r="AI35" s="27">
        <v>313091</v>
      </c>
      <c r="AJ35" s="27">
        <v>93894</v>
      </c>
      <c r="AK35" s="27">
        <v>91741</v>
      </c>
      <c r="AL35" s="27">
        <v>92331</v>
      </c>
      <c r="AM35" s="27">
        <v>53866</v>
      </c>
      <c r="AN35" s="27">
        <v>331832</v>
      </c>
      <c r="AO35" s="27">
        <v>99270</v>
      </c>
      <c r="AP35" s="27">
        <v>95846</v>
      </c>
      <c r="AQ35" s="27">
        <v>97197</v>
      </c>
      <c r="AR35" s="27">
        <v>58883</v>
      </c>
      <c r="AS35" s="27">
        <v>351196</v>
      </c>
      <c r="AT35" s="27">
        <v>104411</v>
      </c>
      <c r="AU35" s="27">
        <v>101364</v>
      </c>
      <c r="AV35" s="27">
        <v>108351</v>
      </c>
      <c r="AW35" s="27">
        <v>58141</v>
      </c>
      <c r="AX35" s="27">
        <v>372267</v>
      </c>
      <c r="AY35" s="27">
        <v>111895</v>
      </c>
      <c r="AZ35" s="27">
        <v>110367</v>
      </c>
      <c r="BA35" s="27">
        <v>109758</v>
      </c>
      <c r="BB35" s="27">
        <v>71719</v>
      </c>
      <c r="BC35" s="27">
        <v>403739</v>
      </c>
      <c r="BD35" s="63">
        <v>112690</v>
      </c>
      <c r="BE35" s="97">
        <v>109192</v>
      </c>
      <c r="BF35" s="97">
        <v>111759</v>
      </c>
      <c r="BG35" s="97">
        <v>68858</v>
      </c>
      <c r="BH35" s="97">
        <v>402499</v>
      </c>
      <c r="BI35" s="97">
        <v>120751</v>
      </c>
      <c r="BJ35" s="97">
        <v>113475</v>
      </c>
      <c r="BK35" s="97">
        <v>117898</v>
      </c>
      <c r="BL35" s="97">
        <v>80653</v>
      </c>
      <c r="BM35" s="97">
        <v>432777</v>
      </c>
      <c r="BN35" s="97">
        <v>133267</v>
      </c>
      <c r="BO35" s="98">
        <v>0.10365131551705575</v>
      </c>
      <c r="BP35" s="9"/>
    </row>
    <row r="36" spans="1:68" ht="17" x14ac:dyDescent="0.2">
      <c r="A36" s="9" t="s">
        <v>266</v>
      </c>
      <c r="B36" s="9" t="s">
        <v>267</v>
      </c>
      <c r="C36" s="73" t="s">
        <v>268</v>
      </c>
      <c r="D36" s="74" t="s">
        <v>85</v>
      </c>
      <c r="E36" s="75" t="s">
        <v>69</v>
      </c>
      <c r="F36" s="27">
        <v>13186</v>
      </c>
      <c r="G36" s="27">
        <v>12027</v>
      </c>
      <c r="H36" s="27">
        <v>12808</v>
      </c>
      <c r="I36" s="27">
        <v>5171</v>
      </c>
      <c r="J36" s="27">
        <v>43192</v>
      </c>
      <c r="K36" s="27">
        <v>13265</v>
      </c>
      <c r="L36" s="27">
        <v>12344</v>
      </c>
      <c r="M36" s="27">
        <v>12692</v>
      </c>
      <c r="N36" s="27">
        <v>5223</v>
      </c>
      <c r="O36" s="27">
        <v>43524</v>
      </c>
      <c r="P36" s="27">
        <v>13608</v>
      </c>
      <c r="Q36" s="27">
        <v>12153</v>
      </c>
      <c r="R36" s="27">
        <v>16659</v>
      </c>
      <c r="S36" s="27">
        <v>1162</v>
      </c>
      <c r="T36" s="27">
        <v>43582</v>
      </c>
      <c r="U36" s="27">
        <v>13739</v>
      </c>
      <c r="V36" s="27">
        <v>12722</v>
      </c>
      <c r="W36" s="27">
        <v>13137</v>
      </c>
      <c r="X36" s="27">
        <v>5216</v>
      </c>
      <c r="Y36" s="27">
        <v>44814</v>
      </c>
      <c r="Z36" s="27">
        <v>14172</v>
      </c>
      <c r="AA36" s="27">
        <v>13112</v>
      </c>
      <c r="AB36" s="27">
        <v>13557</v>
      </c>
      <c r="AC36" s="27">
        <v>6018</v>
      </c>
      <c r="AD36" s="27">
        <v>46859</v>
      </c>
      <c r="AE36" s="27">
        <v>14681</v>
      </c>
      <c r="AF36" s="27">
        <v>13710</v>
      </c>
      <c r="AG36" s="27">
        <v>13900</v>
      </c>
      <c r="AH36" s="27">
        <v>5962</v>
      </c>
      <c r="AI36" s="27">
        <v>48253</v>
      </c>
      <c r="AJ36" s="27">
        <v>15266</v>
      </c>
      <c r="AK36" s="27">
        <v>14874</v>
      </c>
      <c r="AL36" s="27">
        <v>14791</v>
      </c>
      <c r="AM36" s="27">
        <v>6219</v>
      </c>
      <c r="AN36" s="27">
        <v>51150</v>
      </c>
      <c r="AO36" s="27">
        <v>16416</v>
      </c>
      <c r="AP36" s="27">
        <v>15288</v>
      </c>
      <c r="AQ36" s="27">
        <v>15477</v>
      </c>
      <c r="AR36" s="27">
        <v>6830</v>
      </c>
      <c r="AS36" s="27">
        <v>54011</v>
      </c>
      <c r="AT36" s="27">
        <v>17122</v>
      </c>
      <c r="AU36" s="27">
        <v>16847</v>
      </c>
      <c r="AV36" s="27">
        <v>16635</v>
      </c>
      <c r="AW36" s="27">
        <v>7292</v>
      </c>
      <c r="AX36" s="27">
        <v>57896</v>
      </c>
      <c r="AY36" s="27">
        <v>18730</v>
      </c>
      <c r="AZ36" s="27">
        <v>16992</v>
      </c>
      <c r="BA36" s="27">
        <v>17721</v>
      </c>
      <c r="BB36" s="27">
        <v>8352</v>
      </c>
      <c r="BC36" s="27">
        <v>61795</v>
      </c>
      <c r="BD36" s="63">
        <v>18313</v>
      </c>
      <c r="BE36" s="97">
        <v>18018</v>
      </c>
      <c r="BF36" s="97">
        <v>18294</v>
      </c>
      <c r="BG36" s="97">
        <v>9047</v>
      </c>
      <c r="BH36" s="97">
        <v>63672</v>
      </c>
      <c r="BI36" s="97">
        <v>20362</v>
      </c>
      <c r="BJ36" s="97">
        <v>18509</v>
      </c>
      <c r="BK36" s="97">
        <v>19435</v>
      </c>
      <c r="BL36" s="97">
        <v>9720</v>
      </c>
      <c r="BM36" s="97">
        <v>68026</v>
      </c>
      <c r="BN36" s="97">
        <v>20201</v>
      </c>
      <c r="BO36" s="98">
        <v>-7.9068853747176118E-3</v>
      </c>
      <c r="BP36" s="9"/>
    </row>
    <row r="37" spans="1:68" ht="17" x14ac:dyDescent="0.2">
      <c r="A37" s="9" t="s">
        <v>269</v>
      </c>
      <c r="B37" s="9" t="s">
        <v>270</v>
      </c>
      <c r="C37" s="73" t="s">
        <v>271</v>
      </c>
      <c r="D37" s="74" t="s">
        <v>87</v>
      </c>
      <c r="E37" s="75" t="s">
        <v>65</v>
      </c>
      <c r="F37" s="27">
        <v>12442</v>
      </c>
      <c r="G37" s="27">
        <v>12225</v>
      </c>
      <c r="H37" s="27">
        <v>12176</v>
      </c>
      <c r="I37" s="27">
        <v>6881</v>
      </c>
      <c r="J37" s="27">
        <v>43724</v>
      </c>
      <c r="K37" s="27">
        <v>12281</v>
      </c>
      <c r="L37" s="27">
        <v>12094</v>
      </c>
      <c r="M37" s="27">
        <v>11847</v>
      </c>
      <c r="N37" s="27">
        <v>7495</v>
      </c>
      <c r="O37" s="27">
        <v>43717</v>
      </c>
      <c r="P37" s="27">
        <v>12421</v>
      </c>
      <c r="Q37" s="27">
        <v>12218</v>
      </c>
      <c r="R37" s="27">
        <v>12101</v>
      </c>
      <c r="S37" s="27">
        <v>7109</v>
      </c>
      <c r="T37" s="27">
        <v>43849</v>
      </c>
      <c r="U37" s="27">
        <v>13171</v>
      </c>
      <c r="V37" s="27">
        <v>12949</v>
      </c>
      <c r="W37" s="27">
        <v>12909</v>
      </c>
      <c r="X37" s="27">
        <v>7975</v>
      </c>
      <c r="Y37" s="27">
        <v>47004</v>
      </c>
      <c r="Z37" s="27">
        <v>13483</v>
      </c>
      <c r="AA37" s="27">
        <v>13174</v>
      </c>
      <c r="AB37" s="27">
        <v>13706</v>
      </c>
      <c r="AC37" s="27">
        <v>7677</v>
      </c>
      <c r="AD37" s="27">
        <v>48040</v>
      </c>
      <c r="AE37" s="27">
        <v>13672</v>
      </c>
      <c r="AF37" s="27">
        <v>13468</v>
      </c>
      <c r="AG37" s="27">
        <v>13508</v>
      </c>
      <c r="AH37" s="27">
        <v>8733</v>
      </c>
      <c r="AI37" s="27">
        <v>49381</v>
      </c>
      <c r="AJ37" s="27">
        <v>14445</v>
      </c>
      <c r="AK37" s="27">
        <v>14141</v>
      </c>
      <c r="AL37" s="27">
        <v>13077</v>
      </c>
      <c r="AM37" s="27">
        <v>10173</v>
      </c>
      <c r="AN37" s="27">
        <v>51836</v>
      </c>
      <c r="AO37" s="27">
        <v>14483</v>
      </c>
      <c r="AP37" s="27">
        <v>13859</v>
      </c>
      <c r="AQ37" s="27">
        <v>14875</v>
      </c>
      <c r="AR37" s="27">
        <v>11359</v>
      </c>
      <c r="AS37" s="27">
        <v>54576</v>
      </c>
      <c r="AT37" s="27">
        <v>14893</v>
      </c>
      <c r="AU37" s="27">
        <v>15816</v>
      </c>
      <c r="AV37" s="27">
        <v>17108</v>
      </c>
      <c r="AW37" s="27">
        <v>10662</v>
      </c>
      <c r="AX37" s="27">
        <v>58479</v>
      </c>
      <c r="AY37" s="27">
        <v>15875</v>
      </c>
      <c r="AZ37" s="27">
        <v>18279</v>
      </c>
      <c r="BA37" s="27">
        <v>17043</v>
      </c>
      <c r="BB37" s="27">
        <v>11320</v>
      </c>
      <c r="BC37" s="27">
        <v>62517</v>
      </c>
      <c r="BD37" s="63">
        <v>16138</v>
      </c>
      <c r="BE37" s="97">
        <v>17474</v>
      </c>
      <c r="BF37" s="97">
        <v>17094</v>
      </c>
      <c r="BG37" s="97">
        <v>12529</v>
      </c>
      <c r="BH37" s="97">
        <v>63235</v>
      </c>
      <c r="BI37" s="97">
        <v>18212</v>
      </c>
      <c r="BJ37" s="97">
        <v>19303</v>
      </c>
      <c r="BK37" s="97">
        <v>19300</v>
      </c>
      <c r="BL37" s="97">
        <v>12587</v>
      </c>
      <c r="BM37" s="97">
        <v>69402</v>
      </c>
      <c r="BN37" s="97">
        <v>19836</v>
      </c>
      <c r="BO37" s="98">
        <v>8.9171974522292988E-2</v>
      </c>
      <c r="BP37" s="9"/>
    </row>
    <row r="38" spans="1:68" ht="17" x14ac:dyDescent="0.2">
      <c r="A38" s="9" t="s">
        <v>272</v>
      </c>
      <c r="B38" s="9" t="s">
        <v>273</v>
      </c>
      <c r="C38" s="73" t="s">
        <v>274</v>
      </c>
      <c r="D38" s="74" t="s">
        <v>87</v>
      </c>
      <c r="E38" s="75" t="s">
        <v>65</v>
      </c>
      <c r="F38" s="27">
        <v>13937</v>
      </c>
      <c r="G38" s="27">
        <v>14236</v>
      </c>
      <c r="H38" s="27">
        <v>15127</v>
      </c>
      <c r="I38" s="27">
        <v>6867</v>
      </c>
      <c r="J38" s="27">
        <v>50167</v>
      </c>
      <c r="K38" s="27">
        <v>14537</v>
      </c>
      <c r="L38" s="27">
        <v>14662</v>
      </c>
      <c r="M38" s="27">
        <v>13896</v>
      </c>
      <c r="N38" s="27">
        <v>6173</v>
      </c>
      <c r="O38" s="27">
        <v>49268</v>
      </c>
      <c r="P38" s="27">
        <v>14927</v>
      </c>
      <c r="Q38" s="27">
        <v>14498</v>
      </c>
      <c r="R38" s="27">
        <v>14124</v>
      </c>
      <c r="S38" s="27">
        <v>6729</v>
      </c>
      <c r="T38" s="27">
        <v>50278</v>
      </c>
      <c r="U38" s="27">
        <v>15649</v>
      </c>
      <c r="V38" s="27">
        <v>15488</v>
      </c>
      <c r="W38" s="27">
        <v>14824</v>
      </c>
      <c r="X38" s="27">
        <v>7354</v>
      </c>
      <c r="Y38" s="27">
        <v>53315</v>
      </c>
      <c r="Z38" s="27">
        <v>15670</v>
      </c>
      <c r="AA38" s="27">
        <v>15628</v>
      </c>
      <c r="AB38" s="27">
        <v>15144</v>
      </c>
      <c r="AC38" s="27">
        <v>7830</v>
      </c>
      <c r="AD38" s="27">
        <v>54272</v>
      </c>
      <c r="AE38" s="27">
        <v>16071</v>
      </c>
      <c r="AF38" s="27">
        <v>15679</v>
      </c>
      <c r="AG38" s="27">
        <v>15238</v>
      </c>
      <c r="AH38" s="27">
        <v>7555</v>
      </c>
      <c r="AI38" s="27">
        <v>54543</v>
      </c>
      <c r="AJ38" s="27">
        <v>16626</v>
      </c>
      <c r="AK38" s="27">
        <v>16476</v>
      </c>
      <c r="AL38" s="27">
        <v>16045</v>
      </c>
      <c r="AM38" s="27">
        <v>7817</v>
      </c>
      <c r="AN38" s="27">
        <v>56964</v>
      </c>
      <c r="AO38" s="27">
        <v>18089</v>
      </c>
      <c r="AP38" s="27">
        <v>16923</v>
      </c>
      <c r="AQ38" s="27">
        <v>16792</v>
      </c>
      <c r="AR38" s="27">
        <v>7989</v>
      </c>
      <c r="AS38" s="27">
        <v>59793</v>
      </c>
      <c r="AT38" s="27">
        <v>20077</v>
      </c>
      <c r="AU38" s="27">
        <v>18301</v>
      </c>
      <c r="AV38" s="27">
        <v>17895</v>
      </c>
      <c r="AW38" s="27">
        <v>8024</v>
      </c>
      <c r="AX38" s="27">
        <v>64297</v>
      </c>
      <c r="AY38" s="27">
        <v>21488</v>
      </c>
      <c r="AZ38" s="27">
        <v>19173</v>
      </c>
      <c r="BA38" s="27">
        <v>18763</v>
      </c>
      <c r="BB38" s="27">
        <v>7658</v>
      </c>
      <c r="BC38" s="27">
        <v>67082</v>
      </c>
      <c r="BD38" s="63">
        <v>18445</v>
      </c>
      <c r="BE38" s="97">
        <v>18255</v>
      </c>
      <c r="BF38" s="97">
        <v>18218</v>
      </c>
      <c r="BG38" s="97">
        <v>9806</v>
      </c>
      <c r="BH38" s="97">
        <v>64724</v>
      </c>
      <c r="BI38" s="97">
        <v>20007</v>
      </c>
      <c r="BJ38" s="97">
        <v>20460</v>
      </c>
      <c r="BK38" s="97">
        <v>20086</v>
      </c>
      <c r="BL38" s="97">
        <v>11417</v>
      </c>
      <c r="BM38" s="97">
        <v>71970</v>
      </c>
      <c r="BN38" s="97">
        <v>20977</v>
      </c>
      <c r="BO38" s="98">
        <v>4.8483030939171293E-2</v>
      </c>
      <c r="BP38" s="9"/>
    </row>
    <row r="39" spans="1:68" ht="17" x14ac:dyDescent="0.2">
      <c r="A39" s="9" t="s">
        <v>275</v>
      </c>
      <c r="B39" s="9" t="s">
        <v>276</v>
      </c>
      <c r="C39" s="73" t="s">
        <v>277</v>
      </c>
      <c r="D39" s="74" t="s">
        <v>85</v>
      </c>
      <c r="E39" s="75" t="s">
        <v>69</v>
      </c>
      <c r="F39" s="27">
        <v>8422</v>
      </c>
      <c r="G39" s="27">
        <v>8406</v>
      </c>
      <c r="H39" s="27">
        <v>8151</v>
      </c>
      <c r="I39" s="27">
        <v>3774</v>
      </c>
      <c r="J39" s="27">
        <v>28753</v>
      </c>
      <c r="K39" s="27">
        <v>8486</v>
      </c>
      <c r="L39" s="27">
        <v>8476</v>
      </c>
      <c r="M39" s="27">
        <v>8205</v>
      </c>
      <c r="N39" s="27">
        <v>3771</v>
      </c>
      <c r="O39" s="27">
        <v>28938</v>
      </c>
      <c r="P39" s="27">
        <v>8669</v>
      </c>
      <c r="Q39" s="27">
        <v>8505</v>
      </c>
      <c r="R39" s="27">
        <v>8422</v>
      </c>
      <c r="S39" s="27">
        <v>3895</v>
      </c>
      <c r="T39" s="27">
        <v>29491</v>
      </c>
      <c r="U39" s="27">
        <v>9108</v>
      </c>
      <c r="V39" s="27">
        <v>9019</v>
      </c>
      <c r="W39" s="27">
        <v>8597</v>
      </c>
      <c r="X39" s="27">
        <v>4204</v>
      </c>
      <c r="Y39" s="27">
        <v>30928</v>
      </c>
      <c r="Z39" s="27">
        <v>9380</v>
      </c>
      <c r="AA39" s="27">
        <v>9363</v>
      </c>
      <c r="AB39" s="27">
        <v>9086</v>
      </c>
      <c r="AC39" s="27">
        <v>4386</v>
      </c>
      <c r="AD39" s="27">
        <v>32215</v>
      </c>
      <c r="AE39" s="27">
        <v>9815</v>
      </c>
      <c r="AF39" s="27">
        <v>9644</v>
      </c>
      <c r="AG39" s="27">
        <v>9360</v>
      </c>
      <c r="AH39" s="27">
        <v>4565</v>
      </c>
      <c r="AI39" s="27">
        <v>33384</v>
      </c>
      <c r="AJ39" s="27">
        <v>10276</v>
      </c>
      <c r="AK39" s="27">
        <v>10191</v>
      </c>
      <c r="AL39" s="27">
        <v>9804</v>
      </c>
      <c r="AM39" s="27">
        <v>4818</v>
      </c>
      <c r="AN39" s="27">
        <v>35089</v>
      </c>
      <c r="AO39" s="27">
        <v>10782</v>
      </c>
      <c r="AP39" s="27">
        <v>10745</v>
      </c>
      <c r="AQ39" s="27">
        <v>10473</v>
      </c>
      <c r="AR39" s="27">
        <v>4896</v>
      </c>
      <c r="AS39" s="27">
        <v>36896</v>
      </c>
      <c r="AT39" s="27">
        <v>11531</v>
      </c>
      <c r="AU39" s="27">
        <v>11390</v>
      </c>
      <c r="AV39" s="27">
        <v>10996</v>
      </c>
      <c r="AW39" s="27">
        <v>5296</v>
      </c>
      <c r="AX39" s="27">
        <v>39213</v>
      </c>
      <c r="AY39" s="27">
        <v>12204</v>
      </c>
      <c r="AZ39" s="27">
        <v>11985</v>
      </c>
      <c r="BA39" s="27">
        <v>11745</v>
      </c>
      <c r="BB39" s="27">
        <v>5604</v>
      </c>
      <c r="BC39" s="27">
        <v>41538</v>
      </c>
      <c r="BD39" s="63">
        <v>11621</v>
      </c>
      <c r="BE39" s="97">
        <v>12299</v>
      </c>
      <c r="BF39" s="97">
        <v>11855</v>
      </c>
      <c r="BG39" s="97">
        <v>6060</v>
      </c>
      <c r="BH39" s="97">
        <v>41835</v>
      </c>
      <c r="BI39" s="97">
        <v>13095</v>
      </c>
      <c r="BJ39" s="97">
        <v>13146</v>
      </c>
      <c r="BK39" s="97">
        <v>12738</v>
      </c>
      <c r="BL39" s="97">
        <v>6281</v>
      </c>
      <c r="BM39" s="97">
        <v>45260</v>
      </c>
      <c r="BN39" s="97">
        <v>13835</v>
      </c>
      <c r="BO39" s="98">
        <v>5.6510118365788467E-2</v>
      </c>
      <c r="BP39" s="9"/>
    </row>
    <row r="40" spans="1:68" ht="17" x14ac:dyDescent="0.2">
      <c r="A40" s="9" t="s">
        <v>278</v>
      </c>
      <c r="B40" s="9" t="s">
        <v>279</v>
      </c>
      <c r="C40" s="73" t="s">
        <v>280</v>
      </c>
      <c r="D40" s="74" t="s">
        <v>83</v>
      </c>
      <c r="E40" s="75" t="s">
        <v>65</v>
      </c>
      <c r="F40" s="27">
        <v>27415.31</v>
      </c>
      <c r="G40" s="27">
        <v>27249.93</v>
      </c>
      <c r="H40" s="27">
        <v>26873.29</v>
      </c>
      <c r="I40" s="27">
        <v>12634.41</v>
      </c>
      <c r="J40" s="27">
        <v>94172.94</v>
      </c>
      <c r="K40" s="27">
        <v>27557.8</v>
      </c>
      <c r="L40" s="27">
        <v>27026.97</v>
      </c>
      <c r="M40" s="27">
        <v>26992.89</v>
      </c>
      <c r="N40" s="27">
        <v>12922.78</v>
      </c>
      <c r="O40" s="27">
        <v>94500.44</v>
      </c>
      <c r="P40" s="27">
        <v>27669.4</v>
      </c>
      <c r="Q40" s="27">
        <v>27142.58</v>
      </c>
      <c r="R40" s="27">
        <v>27270.62</v>
      </c>
      <c r="S40" s="27">
        <v>12988.7</v>
      </c>
      <c r="T40" s="27">
        <v>95071.3</v>
      </c>
      <c r="U40" s="27">
        <v>29008</v>
      </c>
      <c r="V40" s="27">
        <v>28869</v>
      </c>
      <c r="W40" s="27">
        <v>28523</v>
      </c>
      <c r="X40" s="27">
        <v>13917</v>
      </c>
      <c r="Y40" s="27">
        <v>100317</v>
      </c>
      <c r="Z40" s="27">
        <v>29875</v>
      </c>
      <c r="AA40" s="27">
        <v>29555</v>
      </c>
      <c r="AB40" s="27">
        <v>29746</v>
      </c>
      <c r="AC40" s="27">
        <v>15363</v>
      </c>
      <c r="AD40" s="27">
        <v>104539</v>
      </c>
      <c r="AE40" s="27">
        <v>30260</v>
      </c>
      <c r="AF40" s="27">
        <v>29954</v>
      </c>
      <c r="AG40" s="27">
        <v>29983</v>
      </c>
      <c r="AH40" s="27">
        <v>16005</v>
      </c>
      <c r="AI40" s="27">
        <v>106202</v>
      </c>
      <c r="AJ40" s="27">
        <v>31988</v>
      </c>
      <c r="AK40" s="27">
        <v>31677</v>
      </c>
      <c r="AL40" s="27">
        <v>31778</v>
      </c>
      <c r="AM40" s="27">
        <v>17512</v>
      </c>
      <c r="AN40" s="27">
        <v>112955</v>
      </c>
      <c r="AO40" s="27">
        <v>33923</v>
      </c>
      <c r="AP40" s="27">
        <v>33408</v>
      </c>
      <c r="AQ40" s="27">
        <v>33441</v>
      </c>
      <c r="AR40" s="27">
        <v>18877</v>
      </c>
      <c r="AS40" s="27">
        <v>119649</v>
      </c>
      <c r="AT40" s="27">
        <v>35933</v>
      </c>
      <c r="AU40" s="27">
        <v>35467</v>
      </c>
      <c r="AV40" s="27">
        <v>35723</v>
      </c>
      <c r="AW40" s="27">
        <v>20449</v>
      </c>
      <c r="AX40" s="27">
        <v>127572</v>
      </c>
      <c r="AY40" s="27">
        <v>37716</v>
      </c>
      <c r="AZ40" s="27">
        <v>37291</v>
      </c>
      <c r="BA40" s="27">
        <v>37266</v>
      </c>
      <c r="BB40" s="27">
        <v>21461</v>
      </c>
      <c r="BC40" s="27">
        <v>133734</v>
      </c>
      <c r="BD40" s="63">
        <v>36470</v>
      </c>
      <c r="BE40" s="97">
        <v>37405</v>
      </c>
      <c r="BF40" s="97">
        <v>38297</v>
      </c>
      <c r="BG40" s="97">
        <v>22331</v>
      </c>
      <c r="BH40" s="97">
        <v>134503</v>
      </c>
      <c r="BI40" s="97">
        <v>39908</v>
      </c>
      <c r="BJ40" s="97">
        <v>39826</v>
      </c>
      <c r="BK40" s="97">
        <v>40145</v>
      </c>
      <c r="BL40" s="97">
        <v>24102</v>
      </c>
      <c r="BM40" s="97">
        <v>143981</v>
      </c>
      <c r="BN40" s="97">
        <v>43423</v>
      </c>
      <c r="BO40" s="98">
        <v>8.8077578430389894E-2</v>
      </c>
      <c r="BP40" s="9"/>
    </row>
    <row r="41" spans="1:68" ht="17" x14ac:dyDescent="0.2">
      <c r="A41" s="9" t="s">
        <v>281</v>
      </c>
      <c r="B41" s="9" t="s">
        <v>282</v>
      </c>
      <c r="C41" s="73" t="s">
        <v>283</v>
      </c>
      <c r="D41" s="74" t="s">
        <v>85</v>
      </c>
      <c r="E41" s="75" t="s">
        <v>69</v>
      </c>
      <c r="F41" s="27">
        <v>6838</v>
      </c>
      <c r="G41" s="27">
        <v>5125</v>
      </c>
      <c r="H41" s="27">
        <v>6614</v>
      </c>
      <c r="I41" s="27">
        <v>3380</v>
      </c>
      <c r="J41" s="27">
        <v>21957</v>
      </c>
      <c r="K41" s="27">
        <v>6770</v>
      </c>
      <c r="L41" s="27">
        <v>6490</v>
      </c>
      <c r="M41" s="27">
        <v>6530</v>
      </c>
      <c r="N41" s="27">
        <v>3517</v>
      </c>
      <c r="O41" s="27">
        <v>23307</v>
      </c>
      <c r="P41" s="27">
        <v>6813</v>
      </c>
      <c r="Q41" s="27">
        <v>6607</v>
      </c>
      <c r="R41" s="27">
        <v>6541</v>
      </c>
      <c r="S41" s="27">
        <v>3589</v>
      </c>
      <c r="T41" s="27">
        <v>23550</v>
      </c>
      <c r="U41" s="27">
        <v>6974</v>
      </c>
      <c r="V41" s="27">
        <v>6951</v>
      </c>
      <c r="W41" s="27">
        <v>6991</v>
      </c>
      <c r="X41" s="27">
        <v>3977</v>
      </c>
      <c r="Y41" s="27">
        <v>24893</v>
      </c>
      <c r="Z41" s="27">
        <v>7226</v>
      </c>
      <c r="AA41" s="27">
        <v>6852</v>
      </c>
      <c r="AB41" s="27">
        <v>7018</v>
      </c>
      <c r="AC41" s="27">
        <v>4177</v>
      </c>
      <c r="AD41" s="27">
        <v>25273</v>
      </c>
      <c r="AE41" s="27">
        <v>7333</v>
      </c>
      <c r="AF41" s="27">
        <v>7303</v>
      </c>
      <c r="AG41" s="27">
        <v>7448</v>
      </c>
      <c r="AH41" s="27">
        <v>4422</v>
      </c>
      <c r="AI41" s="27">
        <v>26506</v>
      </c>
      <c r="AJ41" s="27">
        <v>7745</v>
      </c>
      <c r="AK41" s="27">
        <v>7703</v>
      </c>
      <c r="AL41" s="27">
        <v>7685</v>
      </c>
      <c r="AM41" s="27">
        <v>4958</v>
      </c>
      <c r="AN41" s="27">
        <v>28091</v>
      </c>
      <c r="AO41" s="27">
        <v>8325</v>
      </c>
      <c r="AP41" s="27">
        <v>8183</v>
      </c>
      <c r="AQ41" s="27">
        <v>8239</v>
      </c>
      <c r="AR41" s="27">
        <v>5374</v>
      </c>
      <c r="AS41" s="27">
        <v>30121</v>
      </c>
      <c r="AT41" s="27">
        <v>8740</v>
      </c>
      <c r="AU41" s="27">
        <v>8651</v>
      </c>
      <c r="AV41" s="27">
        <v>8907</v>
      </c>
      <c r="AW41" s="27">
        <v>5584</v>
      </c>
      <c r="AX41" s="27">
        <v>31882</v>
      </c>
      <c r="AY41" s="27">
        <v>9349</v>
      </c>
      <c r="AZ41" s="27">
        <v>9317</v>
      </c>
      <c r="BA41" s="27">
        <v>9260</v>
      </c>
      <c r="BB41" s="27">
        <v>5980</v>
      </c>
      <c r="BC41" s="27">
        <v>33906</v>
      </c>
      <c r="BD41" s="63">
        <v>9282</v>
      </c>
      <c r="BE41" s="97">
        <v>9468</v>
      </c>
      <c r="BF41" s="97">
        <v>9503</v>
      </c>
      <c r="BG41" s="97">
        <v>6360</v>
      </c>
      <c r="BH41" s="97">
        <v>34613</v>
      </c>
      <c r="BI41" s="97">
        <v>10168</v>
      </c>
      <c r="BJ41" s="97">
        <v>9978</v>
      </c>
      <c r="BK41" s="97">
        <v>10061</v>
      </c>
      <c r="BL41" s="97">
        <v>6754</v>
      </c>
      <c r="BM41" s="97">
        <v>36961</v>
      </c>
      <c r="BN41" s="97">
        <v>10444</v>
      </c>
      <c r="BO41" s="98">
        <v>2.7143981117230528E-2</v>
      </c>
      <c r="BP41" s="9"/>
    </row>
    <row r="42" spans="1:68" ht="17" x14ac:dyDescent="0.2">
      <c r="A42" s="9" t="s">
        <v>284</v>
      </c>
      <c r="B42" s="9" t="s">
        <v>285</v>
      </c>
      <c r="C42" s="73" t="s">
        <v>286</v>
      </c>
      <c r="D42" s="74" t="s">
        <v>87</v>
      </c>
      <c r="E42" s="75" t="s">
        <v>73</v>
      </c>
      <c r="F42" s="27">
        <v>23321</v>
      </c>
      <c r="G42" s="27">
        <v>22915</v>
      </c>
      <c r="H42" s="27">
        <v>23018</v>
      </c>
      <c r="I42" s="27">
        <v>12880</v>
      </c>
      <c r="J42" s="27">
        <v>82134</v>
      </c>
      <c r="K42" s="27">
        <v>23213</v>
      </c>
      <c r="L42" s="27">
        <v>22664</v>
      </c>
      <c r="M42" s="27">
        <v>23286</v>
      </c>
      <c r="N42" s="27">
        <v>13372</v>
      </c>
      <c r="O42" s="27">
        <v>82535</v>
      </c>
      <c r="P42" s="27">
        <v>23582</v>
      </c>
      <c r="Q42" s="27">
        <v>22945</v>
      </c>
      <c r="R42" s="27">
        <v>23332</v>
      </c>
      <c r="S42" s="27">
        <v>13552</v>
      </c>
      <c r="T42" s="27">
        <v>83411</v>
      </c>
      <c r="U42" s="27">
        <v>24424</v>
      </c>
      <c r="V42" s="27">
        <v>23581</v>
      </c>
      <c r="W42" s="27">
        <v>23959</v>
      </c>
      <c r="X42" s="27">
        <v>14636</v>
      </c>
      <c r="Y42" s="27">
        <v>86600</v>
      </c>
      <c r="Z42" s="27">
        <v>24681</v>
      </c>
      <c r="AA42" s="27">
        <v>24132</v>
      </c>
      <c r="AB42" s="27">
        <v>24276</v>
      </c>
      <c r="AC42" s="27">
        <v>15617</v>
      </c>
      <c r="AD42" s="27">
        <v>88706</v>
      </c>
      <c r="AE42" s="27">
        <v>24944</v>
      </c>
      <c r="AF42" s="27">
        <v>24430</v>
      </c>
      <c r="AG42" s="27">
        <v>24752</v>
      </c>
      <c r="AH42" s="27">
        <v>16011</v>
      </c>
      <c r="AI42" s="27">
        <v>90137</v>
      </c>
      <c r="AJ42" s="27">
        <v>26421</v>
      </c>
      <c r="AK42" s="27">
        <v>25593</v>
      </c>
      <c r="AL42" s="27">
        <v>26035</v>
      </c>
      <c r="AM42" s="27">
        <v>17168</v>
      </c>
      <c r="AN42" s="27">
        <v>95217</v>
      </c>
      <c r="AO42" s="27">
        <v>27694</v>
      </c>
      <c r="AP42" s="27">
        <v>26864</v>
      </c>
      <c r="AQ42" s="27">
        <v>27569</v>
      </c>
      <c r="AR42" s="27">
        <v>18979</v>
      </c>
      <c r="AS42" s="27">
        <v>101106</v>
      </c>
      <c r="AT42" s="27">
        <v>29568</v>
      </c>
      <c r="AU42" s="27">
        <v>28952</v>
      </c>
      <c r="AV42" s="27">
        <v>29396</v>
      </c>
      <c r="AW42" s="27">
        <v>20315</v>
      </c>
      <c r="AX42" s="27">
        <v>108231</v>
      </c>
      <c r="AY42" s="69" t="s">
        <v>181</v>
      </c>
      <c r="AZ42" s="69" t="s">
        <v>181</v>
      </c>
      <c r="BA42" s="69" t="s">
        <v>181</v>
      </c>
      <c r="BB42" s="69" t="s">
        <v>181</v>
      </c>
      <c r="BC42" s="69" t="s">
        <v>181</v>
      </c>
      <c r="BD42" s="69" t="s">
        <v>181</v>
      </c>
      <c r="BE42" s="99" t="s">
        <v>181</v>
      </c>
      <c r="BF42" s="99" t="s">
        <v>181</v>
      </c>
      <c r="BG42" s="99" t="s">
        <v>181</v>
      </c>
      <c r="BH42" s="99" t="s">
        <v>181</v>
      </c>
      <c r="BI42" s="97" t="s">
        <v>47</v>
      </c>
      <c r="BJ42" s="97" t="s">
        <v>47</v>
      </c>
      <c r="BK42" s="97" t="s">
        <v>47</v>
      </c>
      <c r="BL42" s="97" t="s">
        <v>47</v>
      </c>
      <c r="BM42" s="97" t="s">
        <v>47</v>
      </c>
      <c r="BN42" s="97" t="s">
        <v>47</v>
      </c>
      <c r="BO42" s="98" t="s">
        <v>1279</v>
      </c>
      <c r="BP42" s="9"/>
    </row>
    <row r="43" spans="1:68" ht="17" x14ac:dyDescent="0.2">
      <c r="A43" s="9" t="s">
        <v>287</v>
      </c>
      <c r="B43" s="9" t="s">
        <v>288</v>
      </c>
      <c r="C43" s="48" t="s">
        <v>289</v>
      </c>
      <c r="D43" s="74" t="s">
        <v>87</v>
      </c>
      <c r="E43" s="75" t="s">
        <v>73</v>
      </c>
      <c r="F43" s="69" t="s">
        <v>181</v>
      </c>
      <c r="G43" s="69" t="s">
        <v>181</v>
      </c>
      <c r="H43" s="69" t="s">
        <v>181</v>
      </c>
      <c r="I43" s="69" t="s">
        <v>181</v>
      </c>
      <c r="J43" s="69" t="s">
        <v>181</v>
      </c>
      <c r="K43" s="69" t="s">
        <v>181</v>
      </c>
      <c r="L43" s="69" t="s">
        <v>181</v>
      </c>
      <c r="M43" s="69" t="s">
        <v>181</v>
      </c>
      <c r="N43" s="69" t="s">
        <v>181</v>
      </c>
      <c r="O43" s="69" t="s">
        <v>181</v>
      </c>
      <c r="P43" s="69" t="s">
        <v>181</v>
      </c>
      <c r="Q43" s="69" t="s">
        <v>181</v>
      </c>
      <c r="R43" s="69" t="s">
        <v>181</v>
      </c>
      <c r="S43" s="69" t="s">
        <v>181</v>
      </c>
      <c r="T43" s="69" t="s">
        <v>181</v>
      </c>
      <c r="U43" s="69" t="s">
        <v>181</v>
      </c>
      <c r="V43" s="69" t="s">
        <v>181</v>
      </c>
      <c r="W43" s="69" t="s">
        <v>181</v>
      </c>
      <c r="X43" s="69" t="s">
        <v>181</v>
      </c>
      <c r="Y43" s="69" t="s">
        <v>181</v>
      </c>
      <c r="Z43" s="69" t="s">
        <v>181</v>
      </c>
      <c r="AA43" s="69" t="s">
        <v>181</v>
      </c>
      <c r="AB43" s="69" t="s">
        <v>181</v>
      </c>
      <c r="AC43" s="69" t="s">
        <v>181</v>
      </c>
      <c r="AD43" s="69" t="s">
        <v>181</v>
      </c>
      <c r="AE43" s="69" t="s">
        <v>181</v>
      </c>
      <c r="AF43" s="69" t="s">
        <v>181</v>
      </c>
      <c r="AG43" s="69" t="s">
        <v>181</v>
      </c>
      <c r="AH43" s="69" t="s">
        <v>181</v>
      </c>
      <c r="AI43" s="69" t="s">
        <v>181</v>
      </c>
      <c r="AJ43" s="69" t="s">
        <v>181</v>
      </c>
      <c r="AK43" s="69" t="s">
        <v>181</v>
      </c>
      <c r="AL43" s="69" t="s">
        <v>181</v>
      </c>
      <c r="AM43" s="69" t="s">
        <v>181</v>
      </c>
      <c r="AN43" s="69" t="s">
        <v>181</v>
      </c>
      <c r="AO43" s="69" t="s">
        <v>181</v>
      </c>
      <c r="AP43" s="69" t="s">
        <v>181</v>
      </c>
      <c r="AQ43" s="69" t="s">
        <v>181</v>
      </c>
      <c r="AR43" s="69" t="s">
        <v>181</v>
      </c>
      <c r="AS43" s="69" t="s">
        <v>181</v>
      </c>
      <c r="AT43" s="69" t="s">
        <v>181</v>
      </c>
      <c r="AU43" s="69" t="s">
        <v>181</v>
      </c>
      <c r="AV43" s="69" t="s">
        <v>181</v>
      </c>
      <c r="AW43" s="69" t="s">
        <v>181</v>
      </c>
      <c r="AX43" s="69" t="s">
        <v>181</v>
      </c>
      <c r="AY43" s="27">
        <v>71305</v>
      </c>
      <c r="AZ43" s="27">
        <v>69180</v>
      </c>
      <c r="BA43" s="27">
        <v>69773</v>
      </c>
      <c r="BB43" s="27">
        <v>42111</v>
      </c>
      <c r="BC43" s="27">
        <v>252369</v>
      </c>
      <c r="BD43" s="63">
        <v>68994</v>
      </c>
      <c r="BE43" s="97">
        <v>69003</v>
      </c>
      <c r="BF43" s="97">
        <v>71152</v>
      </c>
      <c r="BG43" s="97">
        <v>43370</v>
      </c>
      <c r="BH43" s="97">
        <v>252519</v>
      </c>
      <c r="BI43" s="97">
        <v>74067</v>
      </c>
      <c r="BJ43" s="97">
        <v>72988</v>
      </c>
      <c r="BK43" s="97">
        <v>72800</v>
      </c>
      <c r="BL43" s="97">
        <v>47481</v>
      </c>
      <c r="BM43" s="97">
        <v>267336</v>
      </c>
      <c r="BN43" s="97">
        <v>77587</v>
      </c>
      <c r="BO43" s="98">
        <v>4.7524538593435674E-2</v>
      </c>
      <c r="BP43" s="9"/>
    </row>
    <row r="44" spans="1:68" ht="17" x14ac:dyDescent="0.2">
      <c r="A44" s="9" t="s">
        <v>290</v>
      </c>
      <c r="B44" s="9" t="s">
        <v>291</v>
      </c>
      <c r="C44" s="73" t="s">
        <v>292</v>
      </c>
      <c r="D44" s="74" t="s">
        <v>87</v>
      </c>
      <c r="E44" s="75" t="s">
        <v>75</v>
      </c>
      <c r="F44" s="27">
        <v>15484</v>
      </c>
      <c r="G44" s="27">
        <v>15488</v>
      </c>
      <c r="H44" s="27">
        <v>15866</v>
      </c>
      <c r="I44" s="27">
        <v>7266</v>
      </c>
      <c r="J44" s="27">
        <v>54104</v>
      </c>
      <c r="K44" s="27">
        <v>15786</v>
      </c>
      <c r="L44" s="27">
        <v>15530</v>
      </c>
      <c r="M44" s="27">
        <v>15574</v>
      </c>
      <c r="N44" s="27">
        <v>7822</v>
      </c>
      <c r="O44" s="27">
        <v>54712</v>
      </c>
      <c r="P44" s="27">
        <v>15931</v>
      </c>
      <c r="Q44" s="27">
        <v>15983</v>
      </c>
      <c r="R44" s="27">
        <v>15980</v>
      </c>
      <c r="S44" s="27">
        <v>7712</v>
      </c>
      <c r="T44" s="27">
        <v>55606</v>
      </c>
      <c r="U44" s="27">
        <v>16574</v>
      </c>
      <c r="V44" s="27">
        <v>16462</v>
      </c>
      <c r="W44" s="27">
        <v>16360</v>
      </c>
      <c r="X44" s="27">
        <v>8088</v>
      </c>
      <c r="Y44" s="27">
        <v>57484</v>
      </c>
      <c r="Z44" s="27">
        <v>16856</v>
      </c>
      <c r="AA44" s="27">
        <v>16705</v>
      </c>
      <c r="AB44" s="27">
        <v>16712</v>
      </c>
      <c r="AC44" s="27">
        <v>8983</v>
      </c>
      <c r="AD44" s="27">
        <v>59256</v>
      </c>
      <c r="AE44" s="27">
        <v>17164</v>
      </c>
      <c r="AF44" s="27">
        <v>16854</v>
      </c>
      <c r="AG44" s="27">
        <v>16857</v>
      </c>
      <c r="AH44" s="27">
        <v>9887</v>
      </c>
      <c r="AI44" s="27">
        <v>60762</v>
      </c>
      <c r="AJ44" s="27">
        <v>18222</v>
      </c>
      <c r="AK44" s="27">
        <v>18037</v>
      </c>
      <c r="AL44" s="27">
        <v>17893</v>
      </c>
      <c r="AM44" s="27">
        <v>9001</v>
      </c>
      <c r="AN44" s="27">
        <v>63153</v>
      </c>
      <c r="AO44" s="27">
        <v>19607</v>
      </c>
      <c r="AP44" s="27">
        <v>18377</v>
      </c>
      <c r="AQ44" s="27">
        <v>18600</v>
      </c>
      <c r="AR44" s="27">
        <v>10617</v>
      </c>
      <c r="AS44" s="27">
        <v>67201</v>
      </c>
      <c r="AT44" s="27">
        <v>20749</v>
      </c>
      <c r="AU44" s="27">
        <v>19584</v>
      </c>
      <c r="AV44" s="27">
        <v>19649</v>
      </c>
      <c r="AW44" s="27">
        <v>10641</v>
      </c>
      <c r="AX44" s="27">
        <v>70623</v>
      </c>
      <c r="AY44" s="27">
        <v>21783</v>
      </c>
      <c r="AZ44" s="27">
        <v>20583</v>
      </c>
      <c r="BA44" s="27">
        <v>20858</v>
      </c>
      <c r="BB44" s="27">
        <v>11318</v>
      </c>
      <c r="BC44" s="27">
        <v>74542</v>
      </c>
      <c r="BD44" s="63">
        <v>22195</v>
      </c>
      <c r="BE44" s="97">
        <v>21553</v>
      </c>
      <c r="BF44" s="97">
        <v>21968</v>
      </c>
      <c r="BG44" s="97">
        <v>12184</v>
      </c>
      <c r="BH44" s="97">
        <v>77900</v>
      </c>
      <c r="BI44" s="97">
        <v>23443</v>
      </c>
      <c r="BJ44" s="97">
        <v>22457</v>
      </c>
      <c r="BK44" s="97">
        <v>23008</v>
      </c>
      <c r="BL44" s="97">
        <v>13700</v>
      </c>
      <c r="BM44" s="97">
        <v>82608</v>
      </c>
      <c r="BN44" s="97">
        <v>25446</v>
      </c>
      <c r="BO44" s="98">
        <v>8.5441283112229663E-2</v>
      </c>
      <c r="BP44" s="9"/>
    </row>
    <row r="45" spans="1:68" ht="17" x14ac:dyDescent="0.2">
      <c r="A45" s="9" t="s">
        <v>293</v>
      </c>
      <c r="B45" s="9" t="s">
        <v>294</v>
      </c>
      <c r="C45" s="73" t="s">
        <v>295</v>
      </c>
      <c r="D45" s="74" t="s">
        <v>83</v>
      </c>
      <c r="E45" s="75" t="s">
        <v>77</v>
      </c>
      <c r="F45" s="27">
        <v>40560</v>
      </c>
      <c r="G45" s="27">
        <v>40877</v>
      </c>
      <c r="H45" s="27">
        <v>40170</v>
      </c>
      <c r="I45" s="27">
        <v>29692</v>
      </c>
      <c r="J45" s="27">
        <v>151299</v>
      </c>
      <c r="K45" s="27">
        <v>42190</v>
      </c>
      <c r="L45" s="27">
        <v>40107</v>
      </c>
      <c r="M45" s="27">
        <v>40289</v>
      </c>
      <c r="N45" s="27">
        <v>29656</v>
      </c>
      <c r="O45" s="27">
        <v>152242</v>
      </c>
      <c r="P45" s="27">
        <v>42169</v>
      </c>
      <c r="Q45" s="27">
        <v>39808</v>
      </c>
      <c r="R45" s="27">
        <v>40353</v>
      </c>
      <c r="S45" s="27">
        <v>30526</v>
      </c>
      <c r="T45" s="27">
        <v>152856</v>
      </c>
      <c r="U45" s="27">
        <v>44394</v>
      </c>
      <c r="V45" s="27">
        <v>44798</v>
      </c>
      <c r="W45" s="27">
        <v>44369</v>
      </c>
      <c r="X45" s="27">
        <v>33354</v>
      </c>
      <c r="Y45" s="27">
        <v>166915</v>
      </c>
      <c r="Z45" s="27">
        <v>47236</v>
      </c>
      <c r="AA45" s="27">
        <v>46212</v>
      </c>
      <c r="AB45" s="27">
        <v>45877</v>
      </c>
      <c r="AC45" s="27">
        <v>34122</v>
      </c>
      <c r="AD45" s="27">
        <v>173447</v>
      </c>
      <c r="AE45" s="27">
        <v>49775</v>
      </c>
      <c r="AF45" s="27">
        <v>47023</v>
      </c>
      <c r="AG45" s="27">
        <v>47481</v>
      </c>
      <c r="AH45" s="27">
        <v>36578</v>
      </c>
      <c r="AI45" s="27">
        <v>180857</v>
      </c>
      <c r="AJ45" s="27">
        <v>52203</v>
      </c>
      <c r="AK45" s="27">
        <v>49676</v>
      </c>
      <c r="AL45" s="27">
        <v>50931</v>
      </c>
      <c r="AM45" s="27">
        <v>37727</v>
      </c>
      <c r="AN45" s="27">
        <v>190537</v>
      </c>
      <c r="AO45" s="27">
        <v>55080</v>
      </c>
      <c r="AP45" s="27">
        <v>52378</v>
      </c>
      <c r="AQ45" s="27">
        <v>52954</v>
      </c>
      <c r="AR45" s="27">
        <v>40929</v>
      </c>
      <c r="AS45" s="27">
        <v>201341</v>
      </c>
      <c r="AT45" s="27">
        <v>58112</v>
      </c>
      <c r="AU45" s="27">
        <v>56909</v>
      </c>
      <c r="AV45" s="27">
        <v>60449</v>
      </c>
      <c r="AW45" s="27">
        <v>45341</v>
      </c>
      <c r="AX45" s="27">
        <v>220811</v>
      </c>
      <c r="AY45" s="27">
        <v>61129</v>
      </c>
      <c r="AZ45" s="27">
        <v>62175</v>
      </c>
      <c r="BA45" s="27">
        <v>61086</v>
      </c>
      <c r="BB45" s="27">
        <v>47757</v>
      </c>
      <c r="BC45" s="27">
        <v>232147</v>
      </c>
      <c r="BD45" s="63">
        <v>62341</v>
      </c>
      <c r="BE45" s="97">
        <v>61771</v>
      </c>
      <c r="BF45" s="97">
        <v>61884</v>
      </c>
      <c r="BG45" s="97">
        <v>48992</v>
      </c>
      <c r="BH45" s="97">
        <v>234988</v>
      </c>
      <c r="BI45" s="97">
        <v>70785</v>
      </c>
      <c r="BJ45" s="97">
        <v>65786</v>
      </c>
      <c r="BK45" s="97">
        <v>65304</v>
      </c>
      <c r="BL45" s="97">
        <v>51655</v>
      </c>
      <c r="BM45" s="97">
        <v>253530</v>
      </c>
      <c r="BN45" s="97">
        <v>71093</v>
      </c>
      <c r="BO45" s="98">
        <v>4.3512043512043512E-3</v>
      </c>
      <c r="BP45" s="9"/>
    </row>
    <row r="46" spans="1:68" ht="17" x14ac:dyDescent="0.2">
      <c r="A46" s="9" t="s">
        <v>296</v>
      </c>
      <c r="B46" s="9" t="s">
        <v>297</v>
      </c>
      <c r="C46" s="73" t="s">
        <v>298</v>
      </c>
      <c r="D46" s="74" t="s">
        <v>85</v>
      </c>
      <c r="E46" s="75" t="s">
        <v>71</v>
      </c>
      <c r="F46" s="27">
        <v>21404</v>
      </c>
      <c r="G46" s="27">
        <v>20212</v>
      </c>
      <c r="H46" s="27">
        <v>19575</v>
      </c>
      <c r="I46" s="27">
        <v>7783</v>
      </c>
      <c r="J46" s="27">
        <v>68974</v>
      </c>
      <c r="K46" s="27">
        <v>21368</v>
      </c>
      <c r="L46" s="27">
        <v>20211</v>
      </c>
      <c r="M46" s="27">
        <v>20086</v>
      </c>
      <c r="N46" s="27">
        <v>8555</v>
      </c>
      <c r="O46" s="27">
        <v>70220</v>
      </c>
      <c r="P46" s="27">
        <v>21936</v>
      </c>
      <c r="Q46" s="27">
        <v>20414</v>
      </c>
      <c r="R46" s="27">
        <v>20038</v>
      </c>
      <c r="S46" s="27">
        <v>8153</v>
      </c>
      <c r="T46" s="27">
        <v>70541</v>
      </c>
      <c r="U46" s="27">
        <v>21971</v>
      </c>
      <c r="V46" s="27">
        <v>21379</v>
      </c>
      <c r="W46" s="27">
        <v>20992</v>
      </c>
      <c r="X46" s="27">
        <v>9492</v>
      </c>
      <c r="Y46" s="27">
        <v>73834</v>
      </c>
      <c r="Z46" s="27">
        <v>23338</v>
      </c>
      <c r="AA46" s="27">
        <v>21700</v>
      </c>
      <c r="AB46" s="27">
        <v>20220</v>
      </c>
      <c r="AC46" s="27">
        <v>9452</v>
      </c>
      <c r="AD46" s="27">
        <v>74710</v>
      </c>
      <c r="AE46" s="27">
        <v>23717</v>
      </c>
      <c r="AF46" s="27">
        <v>22069</v>
      </c>
      <c r="AG46" s="27">
        <v>21629</v>
      </c>
      <c r="AH46" s="27">
        <v>8529</v>
      </c>
      <c r="AI46" s="27">
        <v>75944</v>
      </c>
      <c r="AJ46" s="27">
        <v>25085</v>
      </c>
      <c r="AK46" s="27">
        <v>23133</v>
      </c>
      <c r="AL46" s="27">
        <v>22635</v>
      </c>
      <c r="AM46" s="27">
        <v>9206</v>
      </c>
      <c r="AN46" s="27">
        <v>80059</v>
      </c>
      <c r="AO46" s="27">
        <v>25736</v>
      </c>
      <c r="AP46" s="27">
        <v>23791</v>
      </c>
      <c r="AQ46" s="27">
        <v>23350</v>
      </c>
      <c r="AR46" s="27">
        <v>10150</v>
      </c>
      <c r="AS46" s="27">
        <v>83027</v>
      </c>
      <c r="AT46" s="27">
        <v>27366</v>
      </c>
      <c r="AU46" s="27">
        <v>25130</v>
      </c>
      <c r="AV46" s="27">
        <v>24755</v>
      </c>
      <c r="AW46" s="27">
        <v>10651</v>
      </c>
      <c r="AX46" s="27">
        <v>87902</v>
      </c>
      <c r="AY46" s="27">
        <v>28895</v>
      </c>
      <c r="AZ46" s="27">
        <v>27006</v>
      </c>
      <c r="BA46" s="27">
        <v>26146</v>
      </c>
      <c r="BB46" s="27">
        <v>11102</v>
      </c>
      <c r="BC46" s="27">
        <v>93149</v>
      </c>
      <c r="BD46" s="63">
        <v>29217</v>
      </c>
      <c r="BE46" s="97">
        <v>27271</v>
      </c>
      <c r="BF46" s="97">
        <v>26576</v>
      </c>
      <c r="BG46" s="97">
        <v>12483</v>
      </c>
      <c r="BH46" s="97">
        <v>95547</v>
      </c>
      <c r="BI46" s="97">
        <v>31477</v>
      </c>
      <c r="BJ46" s="97">
        <v>28578</v>
      </c>
      <c r="BK46" s="97">
        <v>28449</v>
      </c>
      <c r="BL46" s="97">
        <v>13698</v>
      </c>
      <c r="BM46" s="97">
        <v>102202</v>
      </c>
      <c r="BN46" s="97">
        <v>32529</v>
      </c>
      <c r="BO46" s="98">
        <v>3.3421228198367063E-2</v>
      </c>
      <c r="BP46" s="9"/>
    </row>
    <row r="47" spans="1:68" ht="17" x14ac:dyDescent="0.2">
      <c r="A47" s="9" t="s">
        <v>299</v>
      </c>
      <c r="B47" s="9" t="s">
        <v>300</v>
      </c>
      <c r="C47" s="73" t="s">
        <v>301</v>
      </c>
      <c r="D47" s="74" t="s">
        <v>85</v>
      </c>
      <c r="E47" s="75" t="s">
        <v>71</v>
      </c>
      <c r="F47" s="27">
        <v>15439</v>
      </c>
      <c r="G47" s="27">
        <v>14722</v>
      </c>
      <c r="H47" s="27">
        <v>15190</v>
      </c>
      <c r="I47" s="27">
        <v>8066</v>
      </c>
      <c r="J47" s="27">
        <v>53417</v>
      </c>
      <c r="K47" s="27">
        <v>15605</v>
      </c>
      <c r="L47" s="27">
        <v>15011</v>
      </c>
      <c r="M47" s="27">
        <v>15132</v>
      </c>
      <c r="N47" s="27">
        <v>8066</v>
      </c>
      <c r="O47" s="27">
        <v>53814</v>
      </c>
      <c r="P47" s="27">
        <v>16006</v>
      </c>
      <c r="Q47" s="27">
        <v>15258</v>
      </c>
      <c r="R47" s="27">
        <v>15613</v>
      </c>
      <c r="S47" s="27">
        <v>7968</v>
      </c>
      <c r="T47" s="27">
        <v>54845</v>
      </c>
      <c r="U47" s="27">
        <v>16307</v>
      </c>
      <c r="V47" s="27">
        <v>15913</v>
      </c>
      <c r="W47" s="27">
        <v>16230</v>
      </c>
      <c r="X47" s="27">
        <v>9281</v>
      </c>
      <c r="Y47" s="27">
        <v>57731</v>
      </c>
      <c r="Z47" s="27">
        <v>17304</v>
      </c>
      <c r="AA47" s="27">
        <v>16398</v>
      </c>
      <c r="AB47" s="27">
        <v>16805</v>
      </c>
      <c r="AC47" s="27">
        <v>9145</v>
      </c>
      <c r="AD47" s="27">
        <v>59652</v>
      </c>
      <c r="AE47" s="27">
        <v>17685</v>
      </c>
      <c r="AF47" s="27">
        <v>16896</v>
      </c>
      <c r="AG47" s="27">
        <v>17282</v>
      </c>
      <c r="AH47" s="27">
        <v>9277</v>
      </c>
      <c r="AI47" s="27">
        <v>61140</v>
      </c>
      <c r="AJ47" s="27">
        <v>18868</v>
      </c>
      <c r="AK47" s="27">
        <v>17913</v>
      </c>
      <c r="AL47" s="27">
        <v>18141</v>
      </c>
      <c r="AM47" s="27">
        <v>10118</v>
      </c>
      <c r="AN47" s="27">
        <v>65040</v>
      </c>
      <c r="AO47" s="27">
        <v>19724</v>
      </c>
      <c r="AP47" s="27">
        <v>18951</v>
      </c>
      <c r="AQ47" s="27">
        <v>19338</v>
      </c>
      <c r="AR47" s="27">
        <v>10697</v>
      </c>
      <c r="AS47" s="27">
        <v>68710</v>
      </c>
      <c r="AT47" s="27">
        <v>21261</v>
      </c>
      <c r="AU47" s="27">
        <v>20330</v>
      </c>
      <c r="AV47" s="27">
        <v>20570</v>
      </c>
      <c r="AW47" s="27">
        <v>11725</v>
      </c>
      <c r="AX47" s="27">
        <v>73886</v>
      </c>
      <c r="AY47" s="27">
        <v>22366</v>
      </c>
      <c r="AZ47" s="27">
        <v>21512</v>
      </c>
      <c r="BA47" s="27">
        <v>21892</v>
      </c>
      <c r="BB47" s="27">
        <v>12530</v>
      </c>
      <c r="BC47" s="27">
        <v>78300</v>
      </c>
      <c r="BD47" s="63">
        <v>22831</v>
      </c>
      <c r="BE47" s="97">
        <v>21976</v>
      </c>
      <c r="BF47" s="97">
        <v>23022</v>
      </c>
      <c r="BG47" s="97">
        <v>13510</v>
      </c>
      <c r="BH47" s="97">
        <v>81339</v>
      </c>
      <c r="BI47" s="97">
        <v>24677</v>
      </c>
      <c r="BJ47" s="97">
        <v>23947</v>
      </c>
      <c r="BK47" s="97">
        <v>24189</v>
      </c>
      <c r="BL47" s="97">
        <v>14330</v>
      </c>
      <c r="BM47" s="97">
        <v>87143</v>
      </c>
      <c r="BN47" s="97">
        <v>26680</v>
      </c>
      <c r="BO47" s="98">
        <v>8.1168699598816715E-2</v>
      </c>
      <c r="BP47" s="9"/>
    </row>
    <row r="48" spans="1:68" ht="17" x14ac:dyDescent="0.2">
      <c r="A48" s="9" t="s">
        <v>302</v>
      </c>
      <c r="B48" s="9" t="s">
        <v>303</v>
      </c>
      <c r="C48" s="73" t="s">
        <v>304</v>
      </c>
      <c r="D48" s="74" t="s">
        <v>81</v>
      </c>
      <c r="E48" s="75" t="s">
        <v>81</v>
      </c>
      <c r="F48" s="27">
        <v>30105</v>
      </c>
      <c r="G48" s="27">
        <v>27258</v>
      </c>
      <c r="H48" s="27">
        <v>27064</v>
      </c>
      <c r="I48" s="27">
        <v>15465</v>
      </c>
      <c r="J48" s="27">
        <v>99892</v>
      </c>
      <c r="K48" s="27">
        <v>30224</v>
      </c>
      <c r="L48" s="27">
        <v>27753</v>
      </c>
      <c r="M48" s="27">
        <v>27431</v>
      </c>
      <c r="N48" s="27">
        <v>15156</v>
      </c>
      <c r="O48" s="27">
        <v>100564</v>
      </c>
      <c r="P48" s="27">
        <v>30604</v>
      </c>
      <c r="Q48" s="27">
        <v>27918</v>
      </c>
      <c r="R48" s="27">
        <v>28909</v>
      </c>
      <c r="S48" s="27">
        <v>14866</v>
      </c>
      <c r="T48" s="27">
        <v>102297</v>
      </c>
      <c r="U48" s="27">
        <v>32028</v>
      </c>
      <c r="V48" s="27">
        <v>30671</v>
      </c>
      <c r="W48" s="27">
        <v>29826</v>
      </c>
      <c r="X48" s="27">
        <v>17436</v>
      </c>
      <c r="Y48" s="27">
        <v>109961</v>
      </c>
      <c r="Z48" s="27">
        <v>33267</v>
      </c>
      <c r="AA48" s="27">
        <v>31317</v>
      </c>
      <c r="AB48" s="27">
        <v>31046</v>
      </c>
      <c r="AC48" s="27">
        <v>18569</v>
      </c>
      <c r="AD48" s="27">
        <v>114199</v>
      </c>
      <c r="AE48" s="27">
        <v>33267</v>
      </c>
      <c r="AF48" s="27">
        <v>31317</v>
      </c>
      <c r="AG48" s="27">
        <v>31046</v>
      </c>
      <c r="AH48" s="27">
        <v>22495</v>
      </c>
      <c r="AI48" s="27">
        <v>118125</v>
      </c>
      <c r="AJ48" s="27">
        <v>36416</v>
      </c>
      <c r="AK48" s="27">
        <v>34199</v>
      </c>
      <c r="AL48" s="27">
        <v>33683</v>
      </c>
      <c r="AM48" s="27">
        <v>19067</v>
      </c>
      <c r="AN48" s="27">
        <v>123365</v>
      </c>
      <c r="AO48" s="27">
        <v>38258</v>
      </c>
      <c r="AP48" s="27">
        <v>35651</v>
      </c>
      <c r="AQ48" s="27">
        <v>35232</v>
      </c>
      <c r="AR48" s="27">
        <v>19672</v>
      </c>
      <c r="AS48" s="27">
        <v>128813</v>
      </c>
      <c r="AT48" s="27">
        <v>40756</v>
      </c>
      <c r="AU48" s="27">
        <v>38009</v>
      </c>
      <c r="AV48" s="27">
        <v>37751</v>
      </c>
      <c r="AW48" s="27">
        <v>21575</v>
      </c>
      <c r="AX48" s="27">
        <v>138091</v>
      </c>
      <c r="AY48" s="27">
        <v>43756</v>
      </c>
      <c r="AZ48" s="27">
        <v>44165</v>
      </c>
      <c r="BA48" s="27">
        <v>36432</v>
      </c>
      <c r="BB48" s="27">
        <v>22027</v>
      </c>
      <c r="BC48" s="27">
        <v>146380</v>
      </c>
      <c r="BD48" s="63">
        <v>40495</v>
      </c>
      <c r="BE48" s="97">
        <v>41053</v>
      </c>
      <c r="BF48" s="97">
        <v>39146</v>
      </c>
      <c r="BG48" s="97">
        <v>25319</v>
      </c>
      <c r="BH48" s="97">
        <v>146013</v>
      </c>
      <c r="BI48" s="97">
        <v>45946</v>
      </c>
      <c r="BJ48" s="97">
        <v>42762</v>
      </c>
      <c r="BK48" s="97">
        <v>45136</v>
      </c>
      <c r="BL48" s="97">
        <v>31191</v>
      </c>
      <c r="BM48" s="97">
        <v>165035</v>
      </c>
      <c r="BN48" s="97">
        <v>48263</v>
      </c>
      <c r="BO48" s="98">
        <v>5.0428764201453882E-2</v>
      </c>
      <c r="BP48" s="9"/>
    </row>
    <row r="49" spans="1:68" ht="17" x14ac:dyDescent="0.2">
      <c r="A49" s="9" t="s">
        <v>305</v>
      </c>
      <c r="B49" s="9" t="s">
        <v>306</v>
      </c>
      <c r="C49" s="73" t="s">
        <v>307</v>
      </c>
      <c r="D49" s="74" t="s">
        <v>85</v>
      </c>
      <c r="E49" s="75" t="s">
        <v>71</v>
      </c>
      <c r="F49" s="27">
        <v>13713</v>
      </c>
      <c r="G49" s="27">
        <v>12812</v>
      </c>
      <c r="H49" s="27">
        <v>12211</v>
      </c>
      <c r="I49" s="27">
        <v>5420</v>
      </c>
      <c r="J49" s="27">
        <v>44156</v>
      </c>
      <c r="K49" s="27">
        <v>13369</v>
      </c>
      <c r="L49" s="27">
        <v>13352</v>
      </c>
      <c r="M49" s="27">
        <v>12580</v>
      </c>
      <c r="N49" s="27">
        <v>5643</v>
      </c>
      <c r="O49" s="27">
        <v>44944</v>
      </c>
      <c r="P49" s="27">
        <v>13441</v>
      </c>
      <c r="Q49" s="27">
        <v>13554</v>
      </c>
      <c r="R49" s="27">
        <v>12631</v>
      </c>
      <c r="S49" s="27">
        <v>5890</v>
      </c>
      <c r="T49" s="27">
        <v>45516</v>
      </c>
      <c r="U49" s="27">
        <v>14302</v>
      </c>
      <c r="V49" s="27">
        <v>13373</v>
      </c>
      <c r="W49" s="27">
        <v>13331</v>
      </c>
      <c r="X49" s="27">
        <v>5673</v>
      </c>
      <c r="Y49" s="27">
        <v>46679</v>
      </c>
      <c r="Z49" s="27">
        <v>13814</v>
      </c>
      <c r="AA49" s="27">
        <v>13826</v>
      </c>
      <c r="AB49" s="27">
        <v>13414</v>
      </c>
      <c r="AC49" s="27">
        <v>6710</v>
      </c>
      <c r="AD49" s="27">
        <v>47764</v>
      </c>
      <c r="AE49" s="27">
        <v>14521</v>
      </c>
      <c r="AF49" s="27">
        <v>13368</v>
      </c>
      <c r="AG49" s="27">
        <v>13660</v>
      </c>
      <c r="AH49" s="27">
        <v>6225</v>
      </c>
      <c r="AI49" s="27">
        <v>47774</v>
      </c>
      <c r="AJ49" s="27">
        <v>11079</v>
      </c>
      <c r="AK49" s="27">
        <v>14071</v>
      </c>
      <c r="AL49" s="27">
        <v>13789</v>
      </c>
      <c r="AM49" s="27">
        <v>7086</v>
      </c>
      <c r="AN49" s="27">
        <v>46025</v>
      </c>
      <c r="AO49" s="27">
        <v>15200</v>
      </c>
      <c r="AP49" s="27">
        <v>14491</v>
      </c>
      <c r="AQ49" s="27">
        <v>14080</v>
      </c>
      <c r="AR49" s="27">
        <v>7464</v>
      </c>
      <c r="AS49" s="27">
        <v>51235</v>
      </c>
      <c r="AT49" s="27">
        <v>16009</v>
      </c>
      <c r="AU49" s="27">
        <v>15302</v>
      </c>
      <c r="AV49" s="27">
        <v>14887</v>
      </c>
      <c r="AW49" s="27">
        <v>8276</v>
      </c>
      <c r="AX49" s="27">
        <v>54474</v>
      </c>
      <c r="AY49" s="27">
        <v>16597</v>
      </c>
      <c r="AZ49" s="27">
        <v>16131</v>
      </c>
      <c r="BA49" s="27">
        <v>15739</v>
      </c>
      <c r="BB49" s="27">
        <v>8892</v>
      </c>
      <c r="BC49" s="27">
        <v>57359</v>
      </c>
      <c r="BD49" s="63">
        <v>16649</v>
      </c>
      <c r="BE49" s="97">
        <v>16280</v>
      </c>
      <c r="BF49" s="97">
        <v>16386</v>
      </c>
      <c r="BG49" s="97">
        <v>9241</v>
      </c>
      <c r="BH49" s="97">
        <v>58556</v>
      </c>
      <c r="BI49" s="97">
        <v>17332</v>
      </c>
      <c r="BJ49" s="97">
        <v>17036</v>
      </c>
      <c r="BK49" s="97">
        <v>16778</v>
      </c>
      <c r="BL49" s="97">
        <v>9856</v>
      </c>
      <c r="BM49" s="97">
        <v>61002</v>
      </c>
      <c r="BN49" s="97">
        <v>18175</v>
      </c>
      <c r="BO49" s="98">
        <v>4.863835679667667E-2</v>
      </c>
      <c r="BP49" s="9"/>
    </row>
    <row r="50" spans="1:68" ht="17" x14ac:dyDescent="0.2">
      <c r="A50" s="9" t="s">
        <v>308</v>
      </c>
      <c r="B50" s="9" t="s">
        <v>309</v>
      </c>
      <c r="C50" s="73" t="s">
        <v>310</v>
      </c>
      <c r="D50" s="74" t="s">
        <v>87</v>
      </c>
      <c r="E50" s="75" t="s">
        <v>75</v>
      </c>
      <c r="F50" s="27">
        <v>32884</v>
      </c>
      <c r="G50" s="27">
        <v>32511</v>
      </c>
      <c r="H50" s="27">
        <v>32458</v>
      </c>
      <c r="I50" s="27">
        <v>17082</v>
      </c>
      <c r="J50" s="27">
        <v>114935</v>
      </c>
      <c r="K50" s="27">
        <v>33450</v>
      </c>
      <c r="L50" s="27">
        <v>32500</v>
      </c>
      <c r="M50" s="27">
        <v>32543</v>
      </c>
      <c r="N50" s="27">
        <v>17219</v>
      </c>
      <c r="O50" s="27">
        <v>115712</v>
      </c>
      <c r="P50" s="27">
        <v>33503</v>
      </c>
      <c r="Q50" s="27">
        <v>32691</v>
      </c>
      <c r="R50" s="27">
        <v>32695</v>
      </c>
      <c r="S50" s="27">
        <v>17286</v>
      </c>
      <c r="T50" s="27">
        <v>116175</v>
      </c>
      <c r="U50" s="27">
        <v>34912</v>
      </c>
      <c r="V50" s="27">
        <v>33916</v>
      </c>
      <c r="W50" s="27">
        <v>33940</v>
      </c>
      <c r="X50" s="27">
        <v>18810</v>
      </c>
      <c r="Y50" s="27">
        <v>121578</v>
      </c>
      <c r="Z50" s="27">
        <v>35670</v>
      </c>
      <c r="AA50" s="27">
        <v>34712</v>
      </c>
      <c r="AB50" s="27">
        <v>35121</v>
      </c>
      <c r="AC50" s="27">
        <v>20545</v>
      </c>
      <c r="AD50" s="27">
        <v>126048</v>
      </c>
      <c r="AE50" s="27">
        <v>37829</v>
      </c>
      <c r="AF50" s="27">
        <v>36812</v>
      </c>
      <c r="AG50" s="27">
        <v>37091</v>
      </c>
      <c r="AH50" s="27">
        <v>22843</v>
      </c>
      <c r="AI50" s="27">
        <v>134575</v>
      </c>
      <c r="AJ50" s="27">
        <v>39410</v>
      </c>
      <c r="AK50" s="27">
        <v>38914</v>
      </c>
      <c r="AL50" s="27">
        <v>39135</v>
      </c>
      <c r="AM50" s="27">
        <v>24248</v>
      </c>
      <c r="AN50" s="27">
        <v>141707</v>
      </c>
      <c r="AO50" s="27">
        <v>41622</v>
      </c>
      <c r="AP50" s="27">
        <v>40449</v>
      </c>
      <c r="AQ50" s="27">
        <v>40553</v>
      </c>
      <c r="AR50" s="27">
        <v>26021</v>
      </c>
      <c r="AS50" s="27">
        <v>148645</v>
      </c>
      <c r="AT50" s="27">
        <v>44249</v>
      </c>
      <c r="AU50" s="27">
        <v>43077</v>
      </c>
      <c r="AV50" s="27">
        <v>43578</v>
      </c>
      <c r="AW50" s="27">
        <v>28157</v>
      </c>
      <c r="AX50" s="27">
        <v>159061</v>
      </c>
      <c r="AY50" s="27">
        <v>46424</v>
      </c>
      <c r="AZ50" s="27">
        <v>44725</v>
      </c>
      <c r="BA50" s="27">
        <v>45308</v>
      </c>
      <c r="BB50" s="27">
        <v>29796</v>
      </c>
      <c r="BC50" s="27">
        <v>166253</v>
      </c>
      <c r="BD50" s="63">
        <v>44985</v>
      </c>
      <c r="BE50" s="97">
        <v>45440</v>
      </c>
      <c r="BF50" s="97">
        <v>46097</v>
      </c>
      <c r="BG50" s="97">
        <v>31987</v>
      </c>
      <c r="BH50" s="97">
        <v>168509</v>
      </c>
      <c r="BI50" s="97">
        <v>49330</v>
      </c>
      <c r="BJ50" s="97">
        <v>49286</v>
      </c>
      <c r="BK50" s="97">
        <v>49814</v>
      </c>
      <c r="BL50" s="97">
        <v>35279</v>
      </c>
      <c r="BM50" s="97">
        <v>183709</v>
      </c>
      <c r="BN50" s="97">
        <v>51542</v>
      </c>
      <c r="BO50" s="98">
        <v>4.484086762619096E-2</v>
      </c>
      <c r="BP50" s="9"/>
    </row>
    <row r="51" spans="1:68" ht="17" x14ac:dyDescent="0.2">
      <c r="A51" s="9" t="s">
        <v>311</v>
      </c>
      <c r="B51" s="9" t="s">
        <v>312</v>
      </c>
      <c r="C51" s="73" t="s">
        <v>313</v>
      </c>
      <c r="D51" s="74" t="s">
        <v>87</v>
      </c>
      <c r="E51" s="75" t="s">
        <v>73</v>
      </c>
      <c r="F51" s="27">
        <v>47881</v>
      </c>
      <c r="G51" s="27">
        <v>48571</v>
      </c>
      <c r="H51" s="27">
        <v>48861</v>
      </c>
      <c r="I51" s="27">
        <v>24927</v>
      </c>
      <c r="J51" s="27">
        <v>170240</v>
      </c>
      <c r="K51" s="27">
        <v>48936</v>
      </c>
      <c r="L51" s="27">
        <v>49250</v>
      </c>
      <c r="M51" s="27">
        <v>49702</v>
      </c>
      <c r="N51" s="27">
        <v>25031</v>
      </c>
      <c r="O51" s="27">
        <v>172919</v>
      </c>
      <c r="P51" s="27">
        <v>49204</v>
      </c>
      <c r="Q51" s="27">
        <v>49966</v>
      </c>
      <c r="R51" s="27">
        <v>51053</v>
      </c>
      <c r="S51" s="27">
        <v>25214</v>
      </c>
      <c r="T51" s="27">
        <v>175437</v>
      </c>
      <c r="U51" s="27">
        <v>51889</v>
      </c>
      <c r="V51" s="27">
        <v>52437</v>
      </c>
      <c r="W51" s="27">
        <v>53046</v>
      </c>
      <c r="X51" s="27">
        <v>27805</v>
      </c>
      <c r="Y51" s="27">
        <v>185177</v>
      </c>
      <c r="Z51" s="27">
        <v>53362</v>
      </c>
      <c r="AA51" s="27">
        <v>55118</v>
      </c>
      <c r="AB51" s="27">
        <v>56014</v>
      </c>
      <c r="AC51" s="27">
        <v>28655</v>
      </c>
      <c r="AD51" s="27">
        <v>193149</v>
      </c>
      <c r="AE51" s="27">
        <v>56239</v>
      </c>
      <c r="AF51" s="27">
        <v>56549</v>
      </c>
      <c r="AG51" s="27">
        <v>57653</v>
      </c>
      <c r="AH51" s="27">
        <v>29951</v>
      </c>
      <c r="AI51" s="27">
        <v>200392</v>
      </c>
      <c r="AJ51" s="27">
        <v>59807</v>
      </c>
      <c r="AK51" s="27">
        <v>59713</v>
      </c>
      <c r="AL51" s="27">
        <v>60741</v>
      </c>
      <c r="AM51" s="27">
        <v>31452</v>
      </c>
      <c r="AN51" s="27">
        <v>211713</v>
      </c>
      <c r="AO51" s="27">
        <v>63763</v>
      </c>
      <c r="AP51" s="27">
        <v>63135</v>
      </c>
      <c r="AQ51" s="27">
        <v>63819</v>
      </c>
      <c r="AR51" s="27">
        <v>33408</v>
      </c>
      <c r="AS51" s="27">
        <v>224125</v>
      </c>
      <c r="AT51" s="27">
        <v>66865</v>
      </c>
      <c r="AU51" s="27">
        <v>66843</v>
      </c>
      <c r="AV51" s="27">
        <v>68496</v>
      </c>
      <c r="AW51" s="27">
        <v>35667</v>
      </c>
      <c r="AX51" s="27">
        <v>237871</v>
      </c>
      <c r="AY51" s="27">
        <v>71436</v>
      </c>
      <c r="AZ51" s="27">
        <v>71384</v>
      </c>
      <c r="BA51" s="27">
        <v>71225</v>
      </c>
      <c r="BB51" s="27">
        <v>37971</v>
      </c>
      <c r="BC51" s="27">
        <v>252016</v>
      </c>
      <c r="BD51" s="63">
        <v>72141</v>
      </c>
      <c r="BE51" s="97">
        <v>71630</v>
      </c>
      <c r="BF51" s="97">
        <v>71536</v>
      </c>
      <c r="BG51" s="97">
        <v>39730</v>
      </c>
      <c r="BH51" s="97">
        <v>255037</v>
      </c>
      <c r="BI51" s="97">
        <v>73302</v>
      </c>
      <c r="BJ51" s="97">
        <v>72852</v>
      </c>
      <c r="BK51" s="97">
        <v>74686</v>
      </c>
      <c r="BL51" s="97">
        <v>43929</v>
      </c>
      <c r="BM51" s="97">
        <v>264769</v>
      </c>
      <c r="BN51" s="97">
        <v>75430</v>
      </c>
      <c r="BO51" s="98">
        <v>2.9030585795749093E-2</v>
      </c>
      <c r="BP51" s="9"/>
    </row>
    <row r="52" spans="1:68" ht="17" x14ac:dyDescent="0.2">
      <c r="A52" s="9" t="s">
        <v>314</v>
      </c>
      <c r="B52" s="9" t="s">
        <v>315</v>
      </c>
      <c r="C52" s="73" t="s">
        <v>316</v>
      </c>
      <c r="D52" s="74" t="s">
        <v>85</v>
      </c>
      <c r="E52" s="75" t="s">
        <v>71</v>
      </c>
      <c r="F52" s="27">
        <v>18160</v>
      </c>
      <c r="G52" s="27">
        <v>16884</v>
      </c>
      <c r="H52" s="27">
        <v>17899</v>
      </c>
      <c r="I52" s="27">
        <v>8546</v>
      </c>
      <c r="J52" s="27">
        <v>61489</v>
      </c>
      <c r="K52" s="27">
        <v>18246</v>
      </c>
      <c r="L52" s="27">
        <v>16771</v>
      </c>
      <c r="M52" s="27">
        <v>17704</v>
      </c>
      <c r="N52" s="27">
        <v>8998</v>
      </c>
      <c r="O52" s="27">
        <v>61719</v>
      </c>
      <c r="P52" s="27">
        <v>18444</v>
      </c>
      <c r="Q52" s="27">
        <v>16878</v>
      </c>
      <c r="R52" s="27">
        <v>17952</v>
      </c>
      <c r="S52" s="27">
        <v>9263</v>
      </c>
      <c r="T52" s="27">
        <v>62537</v>
      </c>
      <c r="U52" s="27">
        <v>18605</v>
      </c>
      <c r="V52" s="27">
        <v>17532</v>
      </c>
      <c r="W52" s="27">
        <v>18296</v>
      </c>
      <c r="X52" s="27">
        <v>9623</v>
      </c>
      <c r="Y52" s="27">
        <v>64056</v>
      </c>
      <c r="Z52" s="27">
        <v>19087</v>
      </c>
      <c r="AA52" s="27">
        <v>17725</v>
      </c>
      <c r="AB52" s="27">
        <v>18738</v>
      </c>
      <c r="AC52" s="27">
        <v>10083</v>
      </c>
      <c r="AD52" s="27">
        <v>65633</v>
      </c>
      <c r="AE52" s="27">
        <v>19293</v>
      </c>
      <c r="AF52" s="27">
        <v>18025</v>
      </c>
      <c r="AG52" s="27">
        <v>18901</v>
      </c>
      <c r="AH52" s="27">
        <v>10498</v>
      </c>
      <c r="AI52" s="27">
        <v>66717</v>
      </c>
      <c r="AJ52" s="27">
        <v>20195</v>
      </c>
      <c r="AK52" s="27">
        <v>19018</v>
      </c>
      <c r="AL52" s="27">
        <v>19854</v>
      </c>
      <c r="AM52" s="27">
        <v>11491</v>
      </c>
      <c r="AN52" s="27">
        <v>70558</v>
      </c>
      <c r="AO52" s="27">
        <v>21375</v>
      </c>
      <c r="AP52" s="27">
        <v>20063</v>
      </c>
      <c r="AQ52" s="27">
        <v>20871</v>
      </c>
      <c r="AR52" s="27">
        <v>12245</v>
      </c>
      <c r="AS52" s="27">
        <v>74554</v>
      </c>
      <c r="AT52" s="27">
        <v>22829</v>
      </c>
      <c r="AU52" s="27">
        <v>21391</v>
      </c>
      <c r="AV52" s="27">
        <v>22181</v>
      </c>
      <c r="AW52" s="27">
        <v>13257</v>
      </c>
      <c r="AX52" s="27">
        <v>79658</v>
      </c>
      <c r="AY52" s="27">
        <v>23884</v>
      </c>
      <c r="AZ52" s="27">
        <v>22610</v>
      </c>
      <c r="BA52" s="27">
        <v>23280</v>
      </c>
      <c r="BB52" s="27">
        <v>13797</v>
      </c>
      <c r="BC52" s="27">
        <v>83571</v>
      </c>
      <c r="BD52" s="63">
        <v>24531</v>
      </c>
      <c r="BE52" s="97">
        <v>23412</v>
      </c>
      <c r="BF52" s="97">
        <v>24006</v>
      </c>
      <c r="BG52" s="97">
        <v>14994</v>
      </c>
      <c r="BH52" s="97">
        <v>86943</v>
      </c>
      <c r="BI52" s="97">
        <v>25897</v>
      </c>
      <c r="BJ52" s="97">
        <v>24904</v>
      </c>
      <c r="BK52" s="97">
        <v>25537</v>
      </c>
      <c r="BL52" s="97">
        <v>15655</v>
      </c>
      <c r="BM52" s="97">
        <v>91993</v>
      </c>
      <c r="BN52" s="97">
        <v>27179</v>
      </c>
      <c r="BO52" s="98">
        <v>4.9503803529366334E-2</v>
      </c>
      <c r="BP52" s="9"/>
    </row>
    <row r="53" spans="1:68" ht="17" x14ac:dyDescent="0.2">
      <c r="A53" s="9" t="s">
        <v>317</v>
      </c>
      <c r="B53" s="9" t="s">
        <v>318</v>
      </c>
      <c r="C53" s="73" t="s">
        <v>319</v>
      </c>
      <c r="D53" s="74" t="s">
        <v>81</v>
      </c>
      <c r="E53" s="75" t="s">
        <v>81</v>
      </c>
      <c r="F53" s="27">
        <v>46035</v>
      </c>
      <c r="G53" s="27">
        <v>45188</v>
      </c>
      <c r="H53" s="27">
        <v>44565</v>
      </c>
      <c r="I53" s="27">
        <v>19878</v>
      </c>
      <c r="J53" s="27">
        <v>155666</v>
      </c>
      <c r="K53" s="27">
        <v>46992</v>
      </c>
      <c r="L53" s="27">
        <v>45564</v>
      </c>
      <c r="M53" s="27">
        <v>45427</v>
      </c>
      <c r="N53" s="27">
        <v>20918</v>
      </c>
      <c r="O53" s="27">
        <v>158901</v>
      </c>
      <c r="P53" s="27">
        <v>47080</v>
      </c>
      <c r="Q53" s="27">
        <v>45851</v>
      </c>
      <c r="R53" s="27">
        <v>45779</v>
      </c>
      <c r="S53" s="27">
        <v>19978</v>
      </c>
      <c r="T53" s="27">
        <v>158688</v>
      </c>
      <c r="U53" s="27">
        <v>48252</v>
      </c>
      <c r="V53" s="27">
        <v>47331</v>
      </c>
      <c r="W53" s="27">
        <v>47294</v>
      </c>
      <c r="X53" s="27">
        <v>23707</v>
      </c>
      <c r="Y53" s="27">
        <v>166584</v>
      </c>
      <c r="Z53" s="27">
        <v>48763</v>
      </c>
      <c r="AA53" s="27">
        <v>48434</v>
      </c>
      <c r="AB53" s="27">
        <v>48321</v>
      </c>
      <c r="AC53" s="27">
        <v>24324</v>
      </c>
      <c r="AD53" s="27">
        <v>169842</v>
      </c>
      <c r="AE53" s="27">
        <v>49971</v>
      </c>
      <c r="AF53" s="27">
        <v>50522</v>
      </c>
      <c r="AG53" s="27">
        <v>49515</v>
      </c>
      <c r="AH53" s="27">
        <v>24379</v>
      </c>
      <c r="AI53" s="27">
        <v>174387</v>
      </c>
      <c r="AJ53" s="27">
        <v>52149</v>
      </c>
      <c r="AK53" s="27">
        <v>51634</v>
      </c>
      <c r="AL53" s="27">
        <v>50990</v>
      </c>
      <c r="AM53" s="27">
        <v>24702</v>
      </c>
      <c r="AN53" s="27">
        <v>179475</v>
      </c>
      <c r="AO53" s="27">
        <v>56578</v>
      </c>
      <c r="AP53" s="27">
        <v>52947</v>
      </c>
      <c r="AQ53" s="27">
        <v>53447</v>
      </c>
      <c r="AR53" s="27">
        <v>26150</v>
      </c>
      <c r="AS53" s="27">
        <v>189122</v>
      </c>
      <c r="AT53" s="27">
        <v>58075</v>
      </c>
      <c r="AU53" s="27">
        <v>55688</v>
      </c>
      <c r="AV53" s="27">
        <v>55916</v>
      </c>
      <c r="AW53" s="27">
        <v>28606</v>
      </c>
      <c r="AX53" s="27">
        <v>198285</v>
      </c>
      <c r="AY53" s="27">
        <v>60507</v>
      </c>
      <c r="AZ53" s="27">
        <v>59407</v>
      </c>
      <c r="BA53" s="27">
        <v>58962</v>
      </c>
      <c r="BB53" s="27">
        <v>30290</v>
      </c>
      <c r="BC53" s="27">
        <v>209166</v>
      </c>
      <c r="BD53" s="63">
        <v>59227</v>
      </c>
      <c r="BE53" s="97">
        <v>61091</v>
      </c>
      <c r="BF53" s="97">
        <v>60000</v>
      </c>
      <c r="BG53" s="97">
        <v>31122</v>
      </c>
      <c r="BH53" s="97">
        <v>211440</v>
      </c>
      <c r="BI53" s="97">
        <v>66118</v>
      </c>
      <c r="BJ53" s="97">
        <v>64152</v>
      </c>
      <c r="BK53" s="97">
        <v>65832</v>
      </c>
      <c r="BL53" s="97">
        <v>34476</v>
      </c>
      <c r="BM53" s="97">
        <v>230578</v>
      </c>
      <c r="BN53" s="97">
        <v>69893</v>
      </c>
      <c r="BO53" s="98">
        <v>5.7094890952539397E-2</v>
      </c>
      <c r="BP53" s="9"/>
    </row>
    <row r="54" spans="1:68" ht="17" x14ac:dyDescent="0.2">
      <c r="A54" s="9" t="s">
        <v>320</v>
      </c>
      <c r="B54" s="9" t="s">
        <v>321</v>
      </c>
      <c r="C54" s="73" t="s">
        <v>322</v>
      </c>
      <c r="D54" s="74" t="s">
        <v>85</v>
      </c>
      <c r="E54" s="75" t="s">
        <v>79</v>
      </c>
      <c r="F54" s="27">
        <v>15075</v>
      </c>
      <c r="G54" s="27">
        <v>14726</v>
      </c>
      <c r="H54" s="27">
        <v>14600</v>
      </c>
      <c r="I54" s="27">
        <v>6137</v>
      </c>
      <c r="J54" s="27">
        <v>50538</v>
      </c>
      <c r="K54" s="27">
        <v>15173</v>
      </c>
      <c r="L54" s="27">
        <v>14735</v>
      </c>
      <c r="M54" s="27">
        <v>14631</v>
      </c>
      <c r="N54" s="27">
        <v>6146</v>
      </c>
      <c r="O54" s="27">
        <v>50685</v>
      </c>
      <c r="P54" s="27">
        <v>15500</v>
      </c>
      <c r="Q54" s="27">
        <v>14374</v>
      </c>
      <c r="R54" s="27">
        <v>14888</v>
      </c>
      <c r="S54" s="27">
        <v>6057</v>
      </c>
      <c r="T54" s="27">
        <v>50819</v>
      </c>
      <c r="U54" s="27">
        <v>15370</v>
      </c>
      <c r="V54" s="27">
        <v>14960</v>
      </c>
      <c r="W54" s="27">
        <v>14887</v>
      </c>
      <c r="X54" s="27">
        <v>6349</v>
      </c>
      <c r="Y54" s="27">
        <v>51566</v>
      </c>
      <c r="Z54" s="27">
        <v>15652</v>
      </c>
      <c r="AA54" s="27">
        <v>15437</v>
      </c>
      <c r="AB54" s="27">
        <v>15442</v>
      </c>
      <c r="AC54" s="27">
        <v>6658</v>
      </c>
      <c r="AD54" s="27">
        <v>53189</v>
      </c>
      <c r="AE54" s="27">
        <v>16155</v>
      </c>
      <c r="AF54" s="27">
        <v>15869</v>
      </c>
      <c r="AG54" s="27">
        <v>16082</v>
      </c>
      <c r="AH54" s="27">
        <v>7209</v>
      </c>
      <c r="AI54" s="27">
        <v>55315</v>
      </c>
      <c r="AJ54" s="27">
        <v>17051</v>
      </c>
      <c r="AK54" s="27">
        <v>16760</v>
      </c>
      <c r="AL54" s="27">
        <v>15882</v>
      </c>
      <c r="AM54" s="27">
        <v>8288</v>
      </c>
      <c r="AN54" s="27">
        <v>57981</v>
      </c>
      <c r="AO54" s="27">
        <v>17335</v>
      </c>
      <c r="AP54" s="27">
        <v>17304</v>
      </c>
      <c r="AQ54" s="27">
        <v>17325</v>
      </c>
      <c r="AR54" s="27">
        <v>8339</v>
      </c>
      <c r="AS54" s="27">
        <v>60303</v>
      </c>
      <c r="AT54" s="27">
        <v>18696</v>
      </c>
      <c r="AU54" s="27">
        <v>18270</v>
      </c>
      <c r="AV54" s="27">
        <v>18166</v>
      </c>
      <c r="AW54" s="27">
        <v>9055</v>
      </c>
      <c r="AX54" s="27">
        <v>64187</v>
      </c>
      <c r="AY54" s="27">
        <v>19693</v>
      </c>
      <c r="AZ54" s="27">
        <v>19242</v>
      </c>
      <c r="BA54" s="27">
        <v>19229</v>
      </c>
      <c r="BB54" s="27">
        <v>9491</v>
      </c>
      <c r="BC54" s="27">
        <v>67655</v>
      </c>
      <c r="BD54" s="63">
        <v>19814</v>
      </c>
      <c r="BE54" s="97">
        <v>19711</v>
      </c>
      <c r="BF54" s="97">
        <v>19783</v>
      </c>
      <c r="BG54" s="97">
        <v>9807</v>
      </c>
      <c r="BH54" s="97">
        <v>69115</v>
      </c>
      <c r="BI54" s="97">
        <v>20800</v>
      </c>
      <c r="BJ54" s="97">
        <v>20155</v>
      </c>
      <c r="BK54" s="97">
        <v>20522</v>
      </c>
      <c r="BL54" s="97">
        <v>10617</v>
      </c>
      <c r="BM54" s="97">
        <v>72094</v>
      </c>
      <c r="BN54" s="97">
        <v>21637</v>
      </c>
      <c r="BO54" s="98">
        <v>4.0240384615384615E-2</v>
      </c>
      <c r="BP54" s="9"/>
    </row>
    <row r="55" spans="1:68" ht="17" x14ac:dyDescent="0.2">
      <c r="A55" s="9" t="s">
        <v>323</v>
      </c>
      <c r="B55" s="9" t="s">
        <v>324</v>
      </c>
      <c r="C55" s="73" t="s">
        <v>325</v>
      </c>
      <c r="D55" s="74" t="s">
        <v>85</v>
      </c>
      <c r="E55" s="75" t="s">
        <v>71</v>
      </c>
      <c r="F55" s="27">
        <v>11181</v>
      </c>
      <c r="G55" s="27">
        <v>10947</v>
      </c>
      <c r="H55" s="27">
        <v>10973</v>
      </c>
      <c r="I55" s="27">
        <v>10794</v>
      </c>
      <c r="J55" s="27">
        <v>43895</v>
      </c>
      <c r="K55" s="27">
        <v>11310</v>
      </c>
      <c r="L55" s="27">
        <v>11022</v>
      </c>
      <c r="M55" s="27">
        <v>11095</v>
      </c>
      <c r="N55" s="27">
        <v>10497</v>
      </c>
      <c r="O55" s="27">
        <v>43924</v>
      </c>
      <c r="P55" s="27">
        <v>11479</v>
      </c>
      <c r="Q55" s="27">
        <v>11120</v>
      </c>
      <c r="R55" s="27">
        <v>11227</v>
      </c>
      <c r="S55" s="27">
        <v>10407</v>
      </c>
      <c r="T55" s="27">
        <v>44233</v>
      </c>
      <c r="U55" s="27">
        <v>12048</v>
      </c>
      <c r="V55" s="27">
        <v>11557</v>
      </c>
      <c r="W55" s="27">
        <v>11650</v>
      </c>
      <c r="X55" s="27">
        <v>11247</v>
      </c>
      <c r="Y55" s="27">
        <v>46502</v>
      </c>
      <c r="Z55" s="27">
        <v>11995</v>
      </c>
      <c r="AA55" s="27">
        <v>11753</v>
      </c>
      <c r="AB55" s="27">
        <v>11857</v>
      </c>
      <c r="AC55" s="27">
        <v>11441</v>
      </c>
      <c r="AD55" s="27">
        <v>47046</v>
      </c>
      <c r="AE55" s="27">
        <v>12375</v>
      </c>
      <c r="AF55" s="27">
        <v>12331</v>
      </c>
      <c r="AG55" s="27">
        <v>12376</v>
      </c>
      <c r="AH55" s="27">
        <v>10528</v>
      </c>
      <c r="AI55" s="27">
        <v>47610</v>
      </c>
      <c r="AJ55" s="27">
        <v>13865</v>
      </c>
      <c r="AK55" s="27">
        <v>12818</v>
      </c>
      <c r="AL55" s="27">
        <v>12812</v>
      </c>
      <c r="AM55" s="27">
        <v>14492</v>
      </c>
      <c r="AN55" s="27">
        <v>53987</v>
      </c>
      <c r="AO55" s="27">
        <v>13936</v>
      </c>
      <c r="AP55" s="27">
        <v>13527</v>
      </c>
      <c r="AQ55" s="27">
        <v>13595</v>
      </c>
      <c r="AR55" s="27">
        <v>12526</v>
      </c>
      <c r="AS55" s="27">
        <v>53584</v>
      </c>
      <c r="AT55" s="27">
        <v>14911</v>
      </c>
      <c r="AU55" s="27">
        <v>14458</v>
      </c>
      <c r="AV55" s="27">
        <v>14654</v>
      </c>
      <c r="AW55" s="27">
        <v>13156</v>
      </c>
      <c r="AX55" s="27">
        <v>57179</v>
      </c>
      <c r="AY55" s="27">
        <v>15854</v>
      </c>
      <c r="AZ55" s="27">
        <v>15237</v>
      </c>
      <c r="BA55" s="27">
        <v>15384</v>
      </c>
      <c r="BB55" s="27">
        <v>13557</v>
      </c>
      <c r="BC55" s="27">
        <v>60032</v>
      </c>
      <c r="BD55" s="63">
        <v>15490</v>
      </c>
      <c r="BE55" s="97">
        <v>15598</v>
      </c>
      <c r="BF55" s="97">
        <v>16053</v>
      </c>
      <c r="BG55" s="97">
        <v>14248</v>
      </c>
      <c r="BH55" s="97">
        <v>61389</v>
      </c>
      <c r="BI55" s="97">
        <v>17201</v>
      </c>
      <c r="BJ55" s="97">
        <v>16457</v>
      </c>
      <c r="BK55" s="97">
        <v>16723</v>
      </c>
      <c r="BL55" s="97">
        <v>14388</v>
      </c>
      <c r="BM55" s="97">
        <v>64769</v>
      </c>
      <c r="BN55" s="97">
        <v>17950</v>
      </c>
      <c r="BO55" s="98">
        <v>4.3543980001162726E-2</v>
      </c>
      <c r="BP55" s="9"/>
    </row>
    <row r="56" spans="1:68" ht="17" x14ac:dyDescent="0.2">
      <c r="A56" s="9" t="s">
        <v>326</v>
      </c>
      <c r="B56" s="9" t="s">
        <v>327</v>
      </c>
      <c r="C56" s="73" t="s">
        <v>328</v>
      </c>
      <c r="D56" s="74" t="s">
        <v>85</v>
      </c>
      <c r="E56" s="75" t="s">
        <v>69</v>
      </c>
      <c r="F56" s="27">
        <v>14823</v>
      </c>
      <c r="G56" s="27">
        <v>14415</v>
      </c>
      <c r="H56" s="27">
        <v>14352</v>
      </c>
      <c r="I56" s="27">
        <v>6289</v>
      </c>
      <c r="J56" s="27">
        <v>49879</v>
      </c>
      <c r="K56" s="27">
        <v>14823</v>
      </c>
      <c r="L56" s="27">
        <v>14379</v>
      </c>
      <c r="M56" s="27">
        <v>14474</v>
      </c>
      <c r="N56" s="27">
        <v>6404</v>
      </c>
      <c r="O56" s="27">
        <v>50080</v>
      </c>
      <c r="P56" s="27">
        <v>14752</v>
      </c>
      <c r="Q56" s="27">
        <v>14492</v>
      </c>
      <c r="R56" s="27">
        <v>14280</v>
      </c>
      <c r="S56" s="27">
        <v>6767</v>
      </c>
      <c r="T56" s="27">
        <v>50291</v>
      </c>
      <c r="U56" s="27">
        <v>15265</v>
      </c>
      <c r="V56" s="27">
        <v>14972</v>
      </c>
      <c r="W56" s="27">
        <v>15064</v>
      </c>
      <c r="X56" s="27">
        <v>6881</v>
      </c>
      <c r="Y56" s="27">
        <v>52182</v>
      </c>
      <c r="Z56" s="27">
        <v>15543</v>
      </c>
      <c r="AA56" s="27">
        <v>15304</v>
      </c>
      <c r="AB56" s="27">
        <v>15237</v>
      </c>
      <c r="AC56" s="27">
        <v>7338</v>
      </c>
      <c r="AD56" s="27">
        <v>53422</v>
      </c>
      <c r="AE56" s="27">
        <v>15967</v>
      </c>
      <c r="AF56" s="27">
        <v>15687</v>
      </c>
      <c r="AG56" s="27">
        <v>15686</v>
      </c>
      <c r="AH56" s="27">
        <v>7606</v>
      </c>
      <c r="AI56" s="27">
        <v>54946</v>
      </c>
      <c r="AJ56" s="27">
        <v>16496</v>
      </c>
      <c r="AK56" s="27">
        <v>16367</v>
      </c>
      <c r="AL56" s="27">
        <v>16303</v>
      </c>
      <c r="AM56" s="27">
        <v>8234</v>
      </c>
      <c r="AN56" s="27">
        <v>57400</v>
      </c>
      <c r="AO56" s="27">
        <v>17383</v>
      </c>
      <c r="AP56" s="27">
        <v>16970</v>
      </c>
      <c r="AQ56" s="27">
        <v>17020</v>
      </c>
      <c r="AR56" s="27">
        <v>9055</v>
      </c>
      <c r="AS56" s="27">
        <v>60428</v>
      </c>
      <c r="AT56" s="27">
        <v>18003</v>
      </c>
      <c r="AU56" s="27">
        <v>18161</v>
      </c>
      <c r="AV56" s="27">
        <v>17983</v>
      </c>
      <c r="AW56" s="27">
        <v>9046</v>
      </c>
      <c r="AX56" s="27">
        <v>63193</v>
      </c>
      <c r="AY56" s="27">
        <v>19074</v>
      </c>
      <c r="AZ56" s="27">
        <v>18811</v>
      </c>
      <c r="BA56" s="27">
        <v>18749</v>
      </c>
      <c r="BB56" s="27">
        <v>9484</v>
      </c>
      <c r="BC56" s="27">
        <v>66118</v>
      </c>
      <c r="BD56" s="63">
        <v>18914</v>
      </c>
      <c r="BE56" s="97">
        <v>18988</v>
      </c>
      <c r="BF56" s="97">
        <v>19570</v>
      </c>
      <c r="BG56" s="97">
        <v>10103</v>
      </c>
      <c r="BH56" s="97">
        <v>67575</v>
      </c>
      <c r="BI56" s="97">
        <v>19801</v>
      </c>
      <c r="BJ56" s="97">
        <v>20320</v>
      </c>
      <c r="BK56" s="97">
        <v>21914</v>
      </c>
      <c r="BL56" s="97">
        <v>9542</v>
      </c>
      <c r="BM56" s="97">
        <v>71577</v>
      </c>
      <c r="BN56" s="97">
        <v>20752</v>
      </c>
      <c r="BO56" s="98">
        <v>4.8027877379930306E-2</v>
      </c>
      <c r="BP56" s="9"/>
    </row>
    <row r="57" spans="1:68" ht="17" x14ac:dyDescent="0.2">
      <c r="A57" s="9" t="s">
        <v>329</v>
      </c>
      <c r="B57" s="9" t="s">
        <v>330</v>
      </c>
      <c r="C57" s="73" t="s">
        <v>331</v>
      </c>
      <c r="D57" s="74" t="s">
        <v>87</v>
      </c>
      <c r="E57" s="75" t="s">
        <v>75</v>
      </c>
      <c r="F57" s="69" t="s">
        <v>181</v>
      </c>
      <c r="G57" s="69" t="s">
        <v>181</v>
      </c>
      <c r="H57" s="69" t="s">
        <v>181</v>
      </c>
      <c r="I57" s="69" t="s">
        <v>181</v>
      </c>
      <c r="J57" s="69" t="s">
        <v>181</v>
      </c>
      <c r="K57" s="69" t="s">
        <v>181</v>
      </c>
      <c r="L57" s="69" t="s">
        <v>181</v>
      </c>
      <c r="M57" s="69" t="s">
        <v>181</v>
      </c>
      <c r="N57" s="69" t="s">
        <v>181</v>
      </c>
      <c r="O57" s="69" t="s">
        <v>181</v>
      </c>
      <c r="P57" s="69" t="s">
        <v>181</v>
      </c>
      <c r="Q57" s="69" t="s">
        <v>181</v>
      </c>
      <c r="R57" s="69" t="s">
        <v>181</v>
      </c>
      <c r="S57" s="69" t="s">
        <v>181</v>
      </c>
      <c r="T57" s="69" t="s">
        <v>181</v>
      </c>
      <c r="U57" s="69" t="s">
        <v>181</v>
      </c>
      <c r="V57" s="69" t="s">
        <v>181</v>
      </c>
      <c r="W57" s="69" t="s">
        <v>181</v>
      </c>
      <c r="X57" s="69" t="s">
        <v>181</v>
      </c>
      <c r="Y57" s="69" t="s">
        <v>181</v>
      </c>
      <c r="Z57" s="69" t="s">
        <v>181</v>
      </c>
      <c r="AA57" s="69" t="s">
        <v>181</v>
      </c>
      <c r="AB57" s="69" t="s">
        <v>181</v>
      </c>
      <c r="AC57" s="69" t="s">
        <v>181</v>
      </c>
      <c r="AD57" s="69" t="s">
        <v>181</v>
      </c>
      <c r="AE57" s="69" t="s">
        <v>181</v>
      </c>
      <c r="AF57" s="69" t="s">
        <v>181</v>
      </c>
      <c r="AG57" s="69" t="s">
        <v>181</v>
      </c>
      <c r="AH57" s="69" t="s">
        <v>181</v>
      </c>
      <c r="AI57" s="69" t="s">
        <v>181</v>
      </c>
      <c r="AJ57" s="69" t="s">
        <v>181</v>
      </c>
      <c r="AK57" s="69" t="s">
        <v>181</v>
      </c>
      <c r="AL57" s="69" t="s">
        <v>181</v>
      </c>
      <c r="AM57" s="69" t="s">
        <v>181</v>
      </c>
      <c r="AN57" s="69" t="s">
        <v>181</v>
      </c>
      <c r="AO57" s="69" t="s">
        <v>181</v>
      </c>
      <c r="AP57" s="69" t="s">
        <v>181</v>
      </c>
      <c r="AQ57" s="69" t="s">
        <v>181</v>
      </c>
      <c r="AR57" s="69" t="s">
        <v>181</v>
      </c>
      <c r="AS57" s="69" t="s">
        <v>181</v>
      </c>
      <c r="AT57" s="69" t="s">
        <v>181</v>
      </c>
      <c r="AU57" s="69" t="s">
        <v>181</v>
      </c>
      <c r="AV57" s="69" t="s">
        <v>181</v>
      </c>
      <c r="AW57" s="69" t="s">
        <v>181</v>
      </c>
      <c r="AX57" s="69" t="s">
        <v>181</v>
      </c>
      <c r="AY57" s="69" t="s">
        <v>181</v>
      </c>
      <c r="AZ57" s="69" t="s">
        <v>181</v>
      </c>
      <c r="BA57" s="69" t="s">
        <v>181</v>
      </c>
      <c r="BB57" s="69" t="s">
        <v>181</v>
      </c>
      <c r="BC57" s="69" t="s">
        <v>181</v>
      </c>
      <c r="BD57" s="63">
        <v>113606</v>
      </c>
      <c r="BE57" s="97">
        <v>118857</v>
      </c>
      <c r="BF57" s="97">
        <v>119735</v>
      </c>
      <c r="BG57" s="97">
        <v>67665</v>
      </c>
      <c r="BH57" s="97">
        <v>419863</v>
      </c>
      <c r="BI57" s="97">
        <v>125777</v>
      </c>
      <c r="BJ57" s="97">
        <v>126345</v>
      </c>
      <c r="BK57" s="97">
        <v>121736</v>
      </c>
      <c r="BL57" s="97">
        <v>68047</v>
      </c>
      <c r="BM57" s="97">
        <v>441905</v>
      </c>
      <c r="BN57" s="97">
        <v>130287</v>
      </c>
      <c r="BO57" s="98">
        <v>3.585711219062309E-2</v>
      </c>
      <c r="BP57" s="9"/>
    </row>
    <row r="58" spans="1:68" ht="17" x14ac:dyDescent="0.2">
      <c r="A58" s="9" t="s">
        <v>332</v>
      </c>
      <c r="B58" s="9" t="s">
        <v>333</v>
      </c>
      <c r="C58" s="73" t="s">
        <v>334</v>
      </c>
      <c r="D58" s="74" t="s">
        <v>85</v>
      </c>
      <c r="E58" s="75" t="s">
        <v>65</v>
      </c>
      <c r="F58" s="27">
        <v>9004</v>
      </c>
      <c r="G58" s="27">
        <v>8781</v>
      </c>
      <c r="H58" s="27">
        <v>8596</v>
      </c>
      <c r="I58" s="27">
        <v>4892</v>
      </c>
      <c r="J58" s="27">
        <v>31273</v>
      </c>
      <c r="K58" s="27">
        <v>8936</v>
      </c>
      <c r="L58" s="27">
        <v>8792</v>
      </c>
      <c r="M58" s="27">
        <v>8561</v>
      </c>
      <c r="N58" s="27">
        <v>5016</v>
      </c>
      <c r="O58" s="27">
        <v>31305</v>
      </c>
      <c r="P58" s="27">
        <v>8845</v>
      </c>
      <c r="Q58" s="27">
        <v>8743</v>
      </c>
      <c r="R58" s="27">
        <v>8645</v>
      </c>
      <c r="S58" s="27">
        <v>4989</v>
      </c>
      <c r="T58" s="27">
        <v>31222</v>
      </c>
      <c r="U58" s="27">
        <v>9346</v>
      </c>
      <c r="V58" s="27">
        <v>9188</v>
      </c>
      <c r="W58" s="27">
        <v>9110</v>
      </c>
      <c r="X58" s="27">
        <v>5987</v>
      </c>
      <c r="Y58" s="27">
        <v>33631</v>
      </c>
      <c r="Z58" s="27">
        <v>9150</v>
      </c>
      <c r="AA58" s="27">
        <v>9444</v>
      </c>
      <c r="AB58" s="27">
        <v>9305</v>
      </c>
      <c r="AC58" s="27">
        <v>6163</v>
      </c>
      <c r="AD58" s="27">
        <v>34062</v>
      </c>
      <c r="AE58" s="27">
        <v>9636</v>
      </c>
      <c r="AF58" s="27">
        <v>10199</v>
      </c>
      <c r="AG58" s="27">
        <v>9732</v>
      </c>
      <c r="AH58" s="27">
        <v>5767</v>
      </c>
      <c r="AI58" s="27">
        <v>35334</v>
      </c>
      <c r="AJ58" s="27">
        <v>10399</v>
      </c>
      <c r="AK58" s="27">
        <v>10270</v>
      </c>
      <c r="AL58" s="27">
        <v>10294</v>
      </c>
      <c r="AM58" s="27">
        <v>6850</v>
      </c>
      <c r="AN58" s="27">
        <v>37813</v>
      </c>
      <c r="AO58" s="27">
        <v>10706</v>
      </c>
      <c r="AP58" s="27">
        <v>11337</v>
      </c>
      <c r="AQ58" s="27">
        <v>10247</v>
      </c>
      <c r="AR58" s="27">
        <v>7127</v>
      </c>
      <c r="AS58" s="27">
        <v>39417</v>
      </c>
      <c r="AT58" s="27">
        <v>11423</v>
      </c>
      <c r="AU58" s="27">
        <v>11370</v>
      </c>
      <c r="AV58" s="27">
        <v>11414</v>
      </c>
      <c r="AW58" s="27">
        <v>7843</v>
      </c>
      <c r="AX58" s="27">
        <v>42050</v>
      </c>
      <c r="AY58" s="27">
        <v>11979</v>
      </c>
      <c r="AZ58" s="27">
        <v>12046</v>
      </c>
      <c r="BA58" s="27">
        <v>12080</v>
      </c>
      <c r="BB58" s="27">
        <v>8053</v>
      </c>
      <c r="BC58" s="27">
        <v>44158</v>
      </c>
      <c r="BD58" s="63">
        <v>11768</v>
      </c>
      <c r="BE58" s="97">
        <v>11892</v>
      </c>
      <c r="BF58" s="97">
        <v>11714</v>
      </c>
      <c r="BG58" s="97">
        <v>8075</v>
      </c>
      <c r="BH58" s="97">
        <v>43449</v>
      </c>
      <c r="BI58" s="97">
        <v>12788</v>
      </c>
      <c r="BJ58" s="97">
        <v>13065</v>
      </c>
      <c r="BK58" s="97">
        <v>12939</v>
      </c>
      <c r="BL58" s="97">
        <v>8689</v>
      </c>
      <c r="BM58" s="97">
        <v>47481</v>
      </c>
      <c r="BN58" s="97">
        <v>13663</v>
      </c>
      <c r="BO58" s="98">
        <v>6.8423522051923674E-2</v>
      </c>
      <c r="BP58" s="9"/>
    </row>
    <row r="59" spans="1:68" ht="17" x14ac:dyDescent="0.2">
      <c r="A59" s="9" t="s">
        <v>335</v>
      </c>
      <c r="B59" s="9" t="s">
        <v>336</v>
      </c>
      <c r="C59" s="73" t="s">
        <v>337</v>
      </c>
      <c r="D59" s="74" t="s">
        <v>83</v>
      </c>
      <c r="E59" s="75" t="s">
        <v>65</v>
      </c>
      <c r="F59" s="27">
        <v>21322</v>
      </c>
      <c r="G59" s="27">
        <v>21425</v>
      </c>
      <c r="H59" s="27">
        <v>20738</v>
      </c>
      <c r="I59" s="27">
        <v>8045</v>
      </c>
      <c r="J59" s="27">
        <v>71530</v>
      </c>
      <c r="K59" s="27">
        <v>21274</v>
      </c>
      <c r="L59" s="27">
        <v>21264</v>
      </c>
      <c r="M59" s="27">
        <v>20158</v>
      </c>
      <c r="N59" s="27">
        <v>8887</v>
      </c>
      <c r="O59" s="27">
        <v>71583</v>
      </c>
      <c r="P59" s="27">
        <v>21301</v>
      </c>
      <c r="Q59" s="27">
        <v>20657</v>
      </c>
      <c r="R59" s="27">
        <v>20445</v>
      </c>
      <c r="S59" s="27">
        <v>9851</v>
      </c>
      <c r="T59" s="27">
        <v>72254</v>
      </c>
      <c r="U59" s="27">
        <v>22533</v>
      </c>
      <c r="V59" s="27">
        <v>22115</v>
      </c>
      <c r="W59" s="27">
        <v>21766</v>
      </c>
      <c r="X59" s="27">
        <v>11084</v>
      </c>
      <c r="Y59" s="27">
        <v>77498</v>
      </c>
      <c r="Z59" s="27">
        <v>22697</v>
      </c>
      <c r="AA59" s="27">
        <v>22287</v>
      </c>
      <c r="AB59" s="27">
        <v>22040</v>
      </c>
      <c r="AC59" s="27">
        <v>11776</v>
      </c>
      <c r="AD59" s="27">
        <v>78800</v>
      </c>
      <c r="AE59" s="27">
        <v>22856</v>
      </c>
      <c r="AF59" s="27">
        <v>22446</v>
      </c>
      <c r="AG59" s="27">
        <v>22350</v>
      </c>
      <c r="AH59" s="27">
        <v>12044</v>
      </c>
      <c r="AI59" s="27">
        <v>79696</v>
      </c>
      <c r="AJ59" s="27">
        <v>23718</v>
      </c>
      <c r="AK59" s="27">
        <v>23347</v>
      </c>
      <c r="AL59" s="27">
        <v>23357</v>
      </c>
      <c r="AM59" s="27">
        <v>13330</v>
      </c>
      <c r="AN59" s="27">
        <v>83752</v>
      </c>
      <c r="AO59" s="27">
        <v>25447</v>
      </c>
      <c r="AP59" s="27">
        <v>25262</v>
      </c>
      <c r="AQ59" s="27">
        <v>24857</v>
      </c>
      <c r="AR59" s="27">
        <v>14679</v>
      </c>
      <c r="AS59" s="27">
        <v>90245</v>
      </c>
      <c r="AT59" s="27">
        <v>27433</v>
      </c>
      <c r="AU59" s="27">
        <v>26500</v>
      </c>
      <c r="AV59" s="27">
        <v>25834</v>
      </c>
      <c r="AW59" s="27">
        <v>16453</v>
      </c>
      <c r="AX59" s="27">
        <v>96220</v>
      </c>
      <c r="AY59" s="27">
        <v>28447</v>
      </c>
      <c r="AZ59" s="27">
        <v>28200</v>
      </c>
      <c r="BA59" s="27">
        <v>27894</v>
      </c>
      <c r="BB59" s="27">
        <v>16473</v>
      </c>
      <c r="BC59" s="27">
        <v>101014</v>
      </c>
      <c r="BD59" s="63">
        <v>27951</v>
      </c>
      <c r="BE59" s="97">
        <v>29072</v>
      </c>
      <c r="BF59" s="97">
        <v>28616</v>
      </c>
      <c r="BG59" s="97">
        <v>17969</v>
      </c>
      <c r="BH59" s="97">
        <v>103608</v>
      </c>
      <c r="BI59" s="97">
        <v>31063</v>
      </c>
      <c r="BJ59" s="97">
        <v>29959</v>
      </c>
      <c r="BK59" s="97">
        <v>29839</v>
      </c>
      <c r="BL59" s="97">
        <v>21052</v>
      </c>
      <c r="BM59" s="97">
        <v>111913</v>
      </c>
      <c r="BN59" s="97">
        <v>32343</v>
      </c>
      <c r="BO59" s="98">
        <v>4.120658017577182E-2</v>
      </c>
      <c r="BP59" s="9"/>
    </row>
    <row r="60" spans="1:68" ht="17" x14ac:dyDescent="0.2">
      <c r="A60" s="9" t="s">
        <v>338</v>
      </c>
      <c r="B60" s="9" t="s">
        <v>339</v>
      </c>
      <c r="C60" s="73" t="s">
        <v>340</v>
      </c>
      <c r="D60" s="74" t="s">
        <v>83</v>
      </c>
      <c r="E60" s="75" t="s">
        <v>77</v>
      </c>
      <c r="F60" s="27">
        <v>22617</v>
      </c>
      <c r="G60" s="27">
        <v>22413</v>
      </c>
      <c r="H60" s="27">
        <v>21997</v>
      </c>
      <c r="I60" s="27">
        <v>9848</v>
      </c>
      <c r="J60" s="27">
        <v>76875</v>
      </c>
      <c r="K60" s="27">
        <v>22511</v>
      </c>
      <c r="L60" s="27">
        <v>22348</v>
      </c>
      <c r="M60" s="27">
        <v>21931</v>
      </c>
      <c r="N60" s="27">
        <v>9910</v>
      </c>
      <c r="O60" s="27">
        <v>76700</v>
      </c>
      <c r="P60" s="27">
        <v>22802</v>
      </c>
      <c r="Q60" s="27">
        <v>22690</v>
      </c>
      <c r="R60" s="27">
        <v>22587</v>
      </c>
      <c r="S60" s="27">
        <v>9947</v>
      </c>
      <c r="T60" s="27">
        <v>78026</v>
      </c>
      <c r="U60" s="27">
        <v>23777</v>
      </c>
      <c r="V60" s="27">
        <v>24054</v>
      </c>
      <c r="W60" s="27">
        <v>23686</v>
      </c>
      <c r="X60" s="27">
        <v>11137</v>
      </c>
      <c r="Y60" s="27">
        <v>82654</v>
      </c>
      <c r="Z60" s="27">
        <v>24727</v>
      </c>
      <c r="AA60" s="27">
        <v>24738</v>
      </c>
      <c r="AB60" s="27">
        <v>24749</v>
      </c>
      <c r="AC60" s="27">
        <v>12212</v>
      </c>
      <c r="AD60" s="27">
        <v>86426</v>
      </c>
      <c r="AE60" s="27">
        <v>25982</v>
      </c>
      <c r="AF60" s="27">
        <v>25652</v>
      </c>
      <c r="AG60" s="27">
        <v>25145</v>
      </c>
      <c r="AH60" s="27">
        <v>10857</v>
      </c>
      <c r="AI60" s="27">
        <v>87636</v>
      </c>
      <c r="AJ60" s="27">
        <v>26750</v>
      </c>
      <c r="AK60" s="27">
        <v>26369</v>
      </c>
      <c r="AL60" s="27">
        <v>25955</v>
      </c>
      <c r="AM60" s="27">
        <v>12910</v>
      </c>
      <c r="AN60" s="27">
        <v>91984</v>
      </c>
      <c r="AO60" s="27">
        <v>29035</v>
      </c>
      <c r="AP60" s="27">
        <v>28714</v>
      </c>
      <c r="AQ60" s="27">
        <v>26130</v>
      </c>
      <c r="AR60" s="27">
        <v>12643</v>
      </c>
      <c r="AS60" s="27">
        <v>96522</v>
      </c>
      <c r="AT60" s="27">
        <v>29939</v>
      </c>
      <c r="AU60" s="27">
        <v>29231</v>
      </c>
      <c r="AV60" s="27">
        <v>29311</v>
      </c>
      <c r="AW60" s="27">
        <v>14599</v>
      </c>
      <c r="AX60" s="27">
        <v>103080</v>
      </c>
      <c r="AY60" s="27">
        <v>31515</v>
      </c>
      <c r="AZ60" s="27">
        <v>31133</v>
      </c>
      <c r="BA60" s="27">
        <v>30580</v>
      </c>
      <c r="BB60" s="27">
        <v>14735</v>
      </c>
      <c r="BC60" s="27">
        <v>107963</v>
      </c>
      <c r="BD60" s="63">
        <v>32247</v>
      </c>
      <c r="BE60" s="97">
        <v>31282</v>
      </c>
      <c r="BF60" s="97">
        <v>29582</v>
      </c>
      <c r="BG60" s="97">
        <v>16721</v>
      </c>
      <c r="BH60" s="97">
        <v>109832</v>
      </c>
      <c r="BI60" s="97">
        <v>34557</v>
      </c>
      <c r="BJ60" s="97">
        <v>33412</v>
      </c>
      <c r="BK60" s="97">
        <v>33105</v>
      </c>
      <c r="BL60" s="97">
        <v>17865</v>
      </c>
      <c r="BM60" s="97">
        <v>118939</v>
      </c>
      <c r="BN60" s="97">
        <v>35846</v>
      </c>
      <c r="BO60" s="98">
        <v>3.7300691610961598E-2</v>
      </c>
      <c r="BP60" s="9"/>
    </row>
    <row r="61" spans="1:68" ht="17" x14ac:dyDescent="0.2">
      <c r="A61" s="9" t="s">
        <v>341</v>
      </c>
      <c r="B61" s="9" t="s">
        <v>342</v>
      </c>
      <c r="C61" s="73" t="s">
        <v>343</v>
      </c>
      <c r="D61" s="74" t="s">
        <v>85</v>
      </c>
      <c r="E61" s="75" t="s">
        <v>71</v>
      </c>
      <c r="F61" s="27">
        <v>15127</v>
      </c>
      <c r="G61" s="27">
        <v>14467</v>
      </c>
      <c r="H61" s="27">
        <v>14573</v>
      </c>
      <c r="I61" s="27">
        <v>7097</v>
      </c>
      <c r="J61" s="27">
        <v>51264</v>
      </c>
      <c r="K61" s="27">
        <v>15502</v>
      </c>
      <c r="L61" s="27">
        <v>14791</v>
      </c>
      <c r="M61" s="27">
        <v>14660</v>
      </c>
      <c r="N61" s="27">
        <v>7165</v>
      </c>
      <c r="O61" s="27">
        <v>52118</v>
      </c>
      <c r="P61" s="27">
        <v>15984</v>
      </c>
      <c r="Q61" s="27">
        <v>15297</v>
      </c>
      <c r="R61" s="27">
        <v>14961</v>
      </c>
      <c r="S61" s="27">
        <v>7200</v>
      </c>
      <c r="T61" s="27">
        <v>53442</v>
      </c>
      <c r="U61" s="27">
        <v>16964</v>
      </c>
      <c r="V61" s="27">
        <v>16261</v>
      </c>
      <c r="W61" s="27">
        <v>15551</v>
      </c>
      <c r="X61" s="27">
        <v>8185</v>
      </c>
      <c r="Y61" s="27">
        <v>56961</v>
      </c>
      <c r="Z61" s="27">
        <v>17722</v>
      </c>
      <c r="AA61" s="27">
        <v>16839</v>
      </c>
      <c r="AB61" s="27">
        <v>16850</v>
      </c>
      <c r="AC61" s="27">
        <v>8718</v>
      </c>
      <c r="AD61" s="27">
        <v>60129</v>
      </c>
      <c r="AE61" s="27">
        <v>18484</v>
      </c>
      <c r="AF61" s="27">
        <v>17314</v>
      </c>
      <c r="AG61" s="27">
        <v>17502</v>
      </c>
      <c r="AH61" s="27">
        <v>9033</v>
      </c>
      <c r="AI61" s="27">
        <v>62333</v>
      </c>
      <c r="AJ61" s="27">
        <v>19100</v>
      </c>
      <c r="AK61" s="27">
        <v>18231</v>
      </c>
      <c r="AL61" s="27">
        <v>18444</v>
      </c>
      <c r="AM61" s="27">
        <v>9614</v>
      </c>
      <c r="AN61" s="27">
        <v>65389</v>
      </c>
      <c r="AO61" s="27">
        <v>20200</v>
      </c>
      <c r="AP61" s="27">
        <v>19112</v>
      </c>
      <c r="AQ61" s="27">
        <v>19202</v>
      </c>
      <c r="AR61" s="27">
        <v>10446</v>
      </c>
      <c r="AS61" s="27">
        <v>68960</v>
      </c>
      <c r="AT61" s="27">
        <v>21753</v>
      </c>
      <c r="AU61" s="27">
        <v>20435</v>
      </c>
      <c r="AV61" s="27">
        <v>20860</v>
      </c>
      <c r="AW61" s="27">
        <v>11436</v>
      </c>
      <c r="AX61" s="27">
        <v>74484</v>
      </c>
      <c r="AY61" s="27">
        <v>23221</v>
      </c>
      <c r="AZ61" s="27">
        <v>21985</v>
      </c>
      <c r="BA61" s="27">
        <v>21833</v>
      </c>
      <c r="BB61" s="27">
        <v>11756</v>
      </c>
      <c r="BC61" s="27">
        <v>78795</v>
      </c>
      <c r="BD61" s="63">
        <v>22938</v>
      </c>
      <c r="BE61" s="97">
        <v>21961</v>
      </c>
      <c r="BF61" s="97">
        <v>22550</v>
      </c>
      <c r="BG61" s="97">
        <v>13098</v>
      </c>
      <c r="BH61" s="97">
        <v>80547</v>
      </c>
      <c r="BI61" s="97">
        <v>25801</v>
      </c>
      <c r="BJ61" s="97">
        <v>21752</v>
      </c>
      <c r="BK61" s="97">
        <v>23746</v>
      </c>
      <c r="BL61" s="97">
        <v>13301</v>
      </c>
      <c r="BM61" s="97">
        <v>84600</v>
      </c>
      <c r="BN61" s="97">
        <v>26690</v>
      </c>
      <c r="BO61" s="98">
        <v>3.4456028836091626E-2</v>
      </c>
      <c r="BP61" s="9"/>
    </row>
    <row r="62" spans="1:68" ht="17" x14ac:dyDescent="0.2">
      <c r="A62" s="9" t="s">
        <v>344</v>
      </c>
      <c r="B62" s="9" t="s">
        <v>345</v>
      </c>
      <c r="C62" s="73" t="s">
        <v>346</v>
      </c>
      <c r="D62" s="74" t="s">
        <v>81</v>
      </c>
      <c r="E62" s="75" t="s">
        <v>81</v>
      </c>
      <c r="F62" s="27">
        <v>28427</v>
      </c>
      <c r="G62" s="27">
        <v>25412</v>
      </c>
      <c r="H62" s="27">
        <v>25568</v>
      </c>
      <c r="I62" s="27">
        <v>22402</v>
      </c>
      <c r="J62" s="27">
        <v>101809</v>
      </c>
      <c r="K62" s="27">
        <v>28701</v>
      </c>
      <c r="L62" s="27">
        <v>25457</v>
      </c>
      <c r="M62" s="27">
        <v>25266</v>
      </c>
      <c r="N62" s="27">
        <v>23083</v>
      </c>
      <c r="O62" s="27">
        <v>102507</v>
      </c>
      <c r="P62" s="27">
        <v>29324</v>
      </c>
      <c r="Q62" s="27">
        <v>26244</v>
      </c>
      <c r="R62" s="27">
        <v>25599</v>
      </c>
      <c r="S62" s="27">
        <v>22487</v>
      </c>
      <c r="T62" s="27">
        <v>103654</v>
      </c>
      <c r="U62" s="27">
        <v>30402</v>
      </c>
      <c r="V62" s="27">
        <v>27429</v>
      </c>
      <c r="W62" s="27">
        <v>26867</v>
      </c>
      <c r="X62" s="27">
        <v>25042</v>
      </c>
      <c r="Y62" s="27">
        <v>109740</v>
      </c>
      <c r="Z62" s="27">
        <v>30824</v>
      </c>
      <c r="AA62" s="27">
        <v>27960</v>
      </c>
      <c r="AB62" s="27">
        <v>27483</v>
      </c>
      <c r="AC62" s="27">
        <v>25895</v>
      </c>
      <c r="AD62" s="27">
        <v>112162</v>
      </c>
      <c r="AE62" s="27">
        <v>31201</v>
      </c>
      <c r="AF62" s="27">
        <v>28676</v>
      </c>
      <c r="AG62" s="27">
        <v>28339</v>
      </c>
      <c r="AH62" s="27">
        <v>26725</v>
      </c>
      <c r="AI62" s="27">
        <v>114941</v>
      </c>
      <c r="AJ62" s="27">
        <v>32207</v>
      </c>
      <c r="AK62" s="27">
        <v>29944</v>
      </c>
      <c r="AL62" s="27">
        <v>28927</v>
      </c>
      <c r="AM62" s="27">
        <v>27201</v>
      </c>
      <c r="AN62" s="27">
        <v>118279</v>
      </c>
      <c r="AO62" s="27">
        <v>33773</v>
      </c>
      <c r="AP62" s="27">
        <v>30767</v>
      </c>
      <c r="AQ62" s="27">
        <v>30593</v>
      </c>
      <c r="AR62" s="27">
        <v>28606</v>
      </c>
      <c r="AS62" s="27">
        <v>123739</v>
      </c>
      <c r="AT62" s="27">
        <v>36430</v>
      </c>
      <c r="AU62" s="27">
        <v>33056</v>
      </c>
      <c r="AV62" s="27">
        <v>32051</v>
      </c>
      <c r="AW62" s="27">
        <v>30695</v>
      </c>
      <c r="AX62" s="27">
        <v>132232</v>
      </c>
      <c r="AY62" s="27">
        <v>38583</v>
      </c>
      <c r="AZ62" s="27">
        <v>34242</v>
      </c>
      <c r="BA62" s="27">
        <v>34293</v>
      </c>
      <c r="BB62" s="27">
        <v>31247</v>
      </c>
      <c r="BC62" s="27">
        <v>138365</v>
      </c>
      <c r="BD62" s="63">
        <v>37022</v>
      </c>
      <c r="BE62" s="97">
        <v>33199</v>
      </c>
      <c r="BF62" s="97">
        <v>39262</v>
      </c>
      <c r="BG62" s="97">
        <v>31588</v>
      </c>
      <c r="BH62" s="97">
        <v>141071</v>
      </c>
      <c r="BI62" s="97">
        <v>41481</v>
      </c>
      <c r="BJ62" s="97">
        <v>38155</v>
      </c>
      <c r="BK62" s="97">
        <v>43411</v>
      </c>
      <c r="BL62" s="97">
        <v>34449</v>
      </c>
      <c r="BM62" s="97">
        <v>157496</v>
      </c>
      <c r="BN62" s="97">
        <v>43667</v>
      </c>
      <c r="BO62" s="98">
        <v>5.2698825968515703E-2</v>
      </c>
      <c r="BP62" s="9"/>
    </row>
    <row r="63" spans="1:68" ht="17" x14ac:dyDescent="0.2">
      <c r="A63" s="9" t="s">
        <v>347</v>
      </c>
      <c r="B63" s="9" t="s">
        <v>348</v>
      </c>
      <c r="C63" s="73" t="s">
        <v>349</v>
      </c>
      <c r="D63" s="74" t="s">
        <v>85</v>
      </c>
      <c r="E63" s="75" t="s">
        <v>79</v>
      </c>
      <c r="F63" s="27">
        <v>10867</v>
      </c>
      <c r="G63" s="27">
        <v>10804</v>
      </c>
      <c r="H63" s="27">
        <v>10708</v>
      </c>
      <c r="I63" s="27">
        <v>4972</v>
      </c>
      <c r="J63" s="27">
        <v>37351</v>
      </c>
      <c r="K63" s="27">
        <v>11063</v>
      </c>
      <c r="L63" s="27">
        <v>10638</v>
      </c>
      <c r="M63" s="27">
        <v>10784</v>
      </c>
      <c r="N63" s="27">
        <v>5001</v>
      </c>
      <c r="O63" s="27">
        <v>37486</v>
      </c>
      <c r="P63" s="27">
        <v>10913</v>
      </c>
      <c r="Q63" s="27">
        <v>10647</v>
      </c>
      <c r="R63" s="27">
        <v>10684</v>
      </c>
      <c r="S63" s="27">
        <v>5168</v>
      </c>
      <c r="T63" s="27">
        <v>37412</v>
      </c>
      <c r="U63" s="27">
        <v>11049</v>
      </c>
      <c r="V63" s="27">
        <v>10982</v>
      </c>
      <c r="W63" s="27">
        <v>11149</v>
      </c>
      <c r="X63" s="27">
        <v>5595</v>
      </c>
      <c r="Y63" s="27">
        <v>38775</v>
      </c>
      <c r="Z63" s="27">
        <v>11419</v>
      </c>
      <c r="AA63" s="27">
        <v>11044</v>
      </c>
      <c r="AB63" s="27">
        <v>11515</v>
      </c>
      <c r="AC63" s="27">
        <v>5977</v>
      </c>
      <c r="AD63" s="27">
        <v>39955</v>
      </c>
      <c r="AE63" s="27">
        <v>11773</v>
      </c>
      <c r="AF63" s="27">
        <v>11699</v>
      </c>
      <c r="AG63" s="27">
        <v>11734</v>
      </c>
      <c r="AH63" s="27">
        <v>6373</v>
      </c>
      <c r="AI63" s="27">
        <v>41579</v>
      </c>
      <c r="AJ63" s="27">
        <v>12280</v>
      </c>
      <c r="AK63" s="27">
        <v>12139</v>
      </c>
      <c r="AL63" s="27">
        <v>12223</v>
      </c>
      <c r="AM63" s="27">
        <v>6765</v>
      </c>
      <c r="AN63" s="27">
        <v>43407</v>
      </c>
      <c r="AO63" s="27">
        <v>12907</v>
      </c>
      <c r="AP63" s="27">
        <v>12798</v>
      </c>
      <c r="AQ63" s="27">
        <v>12922</v>
      </c>
      <c r="AR63" s="27">
        <v>7157</v>
      </c>
      <c r="AS63" s="27">
        <v>45784</v>
      </c>
      <c r="AT63" s="27">
        <v>13894</v>
      </c>
      <c r="AU63" s="27">
        <v>13658</v>
      </c>
      <c r="AV63" s="27">
        <v>13867</v>
      </c>
      <c r="AW63" s="27">
        <v>8065</v>
      </c>
      <c r="AX63" s="27">
        <v>49484</v>
      </c>
      <c r="AY63" s="27">
        <v>14496</v>
      </c>
      <c r="AZ63" s="27">
        <v>14377</v>
      </c>
      <c r="BA63" s="27">
        <v>14368</v>
      </c>
      <c r="BB63" s="27">
        <v>8783</v>
      </c>
      <c r="BC63" s="27">
        <v>52024</v>
      </c>
      <c r="BD63" s="63">
        <v>14413</v>
      </c>
      <c r="BE63" s="97">
        <v>14547</v>
      </c>
      <c r="BF63" s="97">
        <v>14666</v>
      </c>
      <c r="BG63" s="97">
        <v>9197</v>
      </c>
      <c r="BH63" s="97">
        <v>52823</v>
      </c>
      <c r="BI63" s="97">
        <v>15845</v>
      </c>
      <c r="BJ63" s="97">
        <v>15410</v>
      </c>
      <c r="BK63" s="97">
        <v>15708</v>
      </c>
      <c r="BL63" s="97">
        <v>9411</v>
      </c>
      <c r="BM63" s="97">
        <v>56374</v>
      </c>
      <c r="BN63" s="97">
        <v>16245</v>
      </c>
      <c r="BO63" s="98">
        <v>2.5244556642473968E-2</v>
      </c>
      <c r="BP63" s="9"/>
    </row>
    <row r="64" spans="1:68" ht="17" x14ac:dyDescent="0.2">
      <c r="A64" s="9" t="s">
        <v>350</v>
      </c>
      <c r="B64" s="9" t="s">
        <v>351</v>
      </c>
      <c r="C64" s="73" t="s">
        <v>352</v>
      </c>
      <c r="D64" s="74" t="s">
        <v>85</v>
      </c>
      <c r="E64" s="75" t="s">
        <v>75</v>
      </c>
      <c r="F64" s="27">
        <v>19443</v>
      </c>
      <c r="G64" s="27">
        <v>18735</v>
      </c>
      <c r="H64" s="27">
        <v>18552</v>
      </c>
      <c r="I64" s="27">
        <v>7942</v>
      </c>
      <c r="J64" s="27">
        <v>64672</v>
      </c>
      <c r="K64" s="27">
        <v>19320</v>
      </c>
      <c r="L64" s="27">
        <v>18830</v>
      </c>
      <c r="M64" s="27">
        <v>18485</v>
      </c>
      <c r="N64" s="27">
        <v>8152</v>
      </c>
      <c r="O64" s="27">
        <v>64787</v>
      </c>
      <c r="P64" s="27">
        <v>19508</v>
      </c>
      <c r="Q64" s="27">
        <v>18612</v>
      </c>
      <c r="R64" s="27">
        <v>18710</v>
      </c>
      <c r="S64" s="27">
        <v>8546</v>
      </c>
      <c r="T64" s="27">
        <v>65376</v>
      </c>
      <c r="U64" s="27">
        <v>19942</v>
      </c>
      <c r="V64" s="27">
        <v>19609</v>
      </c>
      <c r="W64" s="27">
        <v>19459</v>
      </c>
      <c r="X64" s="27">
        <v>9211</v>
      </c>
      <c r="Y64" s="27">
        <v>68221</v>
      </c>
      <c r="Z64" s="27">
        <v>20329</v>
      </c>
      <c r="AA64" s="27">
        <v>20119</v>
      </c>
      <c r="AB64" s="27">
        <v>20101</v>
      </c>
      <c r="AC64" s="27">
        <v>9888</v>
      </c>
      <c r="AD64" s="27">
        <v>70437</v>
      </c>
      <c r="AE64" s="27">
        <v>20733</v>
      </c>
      <c r="AF64" s="27">
        <v>20570</v>
      </c>
      <c r="AG64" s="27">
        <v>20337</v>
      </c>
      <c r="AH64" s="27">
        <v>11108</v>
      </c>
      <c r="AI64" s="27">
        <v>72748</v>
      </c>
      <c r="AJ64" s="27">
        <v>21868</v>
      </c>
      <c r="AK64" s="27">
        <v>21268</v>
      </c>
      <c r="AL64" s="27">
        <v>21267</v>
      </c>
      <c r="AM64" s="27">
        <v>11799</v>
      </c>
      <c r="AN64" s="27">
        <v>76202</v>
      </c>
      <c r="AO64" s="27">
        <v>22588</v>
      </c>
      <c r="AP64" s="27">
        <v>22411</v>
      </c>
      <c r="AQ64" s="27">
        <v>22412</v>
      </c>
      <c r="AR64" s="27">
        <v>12895</v>
      </c>
      <c r="AS64" s="27">
        <v>80306</v>
      </c>
      <c r="AT64" s="27">
        <v>24124</v>
      </c>
      <c r="AU64" s="27">
        <v>23694</v>
      </c>
      <c r="AV64" s="27">
        <v>23857</v>
      </c>
      <c r="AW64" s="27">
        <v>13825</v>
      </c>
      <c r="AX64" s="27">
        <v>85500</v>
      </c>
      <c r="AY64" s="27">
        <v>25644</v>
      </c>
      <c r="AZ64" s="27">
        <v>25243</v>
      </c>
      <c r="BA64" s="27">
        <v>25195</v>
      </c>
      <c r="BB64" s="27">
        <v>14852</v>
      </c>
      <c r="BC64" s="27">
        <v>90934</v>
      </c>
      <c r="BD64" s="63">
        <v>25310</v>
      </c>
      <c r="BE64" s="97">
        <v>25289</v>
      </c>
      <c r="BF64" s="97">
        <v>25989</v>
      </c>
      <c r="BG64" s="97">
        <v>16267</v>
      </c>
      <c r="BH64" s="97">
        <v>92855</v>
      </c>
      <c r="BI64" s="97">
        <v>27741</v>
      </c>
      <c r="BJ64" s="97">
        <v>27514</v>
      </c>
      <c r="BK64" s="97">
        <v>27688</v>
      </c>
      <c r="BL64" s="97">
        <v>16824</v>
      </c>
      <c r="BM64" s="97">
        <v>99767</v>
      </c>
      <c r="BN64" s="97">
        <v>29861</v>
      </c>
      <c r="BO64" s="98">
        <v>7.6421181644497321E-2</v>
      </c>
      <c r="BP64" s="9"/>
    </row>
    <row r="65" spans="1:68" ht="17" x14ac:dyDescent="0.2">
      <c r="A65" s="9" t="s">
        <v>353</v>
      </c>
      <c r="B65" s="9" t="s">
        <v>354</v>
      </c>
      <c r="C65" s="73" t="s">
        <v>355</v>
      </c>
      <c r="D65" s="74" t="s">
        <v>85</v>
      </c>
      <c r="E65" s="75" t="s">
        <v>65</v>
      </c>
      <c r="F65" s="27">
        <v>13774</v>
      </c>
      <c r="G65" s="27">
        <v>13402</v>
      </c>
      <c r="H65" s="27">
        <v>13614</v>
      </c>
      <c r="I65" s="27">
        <v>6191</v>
      </c>
      <c r="J65" s="27">
        <v>46981</v>
      </c>
      <c r="K65" s="27">
        <v>13749</v>
      </c>
      <c r="L65" s="27">
        <v>13409</v>
      </c>
      <c r="M65" s="27">
        <v>13528</v>
      </c>
      <c r="N65" s="27">
        <v>6222</v>
      </c>
      <c r="O65" s="27">
        <v>46908</v>
      </c>
      <c r="P65" s="27">
        <v>13753</v>
      </c>
      <c r="Q65" s="27">
        <v>13511</v>
      </c>
      <c r="R65" s="27">
        <v>13658</v>
      </c>
      <c r="S65" s="27">
        <v>6278</v>
      </c>
      <c r="T65" s="27">
        <v>47200</v>
      </c>
      <c r="U65" s="27">
        <v>14038</v>
      </c>
      <c r="V65" s="27">
        <v>13833</v>
      </c>
      <c r="W65" s="27">
        <v>14123</v>
      </c>
      <c r="X65" s="27">
        <v>6600</v>
      </c>
      <c r="Y65" s="27">
        <v>48594</v>
      </c>
      <c r="Z65" s="27">
        <v>14263</v>
      </c>
      <c r="AA65" s="27">
        <v>13999</v>
      </c>
      <c r="AB65" s="27">
        <v>14280</v>
      </c>
      <c r="AC65" s="27">
        <v>6976</v>
      </c>
      <c r="AD65" s="27">
        <v>49518</v>
      </c>
      <c r="AE65" s="27">
        <v>14807</v>
      </c>
      <c r="AF65" s="27">
        <v>14569</v>
      </c>
      <c r="AG65" s="27">
        <v>14752</v>
      </c>
      <c r="AH65" s="27">
        <v>6676</v>
      </c>
      <c r="AI65" s="27">
        <v>50804</v>
      </c>
      <c r="AJ65" s="27">
        <v>15057</v>
      </c>
      <c r="AK65" s="27">
        <v>14968</v>
      </c>
      <c r="AL65" s="27">
        <v>15429</v>
      </c>
      <c r="AM65" s="27">
        <v>7856</v>
      </c>
      <c r="AN65" s="27">
        <v>53310</v>
      </c>
      <c r="AO65" s="27">
        <v>16213</v>
      </c>
      <c r="AP65" s="27">
        <v>16030</v>
      </c>
      <c r="AQ65" s="27">
        <v>16455</v>
      </c>
      <c r="AR65" s="27">
        <v>8080</v>
      </c>
      <c r="AS65" s="27">
        <v>56778</v>
      </c>
      <c r="AT65" s="27">
        <v>17141</v>
      </c>
      <c r="AU65" s="27">
        <v>16969</v>
      </c>
      <c r="AV65" s="27">
        <v>17291</v>
      </c>
      <c r="AW65" s="27">
        <v>8448</v>
      </c>
      <c r="AX65" s="27">
        <v>59849</v>
      </c>
      <c r="AY65" s="27">
        <v>18279</v>
      </c>
      <c r="AZ65" s="27">
        <v>18057</v>
      </c>
      <c r="BA65" s="27">
        <v>18109</v>
      </c>
      <c r="BB65" s="27">
        <v>8757</v>
      </c>
      <c r="BC65" s="27">
        <v>63202</v>
      </c>
      <c r="BD65" s="63">
        <v>18196</v>
      </c>
      <c r="BE65" s="97">
        <v>18068</v>
      </c>
      <c r="BF65" s="97">
        <v>18969</v>
      </c>
      <c r="BG65" s="97">
        <v>9410</v>
      </c>
      <c r="BH65" s="97">
        <v>64643</v>
      </c>
      <c r="BI65" s="97">
        <v>20068</v>
      </c>
      <c r="BJ65" s="97">
        <v>19623</v>
      </c>
      <c r="BK65" s="97">
        <v>19836</v>
      </c>
      <c r="BL65" s="97">
        <v>9775</v>
      </c>
      <c r="BM65" s="97">
        <v>69302</v>
      </c>
      <c r="BN65" s="97">
        <v>20858</v>
      </c>
      <c r="BO65" s="98">
        <v>3.9366155072752644E-2</v>
      </c>
      <c r="BP65" s="9"/>
    </row>
    <row r="66" spans="1:68" ht="17" x14ac:dyDescent="0.2">
      <c r="A66" s="9" t="s">
        <v>356</v>
      </c>
      <c r="B66" s="9" t="s">
        <v>357</v>
      </c>
      <c r="C66" s="73" t="s">
        <v>358</v>
      </c>
      <c r="D66" s="74" t="s">
        <v>85</v>
      </c>
      <c r="E66" s="75" t="s">
        <v>71</v>
      </c>
      <c r="F66" s="27">
        <v>12070</v>
      </c>
      <c r="G66" s="27">
        <v>11614</v>
      </c>
      <c r="H66" s="27">
        <v>11685</v>
      </c>
      <c r="I66" s="27">
        <v>6755</v>
      </c>
      <c r="J66" s="27">
        <v>42124</v>
      </c>
      <c r="K66" s="27">
        <v>12019</v>
      </c>
      <c r="L66" s="27">
        <v>11600</v>
      </c>
      <c r="M66" s="27">
        <v>11712</v>
      </c>
      <c r="N66" s="27">
        <v>6822</v>
      </c>
      <c r="O66" s="27">
        <v>42153</v>
      </c>
      <c r="P66" s="27">
        <v>12144</v>
      </c>
      <c r="Q66" s="27">
        <v>11641</v>
      </c>
      <c r="R66" s="27">
        <v>11769</v>
      </c>
      <c r="S66" s="27">
        <v>6864</v>
      </c>
      <c r="T66" s="27">
        <v>42418</v>
      </c>
      <c r="U66" s="27">
        <v>12553</v>
      </c>
      <c r="V66" s="27">
        <v>12071</v>
      </c>
      <c r="W66" s="27">
        <v>12175</v>
      </c>
      <c r="X66" s="27">
        <v>7592</v>
      </c>
      <c r="Y66" s="27">
        <v>44391</v>
      </c>
      <c r="Z66" s="27">
        <v>12712</v>
      </c>
      <c r="AA66" s="27">
        <v>12389</v>
      </c>
      <c r="AB66" s="27">
        <v>12342</v>
      </c>
      <c r="AC66" s="27">
        <v>7857</v>
      </c>
      <c r="AD66" s="27">
        <v>45300</v>
      </c>
      <c r="AE66" s="27">
        <v>12897</v>
      </c>
      <c r="AF66" s="27">
        <v>12590</v>
      </c>
      <c r="AG66" s="27">
        <v>12701</v>
      </c>
      <c r="AH66" s="27">
        <v>8161</v>
      </c>
      <c r="AI66" s="27">
        <v>46349</v>
      </c>
      <c r="AJ66" s="27">
        <v>13606</v>
      </c>
      <c r="AK66" s="27">
        <v>13635</v>
      </c>
      <c r="AL66" s="27">
        <v>12793</v>
      </c>
      <c r="AM66" s="27">
        <v>8755</v>
      </c>
      <c r="AN66" s="27">
        <v>48789</v>
      </c>
      <c r="AO66" s="27">
        <v>13857</v>
      </c>
      <c r="AP66" s="27">
        <v>13569</v>
      </c>
      <c r="AQ66" s="27">
        <v>13707</v>
      </c>
      <c r="AR66" s="27">
        <v>9110</v>
      </c>
      <c r="AS66" s="27">
        <v>50243</v>
      </c>
      <c r="AT66" s="27">
        <v>14684</v>
      </c>
      <c r="AU66" s="27">
        <v>14288</v>
      </c>
      <c r="AV66" s="27">
        <v>14469</v>
      </c>
      <c r="AW66" s="27">
        <v>9628</v>
      </c>
      <c r="AX66" s="27">
        <v>53069</v>
      </c>
      <c r="AY66" s="27">
        <v>15437</v>
      </c>
      <c r="AZ66" s="27">
        <v>15028</v>
      </c>
      <c r="BA66" s="27">
        <v>15135</v>
      </c>
      <c r="BB66" s="27">
        <v>10114</v>
      </c>
      <c r="BC66" s="27">
        <v>55714</v>
      </c>
      <c r="BD66" s="63">
        <v>14965</v>
      </c>
      <c r="BE66" s="97">
        <v>16674</v>
      </c>
      <c r="BF66" s="97">
        <v>14047</v>
      </c>
      <c r="BG66" s="97">
        <v>10507</v>
      </c>
      <c r="BH66" s="97">
        <v>56193</v>
      </c>
      <c r="BI66" s="97">
        <v>17443</v>
      </c>
      <c r="BJ66" s="97">
        <v>14618</v>
      </c>
      <c r="BK66" s="97">
        <v>15905</v>
      </c>
      <c r="BL66" s="97">
        <v>11196</v>
      </c>
      <c r="BM66" s="97">
        <v>59162</v>
      </c>
      <c r="BN66" s="97">
        <v>17028</v>
      </c>
      <c r="BO66" s="98">
        <v>-2.3791778937109442E-2</v>
      </c>
      <c r="BP66" s="9"/>
    </row>
    <row r="67" spans="1:68" ht="17" x14ac:dyDescent="0.2">
      <c r="A67" s="9" t="s">
        <v>359</v>
      </c>
      <c r="B67" s="9" t="s">
        <v>360</v>
      </c>
      <c r="C67" s="48" t="s">
        <v>361</v>
      </c>
      <c r="D67" s="76" t="s">
        <v>87</v>
      </c>
      <c r="E67" s="75" t="s">
        <v>71</v>
      </c>
      <c r="F67" s="27">
        <v>40210</v>
      </c>
      <c r="G67" s="27">
        <v>39874</v>
      </c>
      <c r="H67" s="27">
        <v>40072</v>
      </c>
      <c r="I67" s="27">
        <v>19291</v>
      </c>
      <c r="J67" s="27">
        <v>139447</v>
      </c>
      <c r="K67" s="27">
        <v>40992</v>
      </c>
      <c r="L67" s="27">
        <v>41033</v>
      </c>
      <c r="M67" s="27">
        <v>40786</v>
      </c>
      <c r="N67" s="27">
        <v>19537</v>
      </c>
      <c r="O67" s="27">
        <v>142348</v>
      </c>
      <c r="P67" s="27">
        <v>41214</v>
      </c>
      <c r="Q67" s="27">
        <v>41259</v>
      </c>
      <c r="R67" s="27">
        <v>41562</v>
      </c>
      <c r="S67" s="27">
        <v>20378</v>
      </c>
      <c r="T67" s="27">
        <v>144413</v>
      </c>
      <c r="U67" s="27">
        <v>41898</v>
      </c>
      <c r="V67" s="27">
        <v>43574</v>
      </c>
      <c r="W67" s="27">
        <v>43468</v>
      </c>
      <c r="X67" s="27">
        <v>21534</v>
      </c>
      <c r="Y67" s="27">
        <v>150474</v>
      </c>
      <c r="Z67" s="27">
        <v>44372</v>
      </c>
      <c r="AA67" s="27">
        <v>43777</v>
      </c>
      <c r="AB67" s="27">
        <v>43907</v>
      </c>
      <c r="AC67" s="27">
        <v>22885</v>
      </c>
      <c r="AD67" s="27">
        <v>154941</v>
      </c>
      <c r="AE67" s="27">
        <v>45461</v>
      </c>
      <c r="AF67" s="27">
        <v>44959</v>
      </c>
      <c r="AG67" s="27">
        <v>45336</v>
      </c>
      <c r="AH67" s="27">
        <v>24543</v>
      </c>
      <c r="AI67" s="27">
        <v>160299</v>
      </c>
      <c r="AJ67" s="27">
        <v>47980</v>
      </c>
      <c r="AK67" s="27">
        <v>47376</v>
      </c>
      <c r="AL67" s="27">
        <v>47862</v>
      </c>
      <c r="AM67" s="27">
        <v>25524</v>
      </c>
      <c r="AN67" s="27">
        <v>168742</v>
      </c>
      <c r="AO67" s="27">
        <v>50678</v>
      </c>
      <c r="AP67" s="27">
        <v>49931</v>
      </c>
      <c r="AQ67" s="27">
        <v>49990</v>
      </c>
      <c r="AR67" s="27">
        <v>27949</v>
      </c>
      <c r="AS67" s="27">
        <v>178548</v>
      </c>
      <c r="AT67" s="27">
        <v>53265</v>
      </c>
      <c r="AU67" s="27">
        <v>52821</v>
      </c>
      <c r="AV67" s="27">
        <v>53195</v>
      </c>
      <c r="AW67" s="27">
        <v>31109</v>
      </c>
      <c r="AX67" s="27">
        <v>190390</v>
      </c>
      <c r="AY67" s="27">
        <v>55621</v>
      </c>
      <c r="AZ67" s="27">
        <v>55331</v>
      </c>
      <c r="BA67" s="27">
        <v>53436</v>
      </c>
      <c r="BB67" s="27">
        <v>33532</v>
      </c>
      <c r="BC67" s="27">
        <v>197920</v>
      </c>
      <c r="BD67" s="63">
        <v>56864</v>
      </c>
      <c r="BE67" s="97">
        <v>56377</v>
      </c>
      <c r="BF67" s="97">
        <v>58546</v>
      </c>
      <c r="BG67" s="97">
        <v>33779</v>
      </c>
      <c r="BH67" s="97">
        <v>205566</v>
      </c>
      <c r="BI67" s="97">
        <v>61066</v>
      </c>
      <c r="BJ67" s="97">
        <v>62445</v>
      </c>
      <c r="BK67" s="97">
        <v>62685</v>
      </c>
      <c r="BL67" s="97">
        <v>38998</v>
      </c>
      <c r="BM67" s="97">
        <v>225194</v>
      </c>
      <c r="BN67" s="97">
        <v>64547</v>
      </c>
      <c r="BO67" s="98">
        <v>5.7003897422460946E-2</v>
      </c>
      <c r="BP67" s="9"/>
    </row>
    <row r="68" spans="1:68" ht="17" x14ac:dyDescent="0.2">
      <c r="A68" s="9" t="s">
        <v>362</v>
      </c>
      <c r="B68" s="9" t="s">
        <v>363</v>
      </c>
      <c r="C68" s="73" t="s">
        <v>364</v>
      </c>
      <c r="D68" s="74" t="s">
        <v>85</v>
      </c>
      <c r="E68" s="75" t="s">
        <v>69</v>
      </c>
      <c r="F68" s="27">
        <v>20094</v>
      </c>
      <c r="G68" s="27">
        <v>20225</v>
      </c>
      <c r="H68" s="27">
        <v>20275</v>
      </c>
      <c r="I68" s="27">
        <v>9360</v>
      </c>
      <c r="J68" s="27">
        <v>69954</v>
      </c>
      <c r="K68" s="27">
        <v>20315</v>
      </c>
      <c r="L68" s="27">
        <v>20482</v>
      </c>
      <c r="M68" s="27">
        <v>20382</v>
      </c>
      <c r="N68" s="27">
        <v>9454</v>
      </c>
      <c r="O68" s="27">
        <v>70633</v>
      </c>
      <c r="P68" s="27">
        <v>20538</v>
      </c>
      <c r="Q68" s="27">
        <v>20619</v>
      </c>
      <c r="R68" s="27">
        <v>20665</v>
      </c>
      <c r="S68" s="27">
        <v>9451</v>
      </c>
      <c r="T68" s="27">
        <v>71273</v>
      </c>
      <c r="U68" s="27">
        <v>21479</v>
      </c>
      <c r="V68" s="27">
        <v>21533</v>
      </c>
      <c r="W68" s="27">
        <v>21511</v>
      </c>
      <c r="X68" s="27">
        <v>10043</v>
      </c>
      <c r="Y68" s="27">
        <v>74566</v>
      </c>
      <c r="Z68" s="27">
        <v>22158</v>
      </c>
      <c r="AA68" s="27">
        <v>22032</v>
      </c>
      <c r="AB68" s="27">
        <v>22020</v>
      </c>
      <c r="AC68" s="27">
        <v>10525</v>
      </c>
      <c r="AD68" s="27">
        <v>76735</v>
      </c>
      <c r="AE68" s="27">
        <v>22833</v>
      </c>
      <c r="AF68" s="27">
        <v>22974</v>
      </c>
      <c r="AG68" s="27">
        <v>22766</v>
      </c>
      <c r="AH68" s="27">
        <v>10850</v>
      </c>
      <c r="AI68" s="27">
        <v>79423</v>
      </c>
      <c r="AJ68" s="27">
        <v>24231</v>
      </c>
      <c r="AK68" s="27">
        <v>24190</v>
      </c>
      <c r="AL68" s="27">
        <v>24190</v>
      </c>
      <c r="AM68" s="27">
        <v>11431</v>
      </c>
      <c r="AN68" s="27">
        <v>84042</v>
      </c>
      <c r="AO68" s="27">
        <v>25524</v>
      </c>
      <c r="AP68" s="27">
        <v>25442</v>
      </c>
      <c r="AQ68" s="27">
        <v>25537</v>
      </c>
      <c r="AR68" s="27">
        <v>11974</v>
      </c>
      <c r="AS68" s="27">
        <v>88477</v>
      </c>
      <c r="AT68" s="27">
        <v>27534</v>
      </c>
      <c r="AU68" s="27">
        <v>27262</v>
      </c>
      <c r="AV68" s="27">
        <v>27461</v>
      </c>
      <c r="AW68" s="27">
        <v>13000</v>
      </c>
      <c r="AX68" s="27">
        <v>95257</v>
      </c>
      <c r="AY68" s="27">
        <v>29421</v>
      </c>
      <c r="AZ68" s="27">
        <v>29372</v>
      </c>
      <c r="BA68" s="27">
        <v>29225</v>
      </c>
      <c r="BB68" s="27">
        <v>14047</v>
      </c>
      <c r="BC68" s="27">
        <v>102065</v>
      </c>
      <c r="BD68" s="63">
        <v>29878</v>
      </c>
      <c r="BE68" s="97">
        <v>30619</v>
      </c>
      <c r="BF68" s="97">
        <v>30367</v>
      </c>
      <c r="BG68" s="97">
        <v>15227</v>
      </c>
      <c r="BH68" s="97">
        <v>106091</v>
      </c>
      <c r="BI68" s="97">
        <v>32580</v>
      </c>
      <c r="BJ68" s="97">
        <v>32616</v>
      </c>
      <c r="BK68" s="97">
        <v>32430</v>
      </c>
      <c r="BL68" s="97">
        <v>15441</v>
      </c>
      <c r="BM68" s="97">
        <v>113067</v>
      </c>
      <c r="BN68" s="97">
        <v>34269</v>
      </c>
      <c r="BO68" s="98">
        <v>5.1841620626151011E-2</v>
      </c>
      <c r="BP68" s="9"/>
    </row>
    <row r="69" spans="1:68" ht="17" x14ac:dyDescent="0.2">
      <c r="A69" s="9" t="s">
        <v>365</v>
      </c>
      <c r="B69" s="9" t="s">
        <v>366</v>
      </c>
      <c r="C69" s="73" t="s">
        <v>367</v>
      </c>
      <c r="D69" s="74" t="s">
        <v>85</v>
      </c>
      <c r="E69" s="75" t="s">
        <v>71</v>
      </c>
      <c r="F69" s="27">
        <v>25896</v>
      </c>
      <c r="G69" s="27">
        <v>25208</v>
      </c>
      <c r="H69" s="27">
        <v>25112</v>
      </c>
      <c r="I69" s="27">
        <v>10670</v>
      </c>
      <c r="J69" s="27">
        <v>86886</v>
      </c>
      <c r="K69" s="27">
        <v>26101</v>
      </c>
      <c r="L69" s="27">
        <v>25398</v>
      </c>
      <c r="M69" s="27">
        <v>25289</v>
      </c>
      <c r="N69" s="27">
        <v>10814</v>
      </c>
      <c r="O69" s="27">
        <v>87602</v>
      </c>
      <c r="P69" s="27">
        <v>26378</v>
      </c>
      <c r="Q69" s="27">
        <v>25547</v>
      </c>
      <c r="R69" s="27">
        <v>25643</v>
      </c>
      <c r="S69" s="27">
        <v>10830</v>
      </c>
      <c r="T69" s="27">
        <v>88398</v>
      </c>
      <c r="U69" s="27">
        <v>26909</v>
      </c>
      <c r="V69" s="27">
        <v>26265</v>
      </c>
      <c r="W69" s="27">
        <v>26341</v>
      </c>
      <c r="X69" s="27">
        <v>11634</v>
      </c>
      <c r="Y69" s="27">
        <v>91149</v>
      </c>
      <c r="Z69" s="27">
        <v>27280</v>
      </c>
      <c r="AA69" s="27">
        <v>26687</v>
      </c>
      <c r="AB69" s="27">
        <v>26530</v>
      </c>
      <c r="AC69" s="27">
        <v>12207</v>
      </c>
      <c r="AD69" s="27">
        <v>92704</v>
      </c>
      <c r="AE69" s="27">
        <v>27649</v>
      </c>
      <c r="AF69" s="27">
        <v>26934</v>
      </c>
      <c r="AG69" s="27">
        <v>26969</v>
      </c>
      <c r="AH69" s="27">
        <v>12641</v>
      </c>
      <c r="AI69" s="27">
        <v>94193</v>
      </c>
      <c r="AJ69" s="27">
        <v>28951</v>
      </c>
      <c r="AK69" s="27">
        <v>28250</v>
      </c>
      <c r="AL69" s="27">
        <v>28374</v>
      </c>
      <c r="AM69" s="27">
        <v>13582</v>
      </c>
      <c r="AN69" s="27">
        <v>99157</v>
      </c>
      <c r="AO69" s="27">
        <v>30098</v>
      </c>
      <c r="AP69" s="27">
        <v>29473</v>
      </c>
      <c r="AQ69" s="27">
        <v>29356</v>
      </c>
      <c r="AR69" s="27">
        <v>14542</v>
      </c>
      <c r="AS69" s="27">
        <v>103469</v>
      </c>
      <c r="AT69" s="27">
        <v>31821</v>
      </c>
      <c r="AU69" s="27">
        <v>31146</v>
      </c>
      <c r="AV69" s="27">
        <v>31485</v>
      </c>
      <c r="AW69" s="27">
        <v>15630</v>
      </c>
      <c r="AX69" s="27">
        <v>110082</v>
      </c>
      <c r="AY69" s="27">
        <v>33511</v>
      </c>
      <c r="AZ69" s="27">
        <v>33121</v>
      </c>
      <c r="BA69" s="27">
        <v>33109</v>
      </c>
      <c r="BB69" s="27">
        <v>17527</v>
      </c>
      <c r="BC69" s="27">
        <v>117268</v>
      </c>
      <c r="BD69" s="63">
        <v>34037</v>
      </c>
      <c r="BE69" s="97">
        <v>34622</v>
      </c>
      <c r="BF69" s="97">
        <v>34411</v>
      </c>
      <c r="BG69" s="97">
        <v>18370</v>
      </c>
      <c r="BH69" s="97">
        <v>121440</v>
      </c>
      <c r="BI69" s="97">
        <v>35810</v>
      </c>
      <c r="BJ69" s="97">
        <v>35767</v>
      </c>
      <c r="BK69" s="97">
        <v>36010</v>
      </c>
      <c r="BL69" s="97">
        <v>19407</v>
      </c>
      <c r="BM69" s="97">
        <v>126994</v>
      </c>
      <c r="BN69" s="97">
        <v>37877</v>
      </c>
      <c r="BO69" s="98">
        <v>5.772130689751466E-2</v>
      </c>
      <c r="BP69" s="9"/>
    </row>
    <row r="70" spans="1:68" ht="17" x14ac:dyDescent="0.2">
      <c r="A70" s="9" t="s">
        <v>368</v>
      </c>
      <c r="B70" s="9" t="s">
        <v>369</v>
      </c>
      <c r="C70" s="73" t="s">
        <v>370</v>
      </c>
      <c r="D70" s="74" t="s">
        <v>85</v>
      </c>
      <c r="E70" s="75" t="s">
        <v>73</v>
      </c>
      <c r="F70" s="27">
        <v>16205</v>
      </c>
      <c r="G70" s="27">
        <v>15965</v>
      </c>
      <c r="H70" s="27">
        <v>16044</v>
      </c>
      <c r="I70" s="27">
        <v>7248</v>
      </c>
      <c r="J70" s="27">
        <v>55462</v>
      </c>
      <c r="K70" s="27">
        <v>16376</v>
      </c>
      <c r="L70" s="27">
        <v>16092</v>
      </c>
      <c r="M70" s="27">
        <v>16119</v>
      </c>
      <c r="N70" s="27">
        <v>7164</v>
      </c>
      <c r="O70" s="27">
        <v>55751</v>
      </c>
      <c r="P70" s="27">
        <v>16418</v>
      </c>
      <c r="Q70" s="27">
        <v>16195</v>
      </c>
      <c r="R70" s="27">
        <v>16137</v>
      </c>
      <c r="S70" s="27">
        <v>7161</v>
      </c>
      <c r="T70" s="27">
        <v>55911</v>
      </c>
      <c r="U70" s="27">
        <v>16735</v>
      </c>
      <c r="V70" s="27">
        <v>16581</v>
      </c>
      <c r="W70" s="27">
        <v>16728</v>
      </c>
      <c r="X70" s="27">
        <v>7712</v>
      </c>
      <c r="Y70" s="27">
        <v>57756</v>
      </c>
      <c r="Z70" s="27">
        <v>17193</v>
      </c>
      <c r="AA70" s="27">
        <v>16924</v>
      </c>
      <c r="AB70" s="27">
        <v>16863</v>
      </c>
      <c r="AC70" s="27">
        <v>8043</v>
      </c>
      <c r="AD70" s="27">
        <v>59023</v>
      </c>
      <c r="AE70" s="27">
        <v>17565</v>
      </c>
      <c r="AF70" s="27">
        <v>17284</v>
      </c>
      <c r="AG70" s="27">
        <v>17283</v>
      </c>
      <c r="AH70" s="27">
        <v>8244</v>
      </c>
      <c r="AI70" s="27">
        <v>60376</v>
      </c>
      <c r="AJ70" s="27">
        <v>18569</v>
      </c>
      <c r="AK70" s="27">
        <v>18118</v>
      </c>
      <c r="AL70" s="27">
        <v>18193</v>
      </c>
      <c r="AM70" s="27">
        <v>8690</v>
      </c>
      <c r="AN70" s="27">
        <v>63570</v>
      </c>
      <c r="AO70" s="27">
        <v>19599</v>
      </c>
      <c r="AP70" s="27">
        <v>18977</v>
      </c>
      <c r="AQ70" s="27">
        <v>18936</v>
      </c>
      <c r="AR70" s="27">
        <v>8994</v>
      </c>
      <c r="AS70" s="27">
        <v>66506</v>
      </c>
      <c r="AT70" s="27">
        <v>20447</v>
      </c>
      <c r="AU70" s="27">
        <v>20035</v>
      </c>
      <c r="AV70" s="27">
        <v>20058</v>
      </c>
      <c r="AW70" s="27">
        <v>9736</v>
      </c>
      <c r="AX70" s="27">
        <v>70276</v>
      </c>
      <c r="AY70" s="27">
        <v>22002</v>
      </c>
      <c r="AZ70" s="27">
        <v>21433</v>
      </c>
      <c r="BA70" s="27">
        <v>21420</v>
      </c>
      <c r="BB70" s="27">
        <v>10348</v>
      </c>
      <c r="BC70" s="27">
        <v>75203</v>
      </c>
      <c r="BD70" s="63">
        <v>21357</v>
      </c>
      <c r="BE70" s="97">
        <v>22510</v>
      </c>
      <c r="BF70" s="97">
        <v>21944</v>
      </c>
      <c r="BG70" s="97">
        <v>11090</v>
      </c>
      <c r="BH70" s="97">
        <v>76901</v>
      </c>
      <c r="BI70" s="97">
        <v>24160</v>
      </c>
      <c r="BJ70" s="97">
        <v>23334</v>
      </c>
      <c r="BK70" s="97">
        <v>23260</v>
      </c>
      <c r="BL70" s="97">
        <v>12060</v>
      </c>
      <c r="BM70" s="97">
        <v>82814</v>
      </c>
      <c r="BN70" s="97">
        <v>24665</v>
      </c>
      <c r="BO70" s="98">
        <v>2.0902317880794701E-2</v>
      </c>
      <c r="BP70" s="9"/>
    </row>
    <row r="71" spans="1:68" ht="17" x14ac:dyDescent="0.2">
      <c r="A71" s="9" t="s">
        <v>371</v>
      </c>
      <c r="B71" s="9" t="s">
        <v>372</v>
      </c>
      <c r="C71" s="73" t="s">
        <v>373</v>
      </c>
      <c r="D71" s="74" t="s">
        <v>85</v>
      </c>
      <c r="E71" s="75" t="s">
        <v>75</v>
      </c>
      <c r="F71" s="27">
        <v>21954</v>
      </c>
      <c r="G71" s="27">
        <v>19548</v>
      </c>
      <c r="H71" s="27">
        <v>19930</v>
      </c>
      <c r="I71" s="27">
        <v>8255</v>
      </c>
      <c r="J71" s="27">
        <v>69687</v>
      </c>
      <c r="K71" s="27">
        <v>20695</v>
      </c>
      <c r="L71" s="27">
        <v>20593</v>
      </c>
      <c r="M71" s="27">
        <v>20604</v>
      </c>
      <c r="N71" s="27">
        <v>9385</v>
      </c>
      <c r="O71" s="27">
        <v>71277</v>
      </c>
      <c r="P71" s="27">
        <v>20964</v>
      </c>
      <c r="Q71" s="27">
        <v>20571</v>
      </c>
      <c r="R71" s="27">
        <v>20820</v>
      </c>
      <c r="S71" s="27">
        <v>8750</v>
      </c>
      <c r="T71" s="27">
        <v>71105</v>
      </c>
      <c r="U71" s="27">
        <v>21732</v>
      </c>
      <c r="V71" s="27">
        <v>21453</v>
      </c>
      <c r="W71" s="27">
        <v>20500</v>
      </c>
      <c r="X71" s="27">
        <v>10100</v>
      </c>
      <c r="Y71" s="27">
        <v>73785</v>
      </c>
      <c r="Z71" s="27">
        <v>22356</v>
      </c>
      <c r="AA71" s="27">
        <v>21647</v>
      </c>
      <c r="AB71" s="27">
        <v>22284</v>
      </c>
      <c r="AC71" s="27">
        <v>10047</v>
      </c>
      <c r="AD71" s="27">
        <v>76334</v>
      </c>
      <c r="AE71" s="27">
        <v>23099</v>
      </c>
      <c r="AF71" s="27">
        <v>22599</v>
      </c>
      <c r="AG71" s="27">
        <v>22468</v>
      </c>
      <c r="AH71" s="27">
        <v>11282</v>
      </c>
      <c r="AI71" s="27">
        <v>79448</v>
      </c>
      <c r="AJ71" s="27">
        <v>24303</v>
      </c>
      <c r="AK71" s="27">
        <v>24721</v>
      </c>
      <c r="AL71" s="27">
        <v>23208</v>
      </c>
      <c r="AM71" s="27">
        <v>11700</v>
      </c>
      <c r="AN71" s="27">
        <v>83932</v>
      </c>
      <c r="AO71" s="27">
        <v>28903</v>
      </c>
      <c r="AP71" s="27">
        <v>20911</v>
      </c>
      <c r="AQ71" s="27">
        <v>25576</v>
      </c>
      <c r="AR71" s="27">
        <v>14068</v>
      </c>
      <c r="AS71" s="27">
        <v>89458</v>
      </c>
      <c r="AT71" s="27">
        <v>27616</v>
      </c>
      <c r="AU71" s="27">
        <v>27107</v>
      </c>
      <c r="AV71" s="27">
        <v>27547</v>
      </c>
      <c r="AW71" s="27">
        <v>15565</v>
      </c>
      <c r="AX71" s="27">
        <v>97835</v>
      </c>
      <c r="AY71" s="27">
        <v>29763</v>
      </c>
      <c r="AZ71" s="27">
        <v>28997</v>
      </c>
      <c r="BA71" s="27">
        <v>29390</v>
      </c>
      <c r="BB71" s="27">
        <v>16731</v>
      </c>
      <c r="BC71" s="27">
        <v>104881</v>
      </c>
      <c r="BD71" s="63">
        <v>30390</v>
      </c>
      <c r="BE71" s="97">
        <v>29782</v>
      </c>
      <c r="BF71" s="97">
        <v>30672</v>
      </c>
      <c r="BG71" s="97">
        <v>18517</v>
      </c>
      <c r="BH71" s="97">
        <v>109361</v>
      </c>
      <c r="BI71" s="97">
        <v>33254</v>
      </c>
      <c r="BJ71" s="97">
        <v>32402</v>
      </c>
      <c r="BK71" s="97">
        <v>32272</v>
      </c>
      <c r="BL71" s="97">
        <v>19035</v>
      </c>
      <c r="BM71" s="97">
        <v>116963</v>
      </c>
      <c r="BN71" s="97">
        <v>35800</v>
      </c>
      <c r="BO71" s="98">
        <v>7.6562218079028091E-2</v>
      </c>
      <c r="BP71" s="9"/>
    </row>
    <row r="72" spans="1:68" ht="17" x14ac:dyDescent="0.2">
      <c r="A72" s="9" t="s">
        <v>374</v>
      </c>
      <c r="B72" s="9" t="s">
        <v>375</v>
      </c>
      <c r="C72" s="48" t="s">
        <v>376</v>
      </c>
      <c r="D72" s="76" t="s">
        <v>87</v>
      </c>
      <c r="E72" s="75" t="s">
        <v>65</v>
      </c>
      <c r="F72" s="27">
        <v>56537</v>
      </c>
      <c r="G72" s="27">
        <v>55853</v>
      </c>
      <c r="H72" s="27">
        <v>53338</v>
      </c>
      <c r="I72" s="27">
        <v>22435</v>
      </c>
      <c r="J72" s="27">
        <v>188163</v>
      </c>
      <c r="K72" s="27">
        <v>55798</v>
      </c>
      <c r="L72" s="27">
        <v>55672</v>
      </c>
      <c r="M72" s="27">
        <v>54331</v>
      </c>
      <c r="N72" s="27">
        <v>24822</v>
      </c>
      <c r="O72" s="27">
        <v>190623</v>
      </c>
      <c r="P72" s="27">
        <v>56827</v>
      </c>
      <c r="Q72" s="27">
        <v>57135</v>
      </c>
      <c r="R72" s="27">
        <v>55138</v>
      </c>
      <c r="S72" s="27">
        <v>24971</v>
      </c>
      <c r="T72" s="27">
        <v>194072</v>
      </c>
      <c r="U72" s="27">
        <v>59156</v>
      </c>
      <c r="V72" s="27">
        <v>59062</v>
      </c>
      <c r="W72" s="27">
        <v>57213</v>
      </c>
      <c r="X72" s="27">
        <v>26987</v>
      </c>
      <c r="Y72" s="27">
        <v>202419</v>
      </c>
      <c r="Z72" s="27">
        <v>59772</v>
      </c>
      <c r="AA72" s="27">
        <v>58818</v>
      </c>
      <c r="AB72" s="27">
        <v>57561</v>
      </c>
      <c r="AC72" s="27">
        <v>28082</v>
      </c>
      <c r="AD72" s="27">
        <v>204233</v>
      </c>
      <c r="AE72" s="27">
        <v>60613</v>
      </c>
      <c r="AF72" s="27">
        <v>60445</v>
      </c>
      <c r="AG72" s="27">
        <v>59086</v>
      </c>
      <c r="AH72" s="27">
        <v>28961</v>
      </c>
      <c r="AI72" s="27">
        <v>209105</v>
      </c>
      <c r="AJ72" s="27">
        <v>64146</v>
      </c>
      <c r="AK72" s="27">
        <v>63454</v>
      </c>
      <c r="AL72" s="27">
        <v>62225</v>
      </c>
      <c r="AM72" s="27">
        <v>31413</v>
      </c>
      <c r="AN72" s="27">
        <v>221238</v>
      </c>
      <c r="AO72" s="27">
        <v>67497</v>
      </c>
      <c r="AP72" s="27">
        <v>67205</v>
      </c>
      <c r="AQ72" s="27">
        <v>65805</v>
      </c>
      <c r="AR72" s="27">
        <v>33059</v>
      </c>
      <c r="AS72" s="27">
        <v>233566</v>
      </c>
      <c r="AT72" s="27">
        <v>71918</v>
      </c>
      <c r="AU72" s="27">
        <v>71387</v>
      </c>
      <c r="AV72" s="27">
        <v>70542</v>
      </c>
      <c r="AW72" s="27">
        <v>37308</v>
      </c>
      <c r="AX72" s="27">
        <v>251154</v>
      </c>
      <c r="AY72" s="27">
        <v>76076</v>
      </c>
      <c r="AZ72" s="27">
        <v>75569</v>
      </c>
      <c r="BA72" s="27">
        <v>74224</v>
      </c>
      <c r="BB72" s="27">
        <v>40576</v>
      </c>
      <c r="BC72" s="27">
        <v>266445</v>
      </c>
      <c r="BD72" s="63">
        <v>75293</v>
      </c>
      <c r="BE72" s="97">
        <v>77953</v>
      </c>
      <c r="BF72" s="97">
        <v>77533</v>
      </c>
      <c r="BG72" s="97">
        <v>45406</v>
      </c>
      <c r="BH72" s="97">
        <v>276185</v>
      </c>
      <c r="BI72" s="97">
        <v>84759</v>
      </c>
      <c r="BJ72" s="97">
        <v>84052</v>
      </c>
      <c r="BK72" s="97">
        <v>82910</v>
      </c>
      <c r="BL72" s="97">
        <v>48030</v>
      </c>
      <c r="BM72" s="97">
        <v>299751</v>
      </c>
      <c r="BN72" s="97">
        <v>87484</v>
      </c>
      <c r="BO72" s="98">
        <v>3.214997817340931E-2</v>
      </c>
      <c r="BP72" s="9"/>
    </row>
    <row r="73" spans="1:68" ht="17" x14ac:dyDescent="0.2">
      <c r="A73" s="9" t="s">
        <v>377</v>
      </c>
      <c r="B73" s="9" t="s">
        <v>378</v>
      </c>
      <c r="C73" s="48" t="s">
        <v>379</v>
      </c>
      <c r="D73" s="76" t="s">
        <v>87</v>
      </c>
      <c r="E73" s="75" t="s">
        <v>65</v>
      </c>
      <c r="F73" s="27">
        <v>46451</v>
      </c>
      <c r="G73" s="27">
        <v>45068</v>
      </c>
      <c r="H73" s="27">
        <v>45357</v>
      </c>
      <c r="I73" s="27">
        <v>21002</v>
      </c>
      <c r="J73" s="27">
        <v>157878</v>
      </c>
      <c r="K73" s="27">
        <v>46736</v>
      </c>
      <c r="L73" s="27">
        <v>45622</v>
      </c>
      <c r="M73" s="27">
        <v>45915</v>
      </c>
      <c r="N73" s="27">
        <v>20962</v>
      </c>
      <c r="O73" s="27">
        <v>159235</v>
      </c>
      <c r="P73" s="27">
        <v>46948</v>
      </c>
      <c r="Q73" s="27">
        <v>45744</v>
      </c>
      <c r="R73" s="27">
        <v>45777</v>
      </c>
      <c r="S73" s="27">
        <v>21105</v>
      </c>
      <c r="T73" s="27">
        <v>159574</v>
      </c>
      <c r="U73" s="27">
        <v>49401</v>
      </c>
      <c r="V73" s="27">
        <v>48191</v>
      </c>
      <c r="W73" s="27">
        <v>48056</v>
      </c>
      <c r="X73" s="27">
        <v>23319</v>
      </c>
      <c r="Y73" s="27">
        <v>168967</v>
      </c>
      <c r="Z73" s="27">
        <v>49732</v>
      </c>
      <c r="AA73" s="27">
        <v>48445</v>
      </c>
      <c r="AB73" s="27">
        <v>48927</v>
      </c>
      <c r="AC73" s="27">
        <v>24734</v>
      </c>
      <c r="AD73" s="27">
        <v>171838</v>
      </c>
      <c r="AE73" s="27">
        <v>50709</v>
      </c>
      <c r="AF73" s="27">
        <v>49561</v>
      </c>
      <c r="AG73" s="27">
        <v>50120</v>
      </c>
      <c r="AH73" s="27">
        <v>25013</v>
      </c>
      <c r="AI73" s="27">
        <v>175403</v>
      </c>
      <c r="AJ73" s="27">
        <v>54294</v>
      </c>
      <c r="AK73" s="27">
        <v>52854</v>
      </c>
      <c r="AL73" s="27">
        <v>52584</v>
      </c>
      <c r="AM73" s="27">
        <v>26238</v>
      </c>
      <c r="AN73" s="27">
        <v>185970</v>
      </c>
      <c r="AO73" s="27">
        <v>56921</v>
      </c>
      <c r="AP73" s="27">
        <v>55443</v>
      </c>
      <c r="AQ73" s="27">
        <v>55402</v>
      </c>
      <c r="AR73" s="27">
        <v>27055</v>
      </c>
      <c r="AS73" s="27">
        <v>194821</v>
      </c>
      <c r="AT73" s="27">
        <v>61266</v>
      </c>
      <c r="AU73" s="27">
        <v>59670</v>
      </c>
      <c r="AV73" s="27">
        <v>59671</v>
      </c>
      <c r="AW73" s="27">
        <v>29298</v>
      </c>
      <c r="AX73" s="27">
        <v>209905</v>
      </c>
      <c r="AY73" s="27">
        <v>65159</v>
      </c>
      <c r="AZ73" s="27">
        <v>63638</v>
      </c>
      <c r="BA73" s="27">
        <v>63327</v>
      </c>
      <c r="BB73" s="27">
        <v>32608</v>
      </c>
      <c r="BC73" s="27">
        <v>224732</v>
      </c>
      <c r="BD73" s="63">
        <v>63798</v>
      </c>
      <c r="BE73" s="97">
        <v>66990</v>
      </c>
      <c r="BF73" s="97">
        <v>65938</v>
      </c>
      <c r="BG73" s="97">
        <v>35646</v>
      </c>
      <c r="BH73" s="97">
        <v>232372</v>
      </c>
      <c r="BI73" s="97">
        <v>71344</v>
      </c>
      <c r="BJ73" s="97">
        <v>69200</v>
      </c>
      <c r="BK73" s="97">
        <v>69602</v>
      </c>
      <c r="BL73" s="97">
        <v>37337</v>
      </c>
      <c r="BM73" s="97">
        <v>247483</v>
      </c>
      <c r="BN73" s="97">
        <v>74086</v>
      </c>
      <c r="BO73" s="98">
        <v>3.8433505270239962E-2</v>
      </c>
      <c r="BP73" s="9"/>
    </row>
    <row r="74" spans="1:68" ht="17" x14ac:dyDescent="0.2">
      <c r="A74" s="9" t="s">
        <v>380</v>
      </c>
      <c r="B74" s="9" t="s">
        <v>381</v>
      </c>
      <c r="C74" s="73" t="s">
        <v>382</v>
      </c>
      <c r="D74" s="74" t="s">
        <v>85</v>
      </c>
      <c r="E74" s="75" t="s">
        <v>69</v>
      </c>
      <c r="F74" s="27">
        <v>11003</v>
      </c>
      <c r="G74" s="27">
        <v>10982</v>
      </c>
      <c r="H74" s="27">
        <v>10721</v>
      </c>
      <c r="I74" s="27">
        <v>5266</v>
      </c>
      <c r="J74" s="27">
        <v>37972</v>
      </c>
      <c r="K74" s="27">
        <v>11183</v>
      </c>
      <c r="L74" s="27">
        <v>11078</v>
      </c>
      <c r="M74" s="27">
        <v>10926</v>
      </c>
      <c r="N74" s="27">
        <v>5027</v>
      </c>
      <c r="O74" s="27">
        <v>38214</v>
      </c>
      <c r="P74" s="27">
        <v>11280</v>
      </c>
      <c r="Q74" s="27">
        <v>11191</v>
      </c>
      <c r="R74" s="27">
        <v>11005</v>
      </c>
      <c r="S74" s="27">
        <v>5153</v>
      </c>
      <c r="T74" s="27">
        <v>38629</v>
      </c>
      <c r="U74" s="27">
        <v>11622</v>
      </c>
      <c r="V74" s="27">
        <v>11646</v>
      </c>
      <c r="W74" s="27">
        <v>11515</v>
      </c>
      <c r="X74" s="27">
        <v>5456</v>
      </c>
      <c r="Y74" s="27">
        <v>40239</v>
      </c>
      <c r="Z74" s="27">
        <v>12039</v>
      </c>
      <c r="AA74" s="27">
        <v>11836</v>
      </c>
      <c r="AB74" s="27">
        <v>11907</v>
      </c>
      <c r="AC74" s="27">
        <v>5691</v>
      </c>
      <c r="AD74" s="27">
        <v>41473</v>
      </c>
      <c r="AE74" s="27">
        <v>12490</v>
      </c>
      <c r="AF74" s="27">
        <v>12472</v>
      </c>
      <c r="AG74" s="27">
        <v>12282</v>
      </c>
      <c r="AH74" s="27">
        <v>5976</v>
      </c>
      <c r="AI74" s="27">
        <v>43220</v>
      </c>
      <c r="AJ74" s="27">
        <v>13051</v>
      </c>
      <c r="AK74" s="27">
        <v>13046</v>
      </c>
      <c r="AL74" s="27">
        <v>12873</v>
      </c>
      <c r="AM74" s="27">
        <v>6155</v>
      </c>
      <c r="AN74" s="27">
        <v>45125</v>
      </c>
      <c r="AO74" s="27">
        <v>13760</v>
      </c>
      <c r="AP74" s="27">
        <v>13320</v>
      </c>
      <c r="AQ74" s="27">
        <v>13315</v>
      </c>
      <c r="AR74" s="27">
        <v>6257</v>
      </c>
      <c r="AS74" s="27">
        <v>46652</v>
      </c>
      <c r="AT74" s="27">
        <v>14301</v>
      </c>
      <c r="AU74" s="27">
        <v>14015</v>
      </c>
      <c r="AV74" s="27">
        <v>14228</v>
      </c>
      <c r="AW74" s="27">
        <v>6662</v>
      </c>
      <c r="AX74" s="27">
        <v>49206</v>
      </c>
      <c r="AY74" s="27">
        <v>15260</v>
      </c>
      <c r="AZ74" s="27">
        <v>14942</v>
      </c>
      <c r="BA74" s="27">
        <v>14961</v>
      </c>
      <c r="BB74" s="27">
        <v>6926</v>
      </c>
      <c r="BC74" s="27">
        <v>52089</v>
      </c>
      <c r="BD74" s="63">
        <v>14848</v>
      </c>
      <c r="BE74" s="97">
        <v>15111</v>
      </c>
      <c r="BF74" s="97">
        <v>14809</v>
      </c>
      <c r="BG74" s="97">
        <v>7237</v>
      </c>
      <c r="BH74" s="97">
        <v>52005</v>
      </c>
      <c r="BI74" s="97">
        <v>15687</v>
      </c>
      <c r="BJ74" s="97">
        <v>15745</v>
      </c>
      <c r="BK74" s="97">
        <v>15727</v>
      </c>
      <c r="BL74" s="97">
        <v>7951</v>
      </c>
      <c r="BM74" s="97">
        <v>55110</v>
      </c>
      <c r="BN74" s="97">
        <v>17215</v>
      </c>
      <c r="BO74" s="98">
        <v>9.7405494995856448E-2</v>
      </c>
      <c r="BP74" s="9"/>
    </row>
    <row r="75" spans="1:68" ht="17" x14ac:dyDescent="0.2">
      <c r="A75" s="9" t="s">
        <v>383</v>
      </c>
      <c r="B75" s="9" t="s">
        <v>384</v>
      </c>
      <c r="C75" s="73" t="s">
        <v>385</v>
      </c>
      <c r="D75" s="74" t="s">
        <v>85</v>
      </c>
      <c r="E75" s="75" t="s">
        <v>75</v>
      </c>
      <c r="F75" s="27">
        <v>21026</v>
      </c>
      <c r="G75" s="27">
        <v>19807</v>
      </c>
      <c r="H75" s="27">
        <v>19512</v>
      </c>
      <c r="I75" s="27">
        <v>9166</v>
      </c>
      <c r="J75" s="27">
        <v>69511</v>
      </c>
      <c r="K75" s="27">
        <v>21263</v>
      </c>
      <c r="L75" s="27">
        <v>21594</v>
      </c>
      <c r="M75" s="27">
        <v>18371</v>
      </c>
      <c r="N75" s="27">
        <v>8901</v>
      </c>
      <c r="O75" s="27">
        <v>70129</v>
      </c>
      <c r="P75" s="27">
        <v>21382</v>
      </c>
      <c r="Q75" s="27">
        <v>20397</v>
      </c>
      <c r="R75" s="27">
        <v>19616</v>
      </c>
      <c r="S75" s="27">
        <v>8984</v>
      </c>
      <c r="T75" s="27">
        <v>70379</v>
      </c>
      <c r="U75" s="27">
        <v>22106</v>
      </c>
      <c r="V75" s="27">
        <v>20970</v>
      </c>
      <c r="W75" s="27">
        <v>20733</v>
      </c>
      <c r="X75" s="27">
        <v>9383</v>
      </c>
      <c r="Y75" s="27">
        <v>73192</v>
      </c>
      <c r="Z75" s="27">
        <v>22324</v>
      </c>
      <c r="AA75" s="27">
        <v>21420</v>
      </c>
      <c r="AB75" s="27">
        <v>20498</v>
      </c>
      <c r="AC75" s="27">
        <v>10120</v>
      </c>
      <c r="AD75" s="27">
        <v>74362</v>
      </c>
      <c r="AE75" s="27">
        <v>22677</v>
      </c>
      <c r="AF75" s="27">
        <v>21994</v>
      </c>
      <c r="AG75" s="27">
        <v>21118</v>
      </c>
      <c r="AH75" s="27">
        <v>10165</v>
      </c>
      <c r="AI75" s="27">
        <v>75954</v>
      </c>
      <c r="AJ75" s="27">
        <v>23889</v>
      </c>
      <c r="AK75" s="27">
        <v>22651</v>
      </c>
      <c r="AL75" s="27">
        <v>22564</v>
      </c>
      <c r="AM75" s="27">
        <v>10979</v>
      </c>
      <c r="AN75" s="27">
        <v>80083</v>
      </c>
      <c r="AO75" s="27">
        <v>25196</v>
      </c>
      <c r="AP75" s="27">
        <v>24327</v>
      </c>
      <c r="AQ75" s="27">
        <v>24420</v>
      </c>
      <c r="AR75" s="27">
        <v>10351</v>
      </c>
      <c r="AS75" s="27">
        <v>84294</v>
      </c>
      <c r="AT75" s="27">
        <v>26819</v>
      </c>
      <c r="AU75" s="27">
        <v>25312</v>
      </c>
      <c r="AV75" s="27">
        <v>24495</v>
      </c>
      <c r="AW75" s="27">
        <v>12535</v>
      </c>
      <c r="AX75" s="27">
        <v>89161</v>
      </c>
      <c r="AY75" s="27">
        <v>28049</v>
      </c>
      <c r="AZ75" s="27">
        <v>27273</v>
      </c>
      <c r="BA75" s="27">
        <v>26108</v>
      </c>
      <c r="BB75" s="27">
        <v>13881</v>
      </c>
      <c r="BC75" s="27">
        <v>95311</v>
      </c>
      <c r="BD75" s="63">
        <v>27689</v>
      </c>
      <c r="BE75" s="97">
        <v>28128</v>
      </c>
      <c r="BF75" s="97">
        <v>28676</v>
      </c>
      <c r="BG75" s="97">
        <v>14515</v>
      </c>
      <c r="BH75" s="97">
        <v>99008</v>
      </c>
      <c r="BI75" s="97">
        <v>31004</v>
      </c>
      <c r="BJ75" s="97">
        <v>30012</v>
      </c>
      <c r="BK75" s="97">
        <v>30806</v>
      </c>
      <c r="BL75" s="97">
        <v>14561</v>
      </c>
      <c r="BM75" s="97">
        <v>106383</v>
      </c>
      <c r="BN75" s="97">
        <v>39902</v>
      </c>
      <c r="BO75" s="98">
        <v>0.28699522642239711</v>
      </c>
      <c r="BP75" s="9"/>
    </row>
    <row r="76" spans="1:68" ht="17" x14ac:dyDescent="0.2">
      <c r="A76" s="9" t="s">
        <v>386</v>
      </c>
      <c r="B76" s="9" t="s">
        <v>387</v>
      </c>
      <c r="C76" s="73" t="s">
        <v>388</v>
      </c>
      <c r="D76" s="74" t="s">
        <v>85</v>
      </c>
      <c r="E76" s="75" t="s">
        <v>75</v>
      </c>
      <c r="F76" s="27">
        <v>15014</v>
      </c>
      <c r="G76" s="27">
        <v>18190</v>
      </c>
      <c r="H76" s="27">
        <v>18128</v>
      </c>
      <c r="I76" s="27">
        <v>11052</v>
      </c>
      <c r="J76" s="27">
        <v>62384</v>
      </c>
      <c r="K76" s="27">
        <v>15051</v>
      </c>
      <c r="L76" s="27">
        <v>18220</v>
      </c>
      <c r="M76" s="27">
        <v>18141</v>
      </c>
      <c r="N76" s="27">
        <v>11158</v>
      </c>
      <c r="O76" s="27">
        <v>62570</v>
      </c>
      <c r="P76" s="27">
        <v>15149</v>
      </c>
      <c r="Q76" s="27">
        <v>18364</v>
      </c>
      <c r="R76" s="27">
        <v>18336</v>
      </c>
      <c r="S76" s="27">
        <v>10698</v>
      </c>
      <c r="T76" s="27">
        <v>62547</v>
      </c>
      <c r="U76" s="27">
        <v>13771</v>
      </c>
      <c r="V76" s="27">
        <v>18798</v>
      </c>
      <c r="W76" s="27">
        <v>18832</v>
      </c>
      <c r="X76" s="27">
        <v>13889</v>
      </c>
      <c r="Y76" s="27">
        <v>65290</v>
      </c>
      <c r="Z76" s="27">
        <v>15985</v>
      </c>
      <c r="AA76" s="27">
        <v>19277</v>
      </c>
      <c r="AB76" s="27">
        <v>19333</v>
      </c>
      <c r="AC76" s="27">
        <v>11869</v>
      </c>
      <c r="AD76" s="27">
        <v>66464</v>
      </c>
      <c r="AE76" s="27">
        <v>16434</v>
      </c>
      <c r="AF76" s="27">
        <v>19797</v>
      </c>
      <c r="AG76" s="27">
        <v>19802</v>
      </c>
      <c r="AH76" s="27">
        <v>12230</v>
      </c>
      <c r="AI76" s="27">
        <v>68263</v>
      </c>
      <c r="AJ76" s="27">
        <v>17283</v>
      </c>
      <c r="AK76" s="27">
        <v>20852</v>
      </c>
      <c r="AL76" s="27">
        <v>20728</v>
      </c>
      <c r="AM76" s="27">
        <v>12571</v>
      </c>
      <c r="AN76" s="27">
        <v>71434</v>
      </c>
      <c r="AO76" s="27">
        <v>18251</v>
      </c>
      <c r="AP76" s="27">
        <v>21679</v>
      </c>
      <c r="AQ76" s="27">
        <v>21794</v>
      </c>
      <c r="AR76" s="27">
        <v>13217</v>
      </c>
      <c r="AS76" s="27">
        <v>74941</v>
      </c>
      <c r="AT76" s="27">
        <v>19299</v>
      </c>
      <c r="AU76" s="27">
        <v>23219</v>
      </c>
      <c r="AV76" s="27">
        <v>23255</v>
      </c>
      <c r="AW76" s="27">
        <v>14154</v>
      </c>
      <c r="AX76" s="27">
        <v>79927</v>
      </c>
      <c r="AY76" s="27">
        <v>20134</v>
      </c>
      <c r="AZ76" s="27">
        <v>24236</v>
      </c>
      <c r="BA76" s="27">
        <v>24296</v>
      </c>
      <c r="BB76" s="27">
        <v>14505</v>
      </c>
      <c r="BC76" s="27">
        <v>83171</v>
      </c>
      <c r="BD76" s="69" t="s">
        <v>181</v>
      </c>
      <c r="BE76" s="99" t="s">
        <v>181</v>
      </c>
      <c r="BF76" s="99" t="s">
        <v>181</v>
      </c>
      <c r="BG76" s="99" t="s">
        <v>181</v>
      </c>
      <c r="BH76" s="99" t="s">
        <v>181</v>
      </c>
      <c r="BI76" s="97" t="s">
        <v>47</v>
      </c>
      <c r="BJ76" s="97" t="s">
        <v>47</v>
      </c>
      <c r="BK76" s="97" t="s">
        <v>47</v>
      </c>
      <c r="BL76" s="97" t="s">
        <v>47</v>
      </c>
      <c r="BM76" s="97" t="s">
        <v>47</v>
      </c>
      <c r="BN76" s="97" t="s">
        <v>47</v>
      </c>
      <c r="BO76" s="98" t="s">
        <v>1279</v>
      </c>
      <c r="BP76" s="9"/>
    </row>
    <row r="77" spans="1:68" ht="17" x14ac:dyDescent="0.2">
      <c r="A77" s="9" t="s">
        <v>389</v>
      </c>
      <c r="B77" s="9" t="s">
        <v>390</v>
      </c>
      <c r="C77" s="73" t="s">
        <v>391</v>
      </c>
      <c r="D77" s="74" t="s">
        <v>85</v>
      </c>
      <c r="E77" s="75" t="s">
        <v>65</v>
      </c>
      <c r="F77" s="27">
        <v>13815</v>
      </c>
      <c r="G77" s="27">
        <v>13619</v>
      </c>
      <c r="H77" s="27">
        <v>13459</v>
      </c>
      <c r="I77" s="27">
        <v>6576</v>
      </c>
      <c r="J77" s="27">
        <v>47469</v>
      </c>
      <c r="K77" s="27">
        <v>13800</v>
      </c>
      <c r="L77" s="27">
        <v>13706</v>
      </c>
      <c r="M77" s="27">
        <v>13642</v>
      </c>
      <c r="N77" s="27">
        <v>6838</v>
      </c>
      <c r="O77" s="27">
        <v>47986</v>
      </c>
      <c r="P77" s="27">
        <v>13942</v>
      </c>
      <c r="Q77" s="27">
        <v>13808</v>
      </c>
      <c r="R77" s="27">
        <v>13741</v>
      </c>
      <c r="S77" s="27">
        <v>6920</v>
      </c>
      <c r="T77" s="27">
        <v>48411</v>
      </c>
      <c r="U77" s="27">
        <v>14171</v>
      </c>
      <c r="V77" s="27">
        <v>14117</v>
      </c>
      <c r="W77" s="27">
        <v>14038</v>
      </c>
      <c r="X77" s="27">
        <v>7732</v>
      </c>
      <c r="Y77" s="27">
        <v>50058</v>
      </c>
      <c r="Z77" s="27">
        <v>14634</v>
      </c>
      <c r="AA77" s="27">
        <v>14537</v>
      </c>
      <c r="AB77" s="27">
        <v>14662</v>
      </c>
      <c r="AC77" s="27">
        <v>8111</v>
      </c>
      <c r="AD77" s="27">
        <v>51944</v>
      </c>
      <c r="AE77" s="27">
        <v>15267</v>
      </c>
      <c r="AF77" s="27">
        <v>15058</v>
      </c>
      <c r="AG77" s="27">
        <v>15233</v>
      </c>
      <c r="AH77" s="27">
        <v>8506</v>
      </c>
      <c r="AI77" s="27">
        <v>54064</v>
      </c>
      <c r="AJ77" s="27">
        <v>16037</v>
      </c>
      <c r="AK77" s="27">
        <v>15871</v>
      </c>
      <c r="AL77" s="27">
        <v>15900</v>
      </c>
      <c r="AM77" s="27">
        <v>9209</v>
      </c>
      <c r="AN77" s="27">
        <v>57017</v>
      </c>
      <c r="AO77" s="27">
        <v>16888</v>
      </c>
      <c r="AP77" s="27">
        <v>16765</v>
      </c>
      <c r="AQ77" s="27">
        <v>16662</v>
      </c>
      <c r="AR77" s="27">
        <v>9855</v>
      </c>
      <c r="AS77" s="27">
        <v>60170</v>
      </c>
      <c r="AT77" s="27">
        <v>18036</v>
      </c>
      <c r="AU77" s="27">
        <v>17934</v>
      </c>
      <c r="AV77" s="27">
        <v>17672</v>
      </c>
      <c r="AW77" s="27">
        <v>10513</v>
      </c>
      <c r="AX77" s="27">
        <v>64155</v>
      </c>
      <c r="AY77" s="27">
        <v>19144</v>
      </c>
      <c r="AZ77" s="27">
        <v>18981</v>
      </c>
      <c r="BA77" s="27">
        <v>18980</v>
      </c>
      <c r="BB77" s="27">
        <v>11183</v>
      </c>
      <c r="BC77" s="27">
        <v>68288</v>
      </c>
      <c r="BD77" s="63">
        <v>19125</v>
      </c>
      <c r="BE77" s="97">
        <v>19514</v>
      </c>
      <c r="BF77" s="97">
        <v>19361</v>
      </c>
      <c r="BG77" s="97">
        <v>11432</v>
      </c>
      <c r="BH77" s="97">
        <v>69432</v>
      </c>
      <c r="BI77" s="97">
        <v>20521</v>
      </c>
      <c r="BJ77" s="97">
        <v>20505</v>
      </c>
      <c r="BK77" s="97">
        <v>20629</v>
      </c>
      <c r="BL77" s="97">
        <v>12476</v>
      </c>
      <c r="BM77" s="97">
        <v>74131</v>
      </c>
      <c r="BN77" s="97">
        <v>22315</v>
      </c>
      <c r="BO77" s="98">
        <v>8.7422640222211398E-2</v>
      </c>
      <c r="BP77" s="9"/>
    </row>
    <row r="78" spans="1:68" ht="17" x14ac:dyDescent="0.2">
      <c r="A78" s="9" t="s">
        <v>392</v>
      </c>
      <c r="B78" s="9" t="s">
        <v>393</v>
      </c>
      <c r="C78" s="73" t="s">
        <v>394</v>
      </c>
      <c r="D78" s="74" t="s">
        <v>85</v>
      </c>
      <c r="E78" s="75" t="s">
        <v>73</v>
      </c>
      <c r="F78" s="27">
        <v>8586</v>
      </c>
      <c r="G78" s="27">
        <v>9298</v>
      </c>
      <c r="H78" s="27">
        <v>7381</v>
      </c>
      <c r="I78" s="27">
        <v>3432</v>
      </c>
      <c r="J78" s="27">
        <v>28697</v>
      </c>
      <c r="K78" s="27">
        <v>9525</v>
      </c>
      <c r="L78" s="27">
        <v>8319</v>
      </c>
      <c r="M78" s="27">
        <v>8514</v>
      </c>
      <c r="N78" s="27">
        <v>3638</v>
      </c>
      <c r="O78" s="27">
        <v>29996</v>
      </c>
      <c r="P78" s="27">
        <v>8704</v>
      </c>
      <c r="Q78" s="27">
        <v>8310</v>
      </c>
      <c r="R78" s="27">
        <v>8450</v>
      </c>
      <c r="S78" s="27">
        <v>3757</v>
      </c>
      <c r="T78" s="27">
        <v>29221</v>
      </c>
      <c r="U78" s="27">
        <v>8789</v>
      </c>
      <c r="V78" s="27">
        <v>8587</v>
      </c>
      <c r="W78" s="27">
        <v>8790</v>
      </c>
      <c r="X78" s="27">
        <v>4008</v>
      </c>
      <c r="Y78" s="27">
        <v>30174</v>
      </c>
      <c r="Z78" s="27">
        <v>9359</v>
      </c>
      <c r="AA78" s="27">
        <v>8922</v>
      </c>
      <c r="AB78" s="27">
        <v>8962</v>
      </c>
      <c r="AC78" s="27">
        <v>4241</v>
      </c>
      <c r="AD78" s="27">
        <v>31484</v>
      </c>
      <c r="AE78" s="27">
        <v>9430</v>
      </c>
      <c r="AF78" s="27">
        <v>9076</v>
      </c>
      <c r="AG78" s="27">
        <v>9235</v>
      </c>
      <c r="AH78" s="27">
        <v>4645</v>
      </c>
      <c r="AI78" s="27">
        <v>32386</v>
      </c>
      <c r="AJ78" s="27">
        <v>9717</v>
      </c>
      <c r="AK78" s="27">
        <v>9467</v>
      </c>
      <c r="AL78" s="27">
        <v>9597</v>
      </c>
      <c r="AM78" s="27">
        <v>5020</v>
      </c>
      <c r="AN78" s="27">
        <v>33801</v>
      </c>
      <c r="AO78" s="27">
        <v>10145</v>
      </c>
      <c r="AP78" s="27">
        <v>9955</v>
      </c>
      <c r="AQ78" s="27">
        <v>10038</v>
      </c>
      <c r="AR78" s="27">
        <v>5361</v>
      </c>
      <c r="AS78" s="27">
        <v>35499</v>
      </c>
      <c r="AT78" s="27">
        <v>10719</v>
      </c>
      <c r="AU78" s="27">
        <v>10464</v>
      </c>
      <c r="AV78" s="27">
        <v>10760</v>
      </c>
      <c r="AW78" s="27">
        <v>5853</v>
      </c>
      <c r="AX78" s="27">
        <v>37796</v>
      </c>
      <c r="AY78" s="69" t="s">
        <v>181</v>
      </c>
      <c r="AZ78" s="69" t="s">
        <v>181</v>
      </c>
      <c r="BA78" s="69" t="s">
        <v>181</v>
      </c>
      <c r="BB78" s="69" t="s">
        <v>181</v>
      </c>
      <c r="BC78" s="69" t="s">
        <v>181</v>
      </c>
      <c r="BD78" s="69" t="s">
        <v>181</v>
      </c>
      <c r="BE78" s="99" t="s">
        <v>181</v>
      </c>
      <c r="BF78" s="99" t="s">
        <v>181</v>
      </c>
      <c r="BG78" s="99" t="s">
        <v>181</v>
      </c>
      <c r="BH78" s="99" t="s">
        <v>181</v>
      </c>
      <c r="BI78" s="97" t="s">
        <v>47</v>
      </c>
      <c r="BJ78" s="97" t="s">
        <v>47</v>
      </c>
      <c r="BK78" s="97" t="s">
        <v>47</v>
      </c>
      <c r="BL78" s="97" t="s">
        <v>47</v>
      </c>
      <c r="BM78" s="97" t="s">
        <v>47</v>
      </c>
      <c r="BN78" s="97" t="s">
        <v>47</v>
      </c>
      <c r="BO78" s="98" t="s">
        <v>1279</v>
      </c>
      <c r="BP78" s="9"/>
    </row>
    <row r="79" spans="1:68" ht="17" x14ac:dyDescent="0.2">
      <c r="A79" s="9" t="s">
        <v>395</v>
      </c>
      <c r="B79" s="9" t="s">
        <v>396</v>
      </c>
      <c r="C79" s="73" t="s">
        <v>397</v>
      </c>
      <c r="D79" s="74" t="s">
        <v>81</v>
      </c>
      <c r="E79" s="75" t="s">
        <v>81</v>
      </c>
      <c r="F79" s="27">
        <v>1636</v>
      </c>
      <c r="G79" s="27">
        <v>1534</v>
      </c>
      <c r="H79" s="27">
        <v>1655</v>
      </c>
      <c r="I79" s="27">
        <v>1093</v>
      </c>
      <c r="J79" s="27">
        <v>5918</v>
      </c>
      <c r="K79" s="27">
        <v>1683</v>
      </c>
      <c r="L79" s="27">
        <v>1599</v>
      </c>
      <c r="M79" s="27">
        <v>1602</v>
      </c>
      <c r="N79" s="27">
        <v>1054</v>
      </c>
      <c r="O79" s="27">
        <v>5938</v>
      </c>
      <c r="P79" s="27">
        <v>1670</v>
      </c>
      <c r="Q79" s="27">
        <v>1610</v>
      </c>
      <c r="R79" s="27">
        <v>1632</v>
      </c>
      <c r="S79" s="27">
        <v>1069</v>
      </c>
      <c r="T79" s="27">
        <v>5981</v>
      </c>
      <c r="U79" s="27">
        <v>1515</v>
      </c>
      <c r="V79" s="27">
        <v>1590</v>
      </c>
      <c r="W79" s="27">
        <v>1730</v>
      </c>
      <c r="X79" s="27">
        <v>1197</v>
      </c>
      <c r="Y79" s="27">
        <v>6032</v>
      </c>
      <c r="Z79" s="27">
        <v>1920</v>
      </c>
      <c r="AA79" s="27">
        <v>1836</v>
      </c>
      <c r="AB79" s="27">
        <v>1860</v>
      </c>
      <c r="AC79" s="27">
        <v>1206</v>
      </c>
      <c r="AD79" s="27">
        <v>6822</v>
      </c>
      <c r="AE79" s="27">
        <v>2008</v>
      </c>
      <c r="AF79" s="27">
        <v>1807</v>
      </c>
      <c r="AG79" s="27">
        <v>1980</v>
      </c>
      <c r="AH79" s="27">
        <v>1243</v>
      </c>
      <c r="AI79" s="27">
        <v>7038</v>
      </c>
      <c r="AJ79" s="27">
        <v>1990</v>
      </c>
      <c r="AK79" s="27">
        <v>1847</v>
      </c>
      <c r="AL79" s="27">
        <v>1850</v>
      </c>
      <c r="AM79" s="27">
        <v>1277</v>
      </c>
      <c r="AN79" s="27">
        <v>6964</v>
      </c>
      <c r="AO79" s="27">
        <v>1971</v>
      </c>
      <c r="AP79" s="27">
        <v>1745</v>
      </c>
      <c r="AQ79" s="27">
        <v>2009</v>
      </c>
      <c r="AR79" s="27">
        <v>1223</v>
      </c>
      <c r="AS79" s="27">
        <v>6948</v>
      </c>
      <c r="AT79" s="27">
        <v>2569</v>
      </c>
      <c r="AU79" s="27">
        <v>1856</v>
      </c>
      <c r="AV79" s="27">
        <v>1919</v>
      </c>
      <c r="AW79" s="27">
        <v>1694</v>
      </c>
      <c r="AX79" s="27">
        <v>8038</v>
      </c>
      <c r="AY79" s="27">
        <v>2393</v>
      </c>
      <c r="AZ79" s="27">
        <v>2083</v>
      </c>
      <c r="BA79" s="27">
        <v>2278</v>
      </c>
      <c r="BB79" s="27">
        <v>1329</v>
      </c>
      <c r="BC79" s="27">
        <v>8083</v>
      </c>
      <c r="BD79" s="63">
        <v>2107</v>
      </c>
      <c r="BE79" s="97">
        <v>2056</v>
      </c>
      <c r="BF79" s="97">
        <v>2338</v>
      </c>
      <c r="BG79" s="97">
        <v>1716</v>
      </c>
      <c r="BH79" s="97">
        <v>8217</v>
      </c>
      <c r="BI79" s="97">
        <v>2538</v>
      </c>
      <c r="BJ79" s="97">
        <v>2484</v>
      </c>
      <c r="BK79" s="97">
        <v>2573</v>
      </c>
      <c r="BL79" s="97">
        <v>1640</v>
      </c>
      <c r="BM79" s="97">
        <v>9235</v>
      </c>
      <c r="BN79" s="97">
        <v>2916</v>
      </c>
      <c r="BO79" s="98">
        <v>0.14893617021276595</v>
      </c>
      <c r="BP79" s="9"/>
    </row>
    <row r="80" spans="1:68" ht="17" x14ac:dyDescent="0.2">
      <c r="A80" s="9" t="s">
        <v>398</v>
      </c>
      <c r="B80" s="9" t="s">
        <v>399</v>
      </c>
      <c r="C80" s="73" t="s">
        <v>400</v>
      </c>
      <c r="D80" s="74" t="s">
        <v>85</v>
      </c>
      <c r="E80" s="75" t="s">
        <v>71</v>
      </c>
      <c r="F80" s="27">
        <v>23160</v>
      </c>
      <c r="G80" s="27">
        <v>22530</v>
      </c>
      <c r="H80" s="27">
        <v>22314</v>
      </c>
      <c r="I80" s="27">
        <v>10285</v>
      </c>
      <c r="J80" s="27">
        <v>78289</v>
      </c>
      <c r="K80" s="27">
        <v>23400</v>
      </c>
      <c r="L80" s="27">
        <v>22451</v>
      </c>
      <c r="M80" s="27">
        <v>20537</v>
      </c>
      <c r="N80" s="27">
        <v>12363</v>
      </c>
      <c r="O80" s="27">
        <v>78751</v>
      </c>
      <c r="P80" s="27">
        <v>23620</v>
      </c>
      <c r="Q80" s="27">
        <v>22913</v>
      </c>
      <c r="R80" s="27">
        <v>23044</v>
      </c>
      <c r="S80" s="27">
        <v>10368</v>
      </c>
      <c r="T80" s="27">
        <v>79945</v>
      </c>
      <c r="U80" s="27">
        <v>24977</v>
      </c>
      <c r="V80" s="27">
        <v>24423</v>
      </c>
      <c r="W80" s="27">
        <v>24266</v>
      </c>
      <c r="X80" s="27">
        <v>11503</v>
      </c>
      <c r="Y80" s="27">
        <v>85169</v>
      </c>
      <c r="Z80" s="27">
        <v>25806</v>
      </c>
      <c r="AA80" s="27">
        <v>24947</v>
      </c>
      <c r="AB80" s="27">
        <v>24908</v>
      </c>
      <c r="AC80" s="27">
        <v>12283</v>
      </c>
      <c r="AD80" s="27">
        <v>87944</v>
      </c>
      <c r="AE80" s="27">
        <v>26141</v>
      </c>
      <c r="AF80" s="27">
        <v>25343</v>
      </c>
      <c r="AG80" s="27">
        <v>25494</v>
      </c>
      <c r="AH80" s="27">
        <v>12743</v>
      </c>
      <c r="AI80" s="27">
        <v>89721</v>
      </c>
      <c r="AJ80" s="27">
        <v>27285</v>
      </c>
      <c r="AK80" s="27">
        <v>26748</v>
      </c>
      <c r="AL80" s="27">
        <v>26468</v>
      </c>
      <c r="AM80" s="27">
        <v>13781</v>
      </c>
      <c r="AN80" s="27">
        <v>94282</v>
      </c>
      <c r="AO80" s="27">
        <v>28255</v>
      </c>
      <c r="AP80" s="27">
        <v>27472</v>
      </c>
      <c r="AQ80" s="27">
        <v>27775</v>
      </c>
      <c r="AR80" s="27">
        <v>14557</v>
      </c>
      <c r="AS80" s="27">
        <v>98059</v>
      </c>
      <c r="AT80" s="27">
        <v>30230</v>
      </c>
      <c r="AU80" s="27">
        <v>29552</v>
      </c>
      <c r="AV80" s="27">
        <v>29503</v>
      </c>
      <c r="AW80" s="27">
        <v>15707</v>
      </c>
      <c r="AX80" s="27">
        <v>104990</v>
      </c>
      <c r="AY80" s="27">
        <v>31910</v>
      </c>
      <c r="AZ80" s="27">
        <v>31310</v>
      </c>
      <c r="BA80" s="27">
        <v>31464</v>
      </c>
      <c r="BB80" s="27">
        <v>16816</v>
      </c>
      <c r="BC80" s="27">
        <v>111499</v>
      </c>
      <c r="BD80" s="63">
        <v>32466</v>
      </c>
      <c r="BE80" s="97">
        <v>32428</v>
      </c>
      <c r="BF80" s="97">
        <v>32595</v>
      </c>
      <c r="BG80" s="97">
        <v>17706</v>
      </c>
      <c r="BH80" s="97">
        <v>115195</v>
      </c>
      <c r="BI80" s="97">
        <v>34183</v>
      </c>
      <c r="BJ80" s="97">
        <v>33526</v>
      </c>
      <c r="BK80" s="97">
        <v>33591</v>
      </c>
      <c r="BL80" s="97">
        <v>18348</v>
      </c>
      <c r="BM80" s="97">
        <v>119648</v>
      </c>
      <c r="BN80" s="97">
        <v>35804</v>
      </c>
      <c r="BO80" s="98">
        <v>4.7421232776526344E-2</v>
      </c>
      <c r="BP80" s="9"/>
    </row>
    <row r="81" spans="1:68" ht="17" x14ac:dyDescent="0.2">
      <c r="A81" s="9" t="s">
        <v>401</v>
      </c>
      <c r="B81" s="9" t="s">
        <v>402</v>
      </c>
      <c r="C81" s="73" t="s">
        <v>403</v>
      </c>
      <c r="D81" s="74" t="s">
        <v>85</v>
      </c>
      <c r="E81" s="75" t="s">
        <v>65</v>
      </c>
      <c r="F81" s="27">
        <v>8636</v>
      </c>
      <c r="G81" s="27">
        <v>8548</v>
      </c>
      <c r="H81" s="27">
        <v>8448</v>
      </c>
      <c r="I81" s="27">
        <v>3747</v>
      </c>
      <c r="J81" s="27">
        <v>29379</v>
      </c>
      <c r="K81" s="27">
        <v>8531</v>
      </c>
      <c r="L81" s="27">
        <v>8410</v>
      </c>
      <c r="M81" s="27">
        <v>8601</v>
      </c>
      <c r="N81" s="27">
        <v>3926</v>
      </c>
      <c r="O81" s="27">
        <v>29468</v>
      </c>
      <c r="P81" s="27">
        <v>8737</v>
      </c>
      <c r="Q81" s="27">
        <v>8505</v>
      </c>
      <c r="R81" s="27">
        <v>8585</v>
      </c>
      <c r="S81" s="27">
        <v>3893</v>
      </c>
      <c r="T81" s="27">
        <v>29720</v>
      </c>
      <c r="U81" s="27">
        <v>8935</v>
      </c>
      <c r="V81" s="27">
        <v>8902</v>
      </c>
      <c r="W81" s="27">
        <v>8990</v>
      </c>
      <c r="X81" s="27">
        <v>4202</v>
      </c>
      <c r="Y81" s="27">
        <v>31029</v>
      </c>
      <c r="Z81" s="27">
        <v>9228</v>
      </c>
      <c r="AA81" s="27">
        <v>8955</v>
      </c>
      <c r="AB81" s="27">
        <v>9145</v>
      </c>
      <c r="AC81" s="27">
        <v>4222</v>
      </c>
      <c r="AD81" s="27">
        <v>31550</v>
      </c>
      <c r="AE81" s="27">
        <v>9666</v>
      </c>
      <c r="AF81" s="27">
        <v>9304</v>
      </c>
      <c r="AG81" s="27">
        <v>9428</v>
      </c>
      <c r="AH81" s="27">
        <v>4498</v>
      </c>
      <c r="AI81" s="27">
        <v>32896</v>
      </c>
      <c r="AJ81" s="27">
        <v>10106</v>
      </c>
      <c r="AK81" s="27">
        <v>9774</v>
      </c>
      <c r="AL81" s="27">
        <v>9884</v>
      </c>
      <c r="AM81" s="27">
        <v>4707</v>
      </c>
      <c r="AN81" s="27">
        <v>34471</v>
      </c>
      <c r="AO81" s="27">
        <v>10483</v>
      </c>
      <c r="AP81" s="27">
        <v>9338</v>
      </c>
      <c r="AQ81" s="27">
        <v>7642</v>
      </c>
      <c r="AR81" s="27">
        <v>7293</v>
      </c>
      <c r="AS81" s="27">
        <v>34756</v>
      </c>
      <c r="AT81" s="27">
        <v>11139</v>
      </c>
      <c r="AU81" s="27">
        <v>10559</v>
      </c>
      <c r="AV81" s="27">
        <v>10814</v>
      </c>
      <c r="AW81" s="27">
        <v>5642</v>
      </c>
      <c r="AX81" s="27">
        <v>38154</v>
      </c>
      <c r="AY81" s="27">
        <v>11487</v>
      </c>
      <c r="AZ81" s="27">
        <v>11102</v>
      </c>
      <c r="BA81" s="27">
        <v>11112</v>
      </c>
      <c r="BB81" s="27">
        <v>5954</v>
      </c>
      <c r="BC81" s="27">
        <v>39655</v>
      </c>
      <c r="BD81" s="63">
        <v>11413</v>
      </c>
      <c r="BE81" s="97">
        <v>11111</v>
      </c>
      <c r="BF81" s="97">
        <v>11262</v>
      </c>
      <c r="BG81" s="97">
        <v>5967</v>
      </c>
      <c r="BH81" s="97">
        <v>39753</v>
      </c>
      <c r="BI81" s="97">
        <v>12279</v>
      </c>
      <c r="BJ81" s="97">
        <v>11824</v>
      </c>
      <c r="BK81" s="97">
        <v>10342</v>
      </c>
      <c r="BL81" s="97">
        <v>7495</v>
      </c>
      <c r="BM81" s="97">
        <v>41940</v>
      </c>
      <c r="BN81" s="97">
        <v>12190</v>
      </c>
      <c r="BO81" s="98">
        <v>-7.2481472432608515E-3</v>
      </c>
      <c r="BP81" s="9"/>
    </row>
    <row r="82" spans="1:68" ht="17" x14ac:dyDescent="0.2">
      <c r="A82" s="9" t="s">
        <v>404</v>
      </c>
      <c r="B82" s="9" t="s">
        <v>405</v>
      </c>
      <c r="C82" s="73" t="s">
        <v>406</v>
      </c>
      <c r="D82" s="74" t="s">
        <v>85</v>
      </c>
      <c r="E82" s="75" t="s">
        <v>69</v>
      </c>
      <c r="F82" s="27">
        <v>5948</v>
      </c>
      <c r="G82" s="27">
        <v>5912</v>
      </c>
      <c r="H82" s="27">
        <v>6101</v>
      </c>
      <c r="I82" s="27">
        <v>2927</v>
      </c>
      <c r="J82" s="27">
        <v>20888</v>
      </c>
      <c r="K82" s="27">
        <v>6100</v>
      </c>
      <c r="L82" s="27">
        <v>6212</v>
      </c>
      <c r="M82" s="27">
        <v>7149</v>
      </c>
      <c r="N82" s="27">
        <v>2017</v>
      </c>
      <c r="O82" s="27">
        <v>21478</v>
      </c>
      <c r="P82" s="27">
        <v>6305</v>
      </c>
      <c r="Q82" s="27">
        <v>6276</v>
      </c>
      <c r="R82" s="27">
        <v>6365</v>
      </c>
      <c r="S82" s="27">
        <v>2980</v>
      </c>
      <c r="T82" s="27">
        <v>21926</v>
      </c>
      <c r="U82" s="27">
        <v>6371</v>
      </c>
      <c r="V82" s="27">
        <v>6714</v>
      </c>
      <c r="W82" s="27">
        <v>6721</v>
      </c>
      <c r="X82" s="27">
        <v>3887</v>
      </c>
      <c r="Y82" s="27">
        <v>23693</v>
      </c>
      <c r="Z82" s="27">
        <v>6720</v>
      </c>
      <c r="AA82" s="27">
        <v>7184</v>
      </c>
      <c r="AB82" s="27">
        <v>7084</v>
      </c>
      <c r="AC82" s="27">
        <v>3948</v>
      </c>
      <c r="AD82" s="27">
        <v>24936</v>
      </c>
      <c r="AE82" s="27">
        <v>7305</v>
      </c>
      <c r="AF82" s="27">
        <v>7413</v>
      </c>
      <c r="AG82" s="27">
        <v>7468</v>
      </c>
      <c r="AH82" s="27">
        <v>3774</v>
      </c>
      <c r="AI82" s="27">
        <v>25960</v>
      </c>
      <c r="AJ82" s="27">
        <v>7819</v>
      </c>
      <c r="AK82" s="27">
        <v>7789</v>
      </c>
      <c r="AL82" s="27">
        <v>7808</v>
      </c>
      <c r="AM82" s="27">
        <v>3924</v>
      </c>
      <c r="AN82" s="27">
        <v>27340</v>
      </c>
      <c r="AO82" s="27">
        <v>8352</v>
      </c>
      <c r="AP82" s="27">
        <v>8337</v>
      </c>
      <c r="AQ82" s="27">
        <v>8330</v>
      </c>
      <c r="AR82" s="27">
        <v>4428</v>
      </c>
      <c r="AS82" s="27">
        <v>29447</v>
      </c>
      <c r="AT82" s="27">
        <v>9120</v>
      </c>
      <c r="AU82" s="27">
        <v>9054</v>
      </c>
      <c r="AV82" s="27">
        <v>9088</v>
      </c>
      <c r="AW82" s="27">
        <v>4773</v>
      </c>
      <c r="AX82" s="27">
        <v>32035</v>
      </c>
      <c r="AY82" s="27">
        <v>9822</v>
      </c>
      <c r="AZ82" s="27">
        <v>9783</v>
      </c>
      <c r="BA82" s="27">
        <v>9826</v>
      </c>
      <c r="BB82" s="27">
        <v>4762</v>
      </c>
      <c r="BC82" s="27">
        <v>34193</v>
      </c>
      <c r="BD82" s="63">
        <v>9231</v>
      </c>
      <c r="BE82" s="97">
        <v>9550</v>
      </c>
      <c r="BF82" s="97">
        <v>9807</v>
      </c>
      <c r="BG82" s="97">
        <v>5058</v>
      </c>
      <c r="BH82" s="97">
        <v>33646</v>
      </c>
      <c r="BI82" s="97" t="s">
        <v>47</v>
      </c>
      <c r="BJ82" s="97" t="s">
        <v>47</v>
      </c>
      <c r="BK82" s="97" t="s">
        <v>47</v>
      </c>
      <c r="BL82" s="97" t="s">
        <v>47</v>
      </c>
      <c r="BM82" s="97" t="s">
        <v>47</v>
      </c>
      <c r="BN82" s="97" t="s">
        <v>47</v>
      </c>
      <c r="BO82" s="98" t="s">
        <v>1279</v>
      </c>
      <c r="BP82" s="9"/>
    </row>
    <row r="83" spans="1:68" ht="17" x14ac:dyDescent="0.2">
      <c r="A83" s="9" t="s">
        <v>407</v>
      </c>
      <c r="B83" s="9" t="s">
        <v>408</v>
      </c>
      <c r="C83" s="48" t="s">
        <v>409</v>
      </c>
      <c r="D83" s="76" t="s">
        <v>87</v>
      </c>
      <c r="E83" s="75" t="s">
        <v>73</v>
      </c>
      <c r="F83" s="27">
        <v>71476</v>
      </c>
      <c r="G83" s="27">
        <v>68381</v>
      </c>
      <c r="H83" s="27">
        <v>68953</v>
      </c>
      <c r="I83" s="27">
        <v>32921</v>
      </c>
      <c r="J83" s="27">
        <v>241731</v>
      </c>
      <c r="K83" s="27">
        <v>72259</v>
      </c>
      <c r="L83" s="27">
        <v>69063</v>
      </c>
      <c r="M83" s="27">
        <v>69265</v>
      </c>
      <c r="N83" s="27">
        <v>34231</v>
      </c>
      <c r="O83" s="27">
        <v>244818</v>
      </c>
      <c r="P83" s="27">
        <v>72680</v>
      </c>
      <c r="Q83" s="27">
        <v>69284</v>
      </c>
      <c r="R83" s="27">
        <v>70465</v>
      </c>
      <c r="S83" s="27">
        <v>34284</v>
      </c>
      <c r="T83" s="27">
        <v>246713</v>
      </c>
      <c r="U83" s="27">
        <v>76924</v>
      </c>
      <c r="V83" s="27">
        <v>73548</v>
      </c>
      <c r="W83" s="27">
        <v>74343</v>
      </c>
      <c r="X83" s="27">
        <v>39162</v>
      </c>
      <c r="Y83" s="27">
        <v>263977</v>
      </c>
      <c r="Z83" s="27">
        <v>80190</v>
      </c>
      <c r="AA83" s="27">
        <v>76196</v>
      </c>
      <c r="AB83" s="27">
        <v>77290</v>
      </c>
      <c r="AC83" s="27">
        <v>42457</v>
      </c>
      <c r="AD83" s="27">
        <v>276133</v>
      </c>
      <c r="AE83" s="27">
        <v>82262</v>
      </c>
      <c r="AF83" s="27">
        <v>79409</v>
      </c>
      <c r="AG83" s="27">
        <v>80211</v>
      </c>
      <c r="AH83" s="27">
        <v>45598</v>
      </c>
      <c r="AI83" s="27">
        <v>287480</v>
      </c>
      <c r="AJ83" s="27">
        <v>87503</v>
      </c>
      <c r="AK83" s="27">
        <v>84358</v>
      </c>
      <c r="AL83" s="27">
        <v>84780</v>
      </c>
      <c r="AM83" s="27">
        <v>49262</v>
      </c>
      <c r="AN83" s="27">
        <v>305903</v>
      </c>
      <c r="AO83" s="27">
        <v>91662</v>
      </c>
      <c r="AP83" s="27">
        <v>88343</v>
      </c>
      <c r="AQ83" s="27">
        <v>88655</v>
      </c>
      <c r="AR83" s="27">
        <v>52576</v>
      </c>
      <c r="AS83" s="27">
        <v>321236</v>
      </c>
      <c r="AT83" s="27">
        <v>97952</v>
      </c>
      <c r="AU83" s="27">
        <v>93823</v>
      </c>
      <c r="AV83" s="27">
        <v>94733</v>
      </c>
      <c r="AW83" s="27">
        <v>55074</v>
      </c>
      <c r="AX83" s="27">
        <v>341582</v>
      </c>
      <c r="AY83" s="27">
        <v>104636</v>
      </c>
      <c r="AZ83" s="27">
        <v>100251</v>
      </c>
      <c r="BA83" s="27">
        <v>100701</v>
      </c>
      <c r="BB83" s="27">
        <v>58417</v>
      </c>
      <c r="BC83" s="27">
        <v>364005</v>
      </c>
      <c r="BD83" s="63">
        <v>103243</v>
      </c>
      <c r="BE83" s="97">
        <v>100303</v>
      </c>
      <c r="BF83" s="97">
        <v>104482</v>
      </c>
      <c r="BG83" s="97">
        <v>62946</v>
      </c>
      <c r="BH83" s="97">
        <v>370974</v>
      </c>
      <c r="BI83" s="97">
        <v>113989</v>
      </c>
      <c r="BJ83" s="97">
        <v>111595</v>
      </c>
      <c r="BK83" s="97">
        <v>112133</v>
      </c>
      <c r="BL83" s="97">
        <v>66900</v>
      </c>
      <c r="BM83" s="97">
        <v>404617</v>
      </c>
      <c r="BN83" s="97">
        <v>121022</v>
      </c>
      <c r="BO83" s="98">
        <v>6.1698935862232324E-2</v>
      </c>
      <c r="BP83" s="9"/>
    </row>
    <row r="84" spans="1:68" ht="17" x14ac:dyDescent="0.2">
      <c r="A84" s="9" t="s">
        <v>410</v>
      </c>
      <c r="B84" s="9" t="s">
        <v>411</v>
      </c>
      <c r="C84" s="73" t="s">
        <v>412</v>
      </c>
      <c r="D84" s="74" t="s">
        <v>85</v>
      </c>
      <c r="E84" s="75" t="s">
        <v>73</v>
      </c>
      <c r="F84" s="27">
        <v>14867</v>
      </c>
      <c r="G84" s="27">
        <v>18756</v>
      </c>
      <c r="H84" s="27">
        <v>11038</v>
      </c>
      <c r="I84" s="27">
        <v>6619</v>
      </c>
      <c r="J84" s="27">
        <v>51280</v>
      </c>
      <c r="K84" s="27">
        <v>15515</v>
      </c>
      <c r="L84" s="27">
        <v>14889</v>
      </c>
      <c r="M84" s="27">
        <v>14740</v>
      </c>
      <c r="N84" s="27">
        <v>6455</v>
      </c>
      <c r="O84" s="27">
        <v>51599</v>
      </c>
      <c r="P84" s="27">
        <v>15563</v>
      </c>
      <c r="Q84" s="27">
        <v>15002</v>
      </c>
      <c r="R84" s="27">
        <v>14982</v>
      </c>
      <c r="S84" s="27">
        <v>6750</v>
      </c>
      <c r="T84" s="27">
        <v>52297</v>
      </c>
      <c r="U84" s="27">
        <v>16131</v>
      </c>
      <c r="V84" s="27">
        <v>15577</v>
      </c>
      <c r="W84" s="27">
        <v>15394</v>
      </c>
      <c r="X84" s="27">
        <v>8497</v>
      </c>
      <c r="Y84" s="27">
        <v>55599</v>
      </c>
      <c r="Z84" s="27">
        <v>16411</v>
      </c>
      <c r="AA84" s="27">
        <v>15914</v>
      </c>
      <c r="AB84" s="27">
        <v>15905</v>
      </c>
      <c r="AC84" s="27">
        <v>8449</v>
      </c>
      <c r="AD84" s="27">
        <v>56679</v>
      </c>
      <c r="AE84" s="27">
        <v>16608</v>
      </c>
      <c r="AF84" s="27">
        <v>16102</v>
      </c>
      <c r="AG84" s="27">
        <v>16124</v>
      </c>
      <c r="AH84" s="27">
        <v>8890</v>
      </c>
      <c r="AI84" s="27">
        <v>57724</v>
      </c>
      <c r="AJ84" s="27">
        <v>17488</v>
      </c>
      <c r="AK84" s="27">
        <v>17005</v>
      </c>
      <c r="AL84" s="27">
        <v>17046</v>
      </c>
      <c r="AM84" s="27">
        <v>9010</v>
      </c>
      <c r="AN84" s="27">
        <v>60549</v>
      </c>
      <c r="AO84" s="27">
        <v>18563</v>
      </c>
      <c r="AP84" s="27">
        <v>18048</v>
      </c>
      <c r="AQ84" s="27">
        <v>18101</v>
      </c>
      <c r="AR84" s="27">
        <v>8950</v>
      </c>
      <c r="AS84" s="27">
        <v>63662</v>
      </c>
      <c r="AT84" s="27">
        <v>19712</v>
      </c>
      <c r="AU84" s="27">
        <v>19107</v>
      </c>
      <c r="AV84" s="27">
        <v>19288</v>
      </c>
      <c r="AW84" s="27">
        <v>9720</v>
      </c>
      <c r="AX84" s="27">
        <v>67827</v>
      </c>
      <c r="AY84" s="27">
        <v>21321</v>
      </c>
      <c r="AZ84" s="27">
        <v>20208</v>
      </c>
      <c r="BA84" s="27">
        <v>20288</v>
      </c>
      <c r="BB84" s="27">
        <v>10296</v>
      </c>
      <c r="BC84" s="27">
        <v>72113</v>
      </c>
      <c r="BD84" s="63">
        <v>21235</v>
      </c>
      <c r="BE84" s="97">
        <v>21045</v>
      </c>
      <c r="BF84" s="97">
        <v>20663</v>
      </c>
      <c r="BG84" s="97">
        <v>11195</v>
      </c>
      <c r="BH84" s="97">
        <v>74138</v>
      </c>
      <c r="BI84" s="97">
        <v>22148</v>
      </c>
      <c r="BJ84" s="97">
        <v>28312</v>
      </c>
      <c r="BK84" s="97">
        <v>22076</v>
      </c>
      <c r="BL84" s="97">
        <v>5286</v>
      </c>
      <c r="BM84" s="97">
        <v>77822</v>
      </c>
      <c r="BN84" s="97">
        <v>23599</v>
      </c>
      <c r="BO84" s="98">
        <v>6.5513816145927398E-2</v>
      </c>
      <c r="BP84" s="9"/>
    </row>
    <row r="85" spans="1:68" ht="17" x14ac:dyDescent="0.2">
      <c r="A85" s="9" t="s">
        <v>413</v>
      </c>
      <c r="B85" s="9" t="s">
        <v>414</v>
      </c>
      <c r="C85" s="73" t="s">
        <v>415</v>
      </c>
      <c r="D85" s="74" t="s">
        <v>83</v>
      </c>
      <c r="E85" s="75" t="s">
        <v>79</v>
      </c>
      <c r="F85" s="27">
        <v>29263</v>
      </c>
      <c r="G85" s="27">
        <v>29220</v>
      </c>
      <c r="H85" s="27">
        <v>29226</v>
      </c>
      <c r="I85" s="27">
        <v>14062</v>
      </c>
      <c r="J85" s="27">
        <v>101771</v>
      </c>
      <c r="K85" s="27">
        <v>29902</v>
      </c>
      <c r="L85" s="27">
        <v>29401</v>
      </c>
      <c r="M85" s="27">
        <v>29483</v>
      </c>
      <c r="N85" s="27">
        <v>14204.41</v>
      </c>
      <c r="O85" s="27">
        <v>102990.41</v>
      </c>
      <c r="P85" s="27">
        <v>29888</v>
      </c>
      <c r="Q85" s="27">
        <v>30036</v>
      </c>
      <c r="R85" s="27">
        <v>30137</v>
      </c>
      <c r="S85" s="27">
        <v>14359.27</v>
      </c>
      <c r="T85" s="27">
        <v>104420.27</v>
      </c>
      <c r="U85" s="27">
        <v>31265</v>
      </c>
      <c r="V85" s="27">
        <v>30980</v>
      </c>
      <c r="W85" s="27">
        <v>31159</v>
      </c>
      <c r="X85" s="27">
        <v>15151</v>
      </c>
      <c r="Y85" s="27">
        <v>108555</v>
      </c>
      <c r="Z85" s="27">
        <v>32226</v>
      </c>
      <c r="AA85" s="27">
        <v>32355</v>
      </c>
      <c r="AB85" s="27">
        <v>32095</v>
      </c>
      <c r="AC85" s="27">
        <v>16721</v>
      </c>
      <c r="AD85" s="27">
        <v>113397</v>
      </c>
      <c r="AE85" s="27">
        <v>33995</v>
      </c>
      <c r="AF85" s="27">
        <v>34026</v>
      </c>
      <c r="AG85" s="27">
        <v>33758</v>
      </c>
      <c r="AH85" s="27">
        <v>17569</v>
      </c>
      <c r="AI85" s="27">
        <v>119348</v>
      </c>
      <c r="AJ85" s="27">
        <v>38760</v>
      </c>
      <c r="AK85" s="27">
        <v>36638</v>
      </c>
      <c r="AL85" s="27">
        <v>36282</v>
      </c>
      <c r="AM85" s="27">
        <v>17839</v>
      </c>
      <c r="AN85" s="27">
        <v>129519</v>
      </c>
      <c r="AO85" s="27">
        <v>41486</v>
      </c>
      <c r="AP85" s="27">
        <v>38866</v>
      </c>
      <c r="AQ85" s="27">
        <v>38544</v>
      </c>
      <c r="AR85" s="27">
        <v>18342</v>
      </c>
      <c r="AS85" s="27">
        <v>137238</v>
      </c>
      <c r="AT85" s="27">
        <v>44411</v>
      </c>
      <c r="AU85" s="27">
        <v>41439</v>
      </c>
      <c r="AV85" s="27">
        <v>41323</v>
      </c>
      <c r="AW85" s="27">
        <v>19633</v>
      </c>
      <c r="AX85" s="27">
        <v>146806</v>
      </c>
      <c r="AY85" s="27">
        <v>46733</v>
      </c>
      <c r="AZ85" s="27">
        <v>43976</v>
      </c>
      <c r="BA85" s="27">
        <v>43613</v>
      </c>
      <c r="BB85" s="27">
        <v>20161</v>
      </c>
      <c r="BC85" s="27">
        <v>154483</v>
      </c>
      <c r="BD85" s="63">
        <v>47467</v>
      </c>
      <c r="BE85" s="97">
        <v>44079</v>
      </c>
      <c r="BF85" s="97">
        <v>44041</v>
      </c>
      <c r="BG85" s="97">
        <v>21535</v>
      </c>
      <c r="BH85" s="97">
        <v>157122</v>
      </c>
      <c r="BI85" s="97">
        <v>52671</v>
      </c>
      <c r="BJ85" s="97">
        <v>48267</v>
      </c>
      <c r="BK85" s="97">
        <v>47292</v>
      </c>
      <c r="BL85" s="97">
        <v>23378</v>
      </c>
      <c r="BM85" s="97">
        <v>171608</v>
      </c>
      <c r="BN85" s="97">
        <v>54946</v>
      </c>
      <c r="BO85" s="98">
        <v>4.3192648706119115E-2</v>
      </c>
      <c r="BP85" s="9"/>
    </row>
    <row r="86" spans="1:68" ht="17" x14ac:dyDescent="0.2">
      <c r="A86" s="9" t="s">
        <v>416</v>
      </c>
      <c r="B86" s="9" t="s">
        <v>417</v>
      </c>
      <c r="C86" s="73" t="s">
        <v>418</v>
      </c>
      <c r="D86" s="74" t="s">
        <v>85</v>
      </c>
      <c r="E86" s="75" t="s">
        <v>77</v>
      </c>
      <c r="F86" s="27">
        <v>9435</v>
      </c>
      <c r="G86" s="27">
        <v>8913</v>
      </c>
      <c r="H86" s="27">
        <v>8940</v>
      </c>
      <c r="I86" s="27">
        <v>3830</v>
      </c>
      <c r="J86" s="27">
        <v>31118</v>
      </c>
      <c r="K86" s="27">
        <v>9404</v>
      </c>
      <c r="L86" s="27">
        <v>8962</v>
      </c>
      <c r="M86" s="27">
        <v>8993</v>
      </c>
      <c r="N86" s="27">
        <v>3867</v>
      </c>
      <c r="O86" s="27">
        <v>31226</v>
      </c>
      <c r="P86" s="27">
        <v>9417</v>
      </c>
      <c r="Q86" s="27">
        <v>8964</v>
      </c>
      <c r="R86" s="27">
        <v>9052</v>
      </c>
      <c r="S86" s="27">
        <v>4432</v>
      </c>
      <c r="T86" s="27">
        <v>31865</v>
      </c>
      <c r="U86" s="27">
        <v>9651</v>
      </c>
      <c r="V86" s="27">
        <v>9213</v>
      </c>
      <c r="W86" s="27">
        <v>9298</v>
      </c>
      <c r="X86" s="27">
        <v>4321</v>
      </c>
      <c r="Y86" s="27">
        <v>32483</v>
      </c>
      <c r="Z86" s="27">
        <v>9950</v>
      </c>
      <c r="AA86" s="27">
        <v>9569</v>
      </c>
      <c r="AB86" s="27">
        <v>9590</v>
      </c>
      <c r="AC86" s="27">
        <v>4431</v>
      </c>
      <c r="AD86" s="27">
        <v>33540</v>
      </c>
      <c r="AE86" s="27">
        <v>10247</v>
      </c>
      <c r="AF86" s="27">
        <v>9867</v>
      </c>
      <c r="AG86" s="27">
        <v>9941</v>
      </c>
      <c r="AH86" s="27">
        <v>4549</v>
      </c>
      <c r="AI86" s="27">
        <v>34604</v>
      </c>
      <c r="AJ86" s="27">
        <v>10740</v>
      </c>
      <c r="AK86" s="27">
        <v>10312</v>
      </c>
      <c r="AL86" s="27">
        <v>10338</v>
      </c>
      <c r="AM86" s="27">
        <v>4556</v>
      </c>
      <c r="AN86" s="27">
        <v>35946</v>
      </c>
      <c r="AO86" s="27">
        <v>11750</v>
      </c>
      <c r="AP86" s="27">
        <v>10715</v>
      </c>
      <c r="AQ86" s="27">
        <v>10731</v>
      </c>
      <c r="AR86" s="27">
        <v>4872</v>
      </c>
      <c r="AS86" s="27">
        <v>38068</v>
      </c>
      <c r="AT86" s="27">
        <v>11695</v>
      </c>
      <c r="AU86" s="27">
        <v>11125</v>
      </c>
      <c r="AV86" s="27">
        <v>11224</v>
      </c>
      <c r="AW86" s="27">
        <v>5994</v>
      </c>
      <c r="AX86" s="27">
        <v>40038</v>
      </c>
      <c r="AY86" s="27">
        <v>12396</v>
      </c>
      <c r="AZ86" s="27">
        <v>12413</v>
      </c>
      <c r="BA86" s="27">
        <v>11887</v>
      </c>
      <c r="BB86" s="27">
        <v>5759</v>
      </c>
      <c r="BC86" s="27">
        <v>42455</v>
      </c>
      <c r="BD86" s="63">
        <v>12255</v>
      </c>
      <c r="BE86" s="97">
        <v>12776</v>
      </c>
      <c r="BF86" s="97">
        <v>12145</v>
      </c>
      <c r="BG86" s="97">
        <v>6343</v>
      </c>
      <c r="BH86" s="97">
        <v>43519</v>
      </c>
      <c r="BI86" s="97">
        <v>13087</v>
      </c>
      <c r="BJ86" s="97">
        <v>12623</v>
      </c>
      <c r="BK86" s="97">
        <v>12640</v>
      </c>
      <c r="BL86" s="97">
        <v>7425</v>
      </c>
      <c r="BM86" s="97">
        <v>45775</v>
      </c>
      <c r="BN86" s="97">
        <v>14773</v>
      </c>
      <c r="BO86" s="98">
        <v>0.12883013677695423</v>
      </c>
      <c r="BP86" s="9"/>
    </row>
    <row r="87" spans="1:68" ht="17" x14ac:dyDescent="0.2">
      <c r="A87" s="9" t="s">
        <v>419</v>
      </c>
      <c r="B87" s="9" t="s">
        <v>420</v>
      </c>
      <c r="C87" s="73" t="s">
        <v>421</v>
      </c>
      <c r="D87" s="74" t="s">
        <v>85</v>
      </c>
      <c r="E87" s="75" t="s">
        <v>75</v>
      </c>
      <c r="F87" s="27">
        <v>13253</v>
      </c>
      <c r="G87" s="27">
        <v>13127</v>
      </c>
      <c r="H87" s="27">
        <v>12694</v>
      </c>
      <c r="I87" s="27">
        <v>6200</v>
      </c>
      <c r="J87" s="27">
        <v>45274</v>
      </c>
      <c r="K87" s="27">
        <v>13391</v>
      </c>
      <c r="L87" s="27">
        <v>13413</v>
      </c>
      <c r="M87" s="27">
        <v>13346</v>
      </c>
      <c r="N87" s="27">
        <v>5863</v>
      </c>
      <c r="O87" s="27">
        <v>46013</v>
      </c>
      <c r="P87" s="27">
        <v>13468</v>
      </c>
      <c r="Q87" s="27">
        <v>13325</v>
      </c>
      <c r="R87" s="27">
        <v>13563</v>
      </c>
      <c r="S87" s="27">
        <v>5738</v>
      </c>
      <c r="T87" s="27">
        <v>46094</v>
      </c>
      <c r="U87" s="27">
        <v>13067</v>
      </c>
      <c r="V87" s="27">
        <v>13903</v>
      </c>
      <c r="W87" s="27">
        <v>13814</v>
      </c>
      <c r="X87" s="27">
        <v>6854</v>
      </c>
      <c r="Y87" s="27">
        <v>47638</v>
      </c>
      <c r="Z87" s="27">
        <v>14148</v>
      </c>
      <c r="AA87" s="27">
        <v>14108</v>
      </c>
      <c r="AB87" s="27">
        <v>13985</v>
      </c>
      <c r="AC87" s="27">
        <v>6137</v>
      </c>
      <c r="AD87" s="27">
        <v>48378</v>
      </c>
      <c r="AE87" s="27">
        <v>14401</v>
      </c>
      <c r="AF87" s="27">
        <v>14169</v>
      </c>
      <c r="AG87" s="27">
        <v>14282</v>
      </c>
      <c r="AH87" s="27">
        <v>6430</v>
      </c>
      <c r="AI87" s="27">
        <v>49282</v>
      </c>
      <c r="AJ87" s="27">
        <v>15041</v>
      </c>
      <c r="AK87" s="27">
        <v>14901</v>
      </c>
      <c r="AL87" s="27">
        <v>14883</v>
      </c>
      <c r="AM87" s="27">
        <v>7009</v>
      </c>
      <c r="AN87" s="27">
        <v>51834</v>
      </c>
      <c r="AO87" s="27">
        <v>15815</v>
      </c>
      <c r="AP87" s="27">
        <v>15607</v>
      </c>
      <c r="AQ87" s="27">
        <v>15587</v>
      </c>
      <c r="AR87" s="27">
        <v>7421</v>
      </c>
      <c r="AS87" s="27">
        <v>54430</v>
      </c>
      <c r="AT87" s="27">
        <v>16653</v>
      </c>
      <c r="AU87" s="27">
        <v>16643</v>
      </c>
      <c r="AV87" s="27">
        <v>16558</v>
      </c>
      <c r="AW87" s="27">
        <v>8146</v>
      </c>
      <c r="AX87" s="27">
        <v>58000</v>
      </c>
      <c r="AY87" s="27">
        <v>17986</v>
      </c>
      <c r="AZ87" s="27">
        <v>17685</v>
      </c>
      <c r="BA87" s="27">
        <v>17815</v>
      </c>
      <c r="BB87" s="27">
        <v>8813</v>
      </c>
      <c r="BC87" s="27">
        <v>62299</v>
      </c>
      <c r="BD87" s="63">
        <v>17616</v>
      </c>
      <c r="BE87" s="97">
        <v>18131</v>
      </c>
      <c r="BF87" s="97">
        <v>18016</v>
      </c>
      <c r="BG87" s="97">
        <v>9548</v>
      </c>
      <c r="BH87" s="97">
        <v>63311</v>
      </c>
      <c r="BI87" s="97">
        <v>19565</v>
      </c>
      <c r="BJ87" s="97">
        <v>19232</v>
      </c>
      <c r="BK87" s="97">
        <v>19187</v>
      </c>
      <c r="BL87" s="97">
        <v>10126</v>
      </c>
      <c r="BM87" s="97">
        <v>68110</v>
      </c>
      <c r="BN87" s="97">
        <v>19204</v>
      </c>
      <c r="BO87" s="98">
        <v>-1.8451316125734731E-2</v>
      </c>
      <c r="BP87" s="9"/>
    </row>
    <row r="88" spans="1:68" ht="17" x14ac:dyDescent="0.2">
      <c r="A88" s="9" t="s">
        <v>422</v>
      </c>
      <c r="B88" s="9" t="s">
        <v>423</v>
      </c>
      <c r="C88" s="73" t="s">
        <v>424</v>
      </c>
      <c r="D88" s="74" t="s">
        <v>81</v>
      </c>
      <c r="E88" s="75" t="s">
        <v>81</v>
      </c>
      <c r="F88" s="27">
        <v>44315</v>
      </c>
      <c r="G88" s="27">
        <v>43745</v>
      </c>
      <c r="H88" s="27">
        <v>43597</v>
      </c>
      <c r="I88" s="27">
        <v>23209</v>
      </c>
      <c r="J88" s="27">
        <v>154866</v>
      </c>
      <c r="K88" s="27">
        <v>43194</v>
      </c>
      <c r="L88" s="27">
        <v>44311</v>
      </c>
      <c r="M88" s="27">
        <v>44432</v>
      </c>
      <c r="N88" s="27">
        <v>25740</v>
      </c>
      <c r="O88" s="27">
        <v>157677</v>
      </c>
      <c r="P88" s="27">
        <v>42163</v>
      </c>
      <c r="Q88" s="27">
        <v>44643</v>
      </c>
      <c r="R88" s="27">
        <v>44582</v>
      </c>
      <c r="S88" s="27">
        <v>27799</v>
      </c>
      <c r="T88" s="27">
        <v>159187</v>
      </c>
      <c r="U88" s="27">
        <v>44867</v>
      </c>
      <c r="V88" s="27">
        <v>46414</v>
      </c>
      <c r="W88" s="27">
        <v>46784</v>
      </c>
      <c r="X88" s="27">
        <v>30909</v>
      </c>
      <c r="Y88" s="27">
        <v>168974</v>
      </c>
      <c r="Z88" s="27">
        <v>47423</v>
      </c>
      <c r="AA88" s="27">
        <v>46128</v>
      </c>
      <c r="AB88" s="27">
        <v>46717</v>
      </c>
      <c r="AC88" s="27">
        <v>28193</v>
      </c>
      <c r="AD88" s="27">
        <v>168461</v>
      </c>
      <c r="AE88" s="27">
        <v>48258</v>
      </c>
      <c r="AF88" s="27">
        <v>48275</v>
      </c>
      <c r="AG88" s="27">
        <v>48706</v>
      </c>
      <c r="AH88" s="27">
        <v>30405</v>
      </c>
      <c r="AI88" s="27">
        <v>175644</v>
      </c>
      <c r="AJ88" s="27">
        <v>50726</v>
      </c>
      <c r="AK88" s="27">
        <v>50350</v>
      </c>
      <c r="AL88" s="27">
        <v>50512</v>
      </c>
      <c r="AM88" s="27">
        <v>32477</v>
      </c>
      <c r="AN88" s="27">
        <v>184065</v>
      </c>
      <c r="AO88" s="27">
        <v>53278</v>
      </c>
      <c r="AP88" s="27">
        <v>51816</v>
      </c>
      <c r="AQ88" s="27">
        <v>52403</v>
      </c>
      <c r="AR88" s="27">
        <v>37054</v>
      </c>
      <c r="AS88" s="27">
        <v>194551</v>
      </c>
      <c r="AT88" s="27">
        <v>57497</v>
      </c>
      <c r="AU88" s="27">
        <v>56419</v>
      </c>
      <c r="AV88" s="27">
        <v>56707</v>
      </c>
      <c r="AW88" s="27">
        <v>36169</v>
      </c>
      <c r="AX88" s="27">
        <v>206792</v>
      </c>
      <c r="AY88" s="27">
        <v>61566</v>
      </c>
      <c r="AZ88" s="27">
        <v>59858</v>
      </c>
      <c r="BA88" s="27">
        <v>59993</v>
      </c>
      <c r="BB88" s="27">
        <v>38448</v>
      </c>
      <c r="BC88" s="27">
        <v>219865</v>
      </c>
      <c r="BD88" s="63">
        <v>58570</v>
      </c>
      <c r="BE88" s="97">
        <v>59346</v>
      </c>
      <c r="BF88" s="97">
        <v>62123</v>
      </c>
      <c r="BG88" s="97">
        <v>42068</v>
      </c>
      <c r="BH88" s="97">
        <v>222107</v>
      </c>
      <c r="BI88" s="97">
        <v>66775</v>
      </c>
      <c r="BJ88" s="97">
        <v>66358</v>
      </c>
      <c r="BK88" s="97">
        <v>65385</v>
      </c>
      <c r="BL88" s="97">
        <v>45009</v>
      </c>
      <c r="BM88" s="97">
        <v>243527</v>
      </c>
      <c r="BN88" s="97">
        <v>72003</v>
      </c>
      <c r="BO88" s="98">
        <v>7.8292774241856988E-2</v>
      </c>
      <c r="BP88" s="9"/>
    </row>
    <row r="89" spans="1:68" ht="17" x14ac:dyDescent="0.2">
      <c r="A89" s="9" t="s">
        <v>425</v>
      </c>
      <c r="B89" s="9" t="s">
        <v>426</v>
      </c>
      <c r="C89" s="73" t="s">
        <v>427</v>
      </c>
      <c r="D89" s="74" t="s">
        <v>85</v>
      </c>
      <c r="E89" s="75" t="s">
        <v>71</v>
      </c>
      <c r="F89" s="27">
        <v>22030</v>
      </c>
      <c r="G89" s="27">
        <v>21244</v>
      </c>
      <c r="H89" s="27">
        <v>21502</v>
      </c>
      <c r="I89" s="27">
        <v>9692</v>
      </c>
      <c r="J89" s="27">
        <v>74468</v>
      </c>
      <c r="K89" s="27">
        <v>22264</v>
      </c>
      <c r="L89" s="27">
        <v>21540</v>
      </c>
      <c r="M89" s="27">
        <v>21774</v>
      </c>
      <c r="N89" s="27">
        <v>9563</v>
      </c>
      <c r="O89" s="27">
        <v>75141</v>
      </c>
      <c r="P89" s="27">
        <v>22330</v>
      </c>
      <c r="Q89" s="27">
        <v>21747</v>
      </c>
      <c r="R89" s="27">
        <v>21951</v>
      </c>
      <c r="S89" s="27">
        <v>9866</v>
      </c>
      <c r="T89" s="27">
        <v>75893</v>
      </c>
      <c r="U89" s="27">
        <v>22797</v>
      </c>
      <c r="V89" s="27">
        <v>22245</v>
      </c>
      <c r="W89" s="27">
        <v>22430</v>
      </c>
      <c r="X89" s="27">
        <v>10220</v>
      </c>
      <c r="Y89" s="27">
        <v>77692</v>
      </c>
      <c r="Z89" s="27">
        <v>23273</v>
      </c>
      <c r="AA89" s="27">
        <v>22338</v>
      </c>
      <c r="AB89" s="27">
        <v>22517</v>
      </c>
      <c r="AC89" s="27">
        <v>10241</v>
      </c>
      <c r="AD89" s="27">
        <v>78369</v>
      </c>
      <c r="AE89" s="27">
        <v>24003</v>
      </c>
      <c r="AF89" s="27">
        <v>23196</v>
      </c>
      <c r="AG89" s="27">
        <v>23446</v>
      </c>
      <c r="AH89" s="27">
        <v>10732</v>
      </c>
      <c r="AI89" s="27">
        <v>81377</v>
      </c>
      <c r="AJ89" s="27">
        <v>25228</v>
      </c>
      <c r="AK89" s="27">
        <v>24268</v>
      </c>
      <c r="AL89" s="27">
        <v>24307</v>
      </c>
      <c r="AM89" s="27">
        <v>11729</v>
      </c>
      <c r="AN89" s="27">
        <v>85532</v>
      </c>
      <c r="AO89" s="27">
        <v>26410</v>
      </c>
      <c r="AP89" s="27">
        <v>25560</v>
      </c>
      <c r="AQ89" s="27">
        <v>25725</v>
      </c>
      <c r="AR89" s="27">
        <v>12718</v>
      </c>
      <c r="AS89" s="27">
        <v>90413</v>
      </c>
      <c r="AT89" s="27">
        <v>28104</v>
      </c>
      <c r="AU89" s="27">
        <v>27097</v>
      </c>
      <c r="AV89" s="27">
        <v>27436</v>
      </c>
      <c r="AW89" s="27">
        <v>13621</v>
      </c>
      <c r="AX89" s="27">
        <v>96258</v>
      </c>
      <c r="AY89" s="27">
        <v>29698</v>
      </c>
      <c r="AZ89" s="27">
        <v>28447</v>
      </c>
      <c r="BA89" s="27">
        <v>28676</v>
      </c>
      <c r="BB89" s="27">
        <v>14600</v>
      </c>
      <c r="BC89" s="27">
        <v>101421</v>
      </c>
      <c r="BD89" s="63">
        <v>29067</v>
      </c>
      <c r="BE89" s="97">
        <v>29386</v>
      </c>
      <c r="BF89" s="97">
        <v>30178</v>
      </c>
      <c r="BG89" s="97">
        <v>15556</v>
      </c>
      <c r="BH89" s="97">
        <v>104187</v>
      </c>
      <c r="BI89" s="97">
        <v>31776</v>
      </c>
      <c r="BJ89" s="97">
        <v>31105</v>
      </c>
      <c r="BK89" s="97">
        <v>31223</v>
      </c>
      <c r="BL89" s="97">
        <v>17330</v>
      </c>
      <c r="BM89" s="97">
        <v>111434</v>
      </c>
      <c r="BN89" s="97">
        <v>34798</v>
      </c>
      <c r="BO89" s="98">
        <v>9.5103222557905334E-2</v>
      </c>
      <c r="BP89" s="9"/>
    </row>
    <row r="90" spans="1:68" ht="17" x14ac:dyDescent="0.2">
      <c r="A90" s="9" t="s">
        <v>428</v>
      </c>
      <c r="B90" s="9" t="s">
        <v>429</v>
      </c>
      <c r="C90" s="73" t="s">
        <v>430</v>
      </c>
      <c r="D90" s="74" t="s">
        <v>87</v>
      </c>
      <c r="E90" s="75" t="s">
        <v>67</v>
      </c>
      <c r="F90" s="27">
        <v>10664</v>
      </c>
      <c r="G90" s="27">
        <v>10888</v>
      </c>
      <c r="H90" s="27">
        <v>10977</v>
      </c>
      <c r="I90" s="27">
        <v>6524</v>
      </c>
      <c r="J90" s="27">
        <v>39053</v>
      </c>
      <c r="K90" s="27">
        <v>10677</v>
      </c>
      <c r="L90" s="27">
        <v>10866</v>
      </c>
      <c r="M90" s="27">
        <v>10822</v>
      </c>
      <c r="N90" s="27">
        <v>6592</v>
      </c>
      <c r="O90" s="27">
        <v>38957</v>
      </c>
      <c r="P90" s="27">
        <v>11069</v>
      </c>
      <c r="Q90" s="27">
        <v>11273</v>
      </c>
      <c r="R90" s="27">
        <v>11297</v>
      </c>
      <c r="S90" s="27">
        <v>6843</v>
      </c>
      <c r="T90" s="27">
        <v>40482</v>
      </c>
      <c r="U90" s="27">
        <v>11867</v>
      </c>
      <c r="V90" s="27">
        <v>12031</v>
      </c>
      <c r="W90" s="27">
        <v>12133</v>
      </c>
      <c r="X90" s="27">
        <v>7854</v>
      </c>
      <c r="Y90" s="27">
        <v>43885</v>
      </c>
      <c r="Z90" s="27">
        <v>12185</v>
      </c>
      <c r="AA90" s="27">
        <v>12533</v>
      </c>
      <c r="AB90" s="27">
        <v>12508</v>
      </c>
      <c r="AC90" s="27">
        <v>8224</v>
      </c>
      <c r="AD90" s="27">
        <v>45450</v>
      </c>
      <c r="AE90" s="27">
        <v>12761</v>
      </c>
      <c r="AF90" s="27">
        <v>12889</v>
      </c>
      <c r="AG90" s="27">
        <v>13046</v>
      </c>
      <c r="AH90" s="27">
        <v>8853</v>
      </c>
      <c r="AI90" s="27">
        <v>47549</v>
      </c>
      <c r="AJ90" s="27">
        <v>13343</v>
      </c>
      <c r="AK90" s="27">
        <v>13598</v>
      </c>
      <c r="AL90" s="27">
        <v>13562</v>
      </c>
      <c r="AM90" s="27">
        <v>9306</v>
      </c>
      <c r="AN90" s="27">
        <v>49809</v>
      </c>
      <c r="AO90" s="27">
        <v>14186</v>
      </c>
      <c r="AP90" s="27">
        <v>14257</v>
      </c>
      <c r="AQ90" s="27">
        <v>14348</v>
      </c>
      <c r="AR90" s="27">
        <v>9794</v>
      </c>
      <c r="AS90" s="27">
        <v>52585</v>
      </c>
      <c r="AT90" s="27">
        <v>15174</v>
      </c>
      <c r="AU90" s="27">
        <v>15230</v>
      </c>
      <c r="AV90" s="27">
        <v>15500</v>
      </c>
      <c r="AW90" s="27">
        <v>10450</v>
      </c>
      <c r="AX90" s="27">
        <v>56354</v>
      </c>
      <c r="AY90" s="27">
        <v>15964</v>
      </c>
      <c r="AZ90" s="27">
        <v>16110</v>
      </c>
      <c r="BA90" s="27">
        <v>16247</v>
      </c>
      <c r="BB90" s="27">
        <v>11114</v>
      </c>
      <c r="BC90" s="27">
        <v>59435</v>
      </c>
      <c r="BD90" s="63">
        <v>15884</v>
      </c>
      <c r="BE90" s="97">
        <v>16552</v>
      </c>
      <c r="BF90" s="97">
        <v>16390</v>
      </c>
      <c r="BG90" s="97">
        <v>11579</v>
      </c>
      <c r="BH90" s="97">
        <v>60405</v>
      </c>
      <c r="BI90" s="97">
        <v>17440</v>
      </c>
      <c r="BJ90" s="97">
        <v>17839</v>
      </c>
      <c r="BK90" s="97">
        <v>17967</v>
      </c>
      <c r="BL90" s="97">
        <v>12541</v>
      </c>
      <c r="BM90" s="97">
        <v>65787</v>
      </c>
      <c r="BN90" s="97">
        <v>18823</v>
      </c>
      <c r="BO90" s="98">
        <v>7.9300458715596336E-2</v>
      </c>
      <c r="BP90" s="9"/>
    </row>
    <row r="91" spans="1:68" ht="17" x14ac:dyDescent="0.2">
      <c r="A91" s="9" t="s">
        <v>431</v>
      </c>
      <c r="B91" s="9" t="s">
        <v>432</v>
      </c>
      <c r="C91" s="73" t="s">
        <v>433</v>
      </c>
      <c r="D91" s="74" t="s">
        <v>85</v>
      </c>
      <c r="E91" s="75" t="s">
        <v>75</v>
      </c>
      <c r="F91" s="27">
        <v>12979</v>
      </c>
      <c r="G91" s="27">
        <v>12640</v>
      </c>
      <c r="H91" s="27">
        <v>12546</v>
      </c>
      <c r="I91" s="27">
        <v>5787</v>
      </c>
      <c r="J91" s="27">
        <v>43952</v>
      </c>
      <c r="K91" s="27">
        <v>13112</v>
      </c>
      <c r="L91" s="27">
        <v>12897</v>
      </c>
      <c r="M91" s="27">
        <v>12795</v>
      </c>
      <c r="N91" s="27">
        <v>5879</v>
      </c>
      <c r="O91" s="27">
        <v>44683</v>
      </c>
      <c r="P91" s="27">
        <v>13307</v>
      </c>
      <c r="Q91" s="27">
        <v>12958</v>
      </c>
      <c r="R91" s="27">
        <v>13013</v>
      </c>
      <c r="S91" s="27">
        <v>6247</v>
      </c>
      <c r="T91" s="27">
        <v>45525</v>
      </c>
      <c r="U91" s="27">
        <v>13694</v>
      </c>
      <c r="V91" s="27">
        <v>13629</v>
      </c>
      <c r="W91" s="27">
        <v>13380</v>
      </c>
      <c r="X91" s="27">
        <v>6764</v>
      </c>
      <c r="Y91" s="27">
        <v>47467</v>
      </c>
      <c r="Z91" s="27">
        <v>14353</v>
      </c>
      <c r="AA91" s="27">
        <v>14102</v>
      </c>
      <c r="AB91" s="27">
        <v>14180</v>
      </c>
      <c r="AC91" s="27">
        <v>7181</v>
      </c>
      <c r="AD91" s="27">
        <v>49816</v>
      </c>
      <c r="AE91" s="27">
        <v>15030</v>
      </c>
      <c r="AF91" s="27">
        <v>14837</v>
      </c>
      <c r="AG91" s="27">
        <v>14858</v>
      </c>
      <c r="AH91" s="27">
        <v>7429</v>
      </c>
      <c r="AI91" s="27">
        <v>52154</v>
      </c>
      <c r="AJ91" s="27">
        <v>15970</v>
      </c>
      <c r="AK91" s="27">
        <v>15687</v>
      </c>
      <c r="AL91" s="27">
        <v>15691</v>
      </c>
      <c r="AM91" s="27">
        <v>8044</v>
      </c>
      <c r="AN91" s="27">
        <v>55392</v>
      </c>
      <c r="AO91" s="27">
        <v>16817</v>
      </c>
      <c r="AP91" s="27">
        <v>16638</v>
      </c>
      <c r="AQ91" s="27">
        <v>16787</v>
      </c>
      <c r="AR91" s="27">
        <v>8646</v>
      </c>
      <c r="AS91" s="27">
        <v>58888</v>
      </c>
      <c r="AT91" s="27">
        <v>18283</v>
      </c>
      <c r="AU91" s="27">
        <v>17986</v>
      </c>
      <c r="AV91" s="27">
        <v>18226</v>
      </c>
      <c r="AW91" s="27">
        <v>9400</v>
      </c>
      <c r="AX91" s="27">
        <v>63895</v>
      </c>
      <c r="AY91" s="27">
        <v>19940</v>
      </c>
      <c r="AZ91" s="27">
        <v>19516</v>
      </c>
      <c r="BA91" s="27">
        <v>19518</v>
      </c>
      <c r="BB91" s="27">
        <v>10102</v>
      </c>
      <c r="BC91" s="27">
        <v>69076</v>
      </c>
      <c r="BD91" s="63">
        <v>19790</v>
      </c>
      <c r="BE91" s="97">
        <v>20267</v>
      </c>
      <c r="BF91" s="97">
        <v>20078</v>
      </c>
      <c r="BG91" s="97">
        <v>10688</v>
      </c>
      <c r="BH91" s="97">
        <v>70823</v>
      </c>
      <c r="BI91" s="97">
        <v>21622</v>
      </c>
      <c r="BJ91" s="97">
        <v>21205</v>
      </c>
      <c r="BK91" s="97">
        <v>21729</v>
      </c>
      <c r="BL91" s="97">
        <v>11838</v>
      </c>
      <c r="BM91" s="97">
        <v>76394</v>
      </c>
      <c r="BN91" s="97">
        <v>23136</v>
      </c>
      <c r="BO91" s="98">
        <v>7.0021274627694016E-2</v>
      </c>
      <c r="BP91" s="9"/>
    </row>
    <row r="92" spans="1:68" ht="17" x14ac:dyDescent="0.2">
      <c r="A92" s="9" t="s">
        <v>434</v>
      </c>
      <c r="B92" s="9" t="s">
        <v>435</v>
      </c>
      <c r="C92" s="73" t="s">
        <v>436</v>
      </c>
      <c r="D92" s="74" t="s">
        <v>85</v>
      </c>
      <c r="E92" s="75" t="s">
        <v>69</v>
      </c>
      <c r="F92" s="27">
        <v>11169</v>
      </c>
      <c r="G92" s="27">
        <v>10943</v>
      </c>
      <c r="H92" s="27">
        <v>10769</v>
      </c>
      <c r="I92" s="27">
        <v>4731</v>
      </c>
      <c r="J92" s="27">
        <v>37612</v>
      </c>
      <c r="K92" s="27">
        <v>11086</v>
      </c>
      <c r="L92" s="27">
        <v>11053</v>
      </c>
      <c r="M92" s="27">
        <v>10948</v>
      </c>
      <c r="N92" s="27">
        <v>4733</v>
      </c>
      <c r="O92" s="27">
        <v>37820</v>
      </c>
      <c r="P92" s="27">
        <v>11469</v>
      </c>
      <c r="Q92" s="27">
        <v>11062</v>
      </c>
      <c r="R92" s="27">
        <v>11017</v>
      </c>
      <c r="S92" s="27">
        <v>4784</v>
      </c>
      <c r="T92" s="27">
        <v>38333</v>
      </c>
      <c r="U92" s="27">
        <v>11670</v>
      </c>
      <c r="V92" s="27">
        <v>11403</v>
      </c>
      <c r="W92" s="27">
        <v>11152</v>
      </c>
      <c r="X92" s="27">
        <v>5152</v>
      </c>
      <c r="Y92" s="27">
        <v>39377</v>
      </c>
      <c r="Z92" s="27">
        <v>12070</v>
      </c>
      <c r="AA92" s="27">
        <v>11826</v>
      </c>
      <c r="AB92" s="27">
        <v>11761</v>
      </c>
      <c r="AC92" s="27">
        <v>5387</v>
      </c>
      <c r="AD92" s="27">
        <v>41044</v>
      </c>
      <c r="AE92" s="27">
        <v>12550</v>
      </c>
      <c r="AF92" s="27">
        <v>12327</v>
      </c>
      <c r="AG92" s="27">
        <v>12161</v>
      </c>
      <c r="AH92" s="27">
        <v>5656</v>
      </c>
      <c r="AI92" s="27">
        <v>42694</v>
      </c>
      <c r="AJ92" s="27">
        <v>13322</v>
      </c>
      <c r="AK92" s="27">
        <v>13181</v>
      </c>
      <c r="AL92" s="27">
        <v>13120</v>
      </c>
      <c r="AM92" s="27">
        <v>6129</v>
      </c>
      <c r="AN92" s="27">
        <v>45752</v>
      </c>
      <c r="AO92" s="27">
        <v>14391</v>
      </c>
      <c r="AP92" s="27">
        <v>14099</v>
      </c>
      <c r="AQ92" s="27">
        <v>14064</v>
      </c>
      <c r="AR92" s="27">
        <v>6586</v>
      </c>
      <c r="AS92" s="27">
        <v>49140</v>
      </c>
      <c r="AT92" s="27">
        <v>15549</v>
      </c>
      <c r="AU92" s="27">
        <v>15248</v>
      </c>
      <c r="AV92" s="27">
        <v>15264</v>
      </c>
      <c r="AW92" s="27">
        <v>7184</v>
      </c>
      <c r="AX92" s="27">
        <v>53245</v>
      </c>
      <c r="AY92" s="27">
        <v>16742</v>
      </c>
      <c r="AZ92" s="27">
        <v>16626</v>
      </c>
      <c r="BA92" s="27">
        <v>16503</v>
      </c>
      <c r="BB92" s="27">
        <v>7662</v>
      </c>
      <c r="BC92" s="27">
        <v>57533</v>
      </c>
      <c r="BD92" s="63">
        <v>16950</v>
      </c>
      <c r="BE92" s="97">
        <v>16961</v>
      </c>
      <c r="BF92" s="97">
        <v>16873</v>
      </c>
      <c r="BG92" s="97">
        <v>8044</v>
      </c>
      <c r="BH92" s="97">
        <v>58828</v>
      </c>
      <c r="BI92" s="97" t="s">
        <v>47</v>
      </c>
      <c r="BJ92" s="97" t="s">
        <v>47</v>
      </c>
      <c r="BK92" s="97" t="s">
        <v>47</v>
      </c>
      <c r="BL92" s="97" t="s">
        <v>47</v>
      </c>
      <c r="BM92" s="97" t="s">
        <v>47</v>
      </c>
      <c r="BN92" s="97" t="s">
        <v>47</v>
      </c>
      <c r="BO92" s="98" t="s">
        <v>1279</v>
      </c>
      <c r="BP92" s="9"/>
    </row>
    <row r="93" spans="1:68" ht="17" x14ac:dyDescent="0.2">
      <c r="A93" s="9" t="s">
        <v>437</v>
      </c>
      <c r="B93" s="9" t="s">
        <v>438</v>
      </c>
      <c r="C93" s="73" t="s">
        <v>439</v>
      </c>
      <c r="D93" s="74" t="s">
        <v>87</v>
      </c>
      <c r="E93" s="75" t="s">
        <v>69</v>
      </c>
      <c r="F93" s="27">
        <v>23085</v>
      </c>
      <c r="G93" s="27">
        <v>22794</v>
      </c>
      <c r="H93" s="27">
        <v>21907</v>
      </c>
      <c r="I93" s="27">
        <v>10870</v>
      </c>
      <c r="J93" s="27">
        <v>78656</v>
      </c>
      <c r="K93" s="27">
        <v>23263</v>
      </c>
      <c r="L93" s="27">
        <v>22873</v>
      </c>
      <c r="M93" s="27">
        <v>22160</v>
      </c>
      <c r="N93" s="27">
        <v>11506</v>
      </c>
      <c r="O93" s="27">
        <v>79802</v>
      </c>
      <c r="P93" s="27">
        <v>23365</v>
      </c>
      <c r="Q93" s="27">
        <v>22707</v>
      </c>
      <c r="R93" s="27">
        <v>22058</v>
      </c>
      <c r="S93" s="27">
        <v>10690</v>
      </c>
      <c r="T93" s="27">
        <v>78820</v>
      </c>
      <c r="U93" s="27">
        <v>25415</v>
      </c>
      <c r="V93" s="27">
        <v>24068</v>
      </c>
      <c r="W93" s="27">
        <v>24042</v>
      </c>
      <c r="X93" s="27">
        <v>12322</v>
      </c>
      <c r="Y93" s="27">
        <v>85847</v>
      </c>
      <c r="Z93" s="27">
        <v>25748</v>
      </c>
      <c r="AA93" s="27">
        <v>25251</v>
      </c>
      <c r="AB93" s="27">
        <v>24969</v>
      </c>
      <c r="AC93" s="27">
        <v>13249</v>
      </c>
      <c r="AD93" s="27">
        <v>89217</v>
      </c>
      <c r="AE93" s="27">
        <v>26483</v>
      </c>
      <c r="AF93" s="27">
        <v>26092</v>
      </c>
      <c r="AG93" s="27">
        <v>25727</v>
      </c>
      <c r="AH93" s="27">
        <v>13505</v>
      </c>
      <c r="AI93" s="27">
        <v>91807</v>
      </c>
      <c r="AJ93" s="27">
        <v>27662</v>
      </c>
      <c r="AK93" s="27">
        <v>27172</v>
      </c>
      <c r="AL93" s="27">
        <v>27049</v>
      </c>
      <c r="AM93" s="27">
        <v>14878</v>
      </c>
      <c r="AN93" s="27">
        <v>96761</v>
      </c>
      <c r="AO93" s="27">
        <v>29521</v>
      </c>
      <c r="AP93" s="27">
        <v>29229</v>
      </c>
      <c r="AQ93" s="27">
        <v>28877</v>
      </c>
      <c r="AR93" s="27">
        <v>15851</v>
      </c>
      <c r="AS93" s="27">
        <v>103478</v>
      </c>
      <c r="AT93" s="27">
        <v>31534</v>
      </c>
      <c r="AU93" s="27">
        <v>30893</v>
      </c>
      <c r="AV93" s="27">
        <v>30845</v>
      </c>
      <c r="AW93" s="27">
        <v>17000</v>
      </c>
      <c r="AX93" s="27">
        <v>110272</v>
      </c>
      <c r="AY93" s="27">
        <v>33066</v>
      </c>
      <c r="AZ93" s="27">
        <v>32484</v>
      </c>
      <c r="BA93" s="27">
        <v>32257</v>
      </c>
      <c r="BB93" s="27">
        <v>18088</v>
      </c>
      <c r="BC93" s="27">
        <v>115895</v>
      </c>
      <c r="BD93" s="63">
        <v>32320</v>
      </c>
      <c r="BE93" s="97">
        <v>34256</v>
      </c>
      <c r="BF93" s="97">
        <v>32998</v>
      </c>
      <c r="BG93" s="97">
        <v>18689</v>
      </c>
      <c r="BH93" s="97">
        <v>118263</v>
      </c>
      <c r="BI93" s="97">
        <v>35463</v>
      </c>
      <c r="BJ93" s="97">
        <v>35644</v>
      </c>
      <c r="BK93" s="97">
        <v>36292</v>
      </c>
      <c r="BL93" s="97">
        <v>20215</v>
      </c>
      <c r="BM93" s="97">
        <v>127614</v>
      </c>
      <c r="BN93" s="97">
        <v>38090</v>
      </c>
      <c r="BO93" s="98">
        <v>7.4077207230070774E-2</v>
      </c>
      <c r="BP93" s="9"/>
    </row>
    <row r="94" spans="1:68" ht="17" x14ac:dyDescent="0.2">
      <c r="A94" s="9" t="s">
        <v>440</v>
      </c>
      <c r="B94" s="9" t="s">
        <v>441</v>
      </c>
      <c r="C94" s="73" t="s">
        <v>442</v>
      </c>
      <c r="D94" s="74" t="s">
        <v>85</v>
      </c>
      <c r="E94" s="75" t="s">
        <v>69</v>
      </c>
      <c r="F94" s="27">
        <v>12359</v>
      </c>
      <c r="G94" s="27">
        <v>11791</v>
      </c>
      <c r="H94" s="27">
        <v>11908</v>
      </c>
      <c r="I94" s="27">
        <v>5111</v>
      </c>
      <c r="J94" s="27">
        <v>41169</v>
      </c>
      <c r="K94" s="27">
        <v>12526</v>
      </c>
      <c r="L94" s="27">
        <v>12040</v>
      </c>
      <c r="M94" s="27">
        <v>12143</v>
      </c>
      <c r="N94" s="27">
        <v>5075</v>
      </c>
      <c r="O94" s="27">
        <v>41784</v>
      </c>
      <c r="P94" s="27">
        <v>12576</v>
      </c>
      <c r="Q94" s="27">
        <v>11978</v>
      </c>
      <c r="R94" s="27">
        <v>12272</v>
      </c>
      <c r="S94" s="27">
        <v>4972</v>
      </c>
      <c r="T94" s="27">
        <v>41798</v>
      </c>
      <c r="U94" s="27">
        <v>12842</v>
      </c>
      <c r="V94" s="27">
        <v>12124</v>
      </c>
      <c r="W94" s="27">
        <v>12490</v>
      </c>
      <c r="X94" s="27">
        <v>5229</v>
      </c>
      <c r="Y94" s="27">
        <v>42685</v>
      </c>
      <c r="Z94" s="27">
        <v>13953</v>
      </c>
      <c r="AA94" s="27">
        <v>12554</v>
      </c>
      <c r="AB94" s="27">
        <v>12761</v>
      </c>
      <c r="AC94" s="27">
        <v>4551</v>
      </c>
      <c r="AD94" s="27">
        <v>43819</v>
      </c>
      <c r="AE94" s="27">
        <v>14279</v>
      </c>
      <c r="AF94" s="27">
        <v>12815</v>
      </c>
      <c r="AG94" s="27">
        <v>13110</v>
      </c>
      <c r="AH94" s="27">
        <v>4835</v>
      </c>
      <c r="AI94" s="27">
        <v>45039</v>
      </c>
      <c r="AJ94" s="27">
        <v>15255</v>
      </c>
      <c r="AK94" s="27">
        <v>13545</v>
      </c>
      <c r="AL94" s="27">
        <v>13623</v>
      </c>
      <c r="AM94" s="27">
        <v>5041</v>
      </c>
      <c r="AN94" s="27">
        <v>47464</v>
      </c>
      <c r="AO94" s="27">
        <v>15859</v>
      </c>
      <c r="AP94" s="27">
        <v>14236</v>
      </c>
      <c r="AQ94" s="27">
        <v>14160</v>
      </c>
      <c r="AR94" s="27">
        <v>5151</v>
      </c>
      <c r="AS94" s="27">
        <v>49406</v>
      </c>
      <c r="AT94" s="27">
        <v>16774</v>
      </c>
      <c r="AU94" s="27">
        <v>14810</v>
      </c>
      <c r="AV94" s="27">
        <v>14856</v>
      </c>
      <c r="AW94" s="27">
        <v>5306</v>
      </c>
      <c r="AX94" s="27">
        <v>51746</v>
      </c>
      <c r="AY94" s="27">
        <v>17893</v>
      </c>
      <c r="AZ94" s="27">
        <v>15875</v>
      </c>
      <c r="BA94" s="27">
        <v>15764</v>
      </c>
      <c r="BB94" s="27">
        <v>5518</v>
      </c>
      <c r="BC94" s="27">
        <v>55050</v>
      </c>
      <c r="BD94" s="63">
        <v>17591</v>
      </c>
      <c r="BE94" s="97">
        <v>16362</v>
      </c>
      <c r="BF94" s="97">
        <v>15932</v>
      </c>
      <c r="BG94" s="97">
        <v>6046</v>
      </c>
      <c r="BH94" s="97">
        <v>55931</v>
      </c>
      <c r="BI94" s="97">
        <v>18993</v>
      </c>
      <c r="BJ94" s="97">
        <v>17242</v>
      </c>
      <c r="BK94" s="97">
        <v>16926</v>
      </c>
      <c r="BL94" s="97">
        <v>6064</v>
      </c>
      <c r="BM94" s="97">
        <v>59225</v>
      </c>
      <c r="BN94" s="97">
        <v>19850</v>
      </c>
      <c r="BO94" s="98">
        <v>4.5121887011004051E-2</v>
      </c>
      <c r="BP94" s="9"/>
    </row>
    <row r="95" spans="1:68" ht="17" x14ac:dyDescent="0.2">
      <c r="A95" s="9" t="s">
        <v>443</v>
      </c>
      <c r="B95" s="9" t="s">
        <v>444</v>
      </c>
      <c r="C95" s="73" t="s">
        <v>445</v>
      </c>
      <c r="D95" s="74" t="s">
        <v>83</v>
      </c>
      <c r="E95" s="75" t="s">
        <v>77</v>
      </c>
      <c r="F95" s="27">
        <v>26677</v>
      </c>
      <c r="G95" s="27">
        <v>25132</v>
      </c>
      <c r="H95" s="27">
        <v>25571</v>
      </c>
      <c r="I95" s="27">
        <v>14490</v>
      </c>
      <c r="J95" s="27">
        <v>91870</v>
      </c>
      <c r="K95" s="27">
        <v>26683</v>
      </c>
      <c r="L95" s="27">
        <v>25406</v>
      </c>
      <c r="M95" s="27">
        <v>25950</v>
      </c>
      <c r="N95" s="27">
        <v>14654</v>
      </c>
      <c r="O95" s="27">
        <v>92693</v>
      </c>
      <c r="P95" s="27">
        <v>26996</v>
      </c>
      <c r="Q95" s="27">
        <v>25183</v>
      </c>
      <c r="R95" s="27">
        <v>24161</v>
      </c>
      <c r="S95" s="27">
        <v>17626</v>
      </c>
      <c r="T95" s="27">
        <v>93966</v>
      </c>
      <c r="U95" s="27">
        <v>27197</v>
      </c>
      <c r="V95" s="27">
        <v>26488</v>
      </c>
      <c r="W95" s="27">
        <v>26965</v>
      </c>
      <c r="X95" s="27">
        <v>17368</v>
      </c>
      <c r="Y95" s="27">
        <v>98018</v>
      </c>
      <c r="Z95" s="27">
        <v>28767</v>
      </c>
      <c r="AA95" s="27">
        <v>27533</v>
      </c>
      <c r="AB95" s="27">
        <v>27966</v>
      </c>
      <c r="AC95" s="27">
        <v>18362</v>
      </c>
      <c r="AD95" s="27">
        <v>102628</v>
      </c>
      <c r="AE95" s="27">
        <v>29614</v>
      </c>
      <c r="AF95" s="27">
        <v>28436</v>
      </c>
      <c r="AG95" s="27">
        <v>29056</v>
      </c>
      <c r="AH95" s="27">
        <v>19664</v>
      </c>
      <c r="AI95" s="27">
        <v>106770</v>
      </c>
      <c r="AJ95" s="27">
        <v>31471</v>
      </c>
      <c r="AK95" s="27">
        <v>30121</v>
      </c>
      <c r="AL95" s="27">
        <v>30847</v>
      </c>
      <c r="AM95" s="27">
        <v>21545</v>
      </c>
      <c r="AN95" s="27">
        <v>113984</v>
      </c>
      <c r="AO95" s="27">
        <v>33088</v>
      </c>
      <c r="AP95" s="27">
        <v>31603</v>
      </c>
      <c r="AQ95" s="27">
        <v>32275</v>
      </c>
      <c r="AR95" s="27">
        <v>22798</v>
      </c>
      <c r="AS95" s="27">
        <v>119764</v>
      </c>
      <c r="AT95" s="27">
        <v>34818</v>
      </c>
      <c r="AU95" s="27">
        <v>33322</v>
      </c>
      <c r="AV95" s="27">
        <v>34141</v>
      </c>
      <c r="AW95" s="27">
        <v>24399</v>
      </c>
      <c r="AX95" s="27">
        <v>126680</v>
      </c>
      <c r="AY95" s="27">
        <v>37308</v>
      </c>
      <c r="AZ95" s="27">
        <v>36023</v>
      </c>
      <c r="BA95" s="27">
        <v>33971</v>
      </c>
      <c r="BB95" s="27">
        <v>28226</v>
      </c>
      <c r="BC95" s="27">
        <v>135528</v>
      </c>
      <c r="BD95" s="63">
        <v>34836</v>
      </c>
      <c r="BE95" s="97">
        <v>36131</v>
      </c>
      <c r="BF95" s="97">
        <v>35892</v>
      </c>
      <c r="BG95" s="97">
        <v>29634</v>
      </c>
      <c r="BH95" s="97">
        <v>136493</v>
      </c>
      <c r="BI95" s="97">
        <v>39642</v>
      </c>
      <c r="BJ95" s="97">
        <v>38389</v>
      </c>
      <c r="BK95" s="97">
        <v>36243</v>
      </c>
      <c r="BL95" s="97">
        <v>31335</v>
      </c>
      <c r="BM95" s="97">
        <v>145609</v>
      </c>
      <c r="BN95" s="97">
        <v>41668</v>
      </c>
      <c r="BO95" s="98">
        <v>5.1107411331416178E-2</v>
      </c>
      <c r="BP95" s="9"/>
    </row>
    <row r="96" spans="1:68" ht="17" x14ac:dyDescent="0.2">
      <c r="A96" s="9" t="s">
        <v>446</v>
      </c>
      <c r="B96" s="9" t="s">
        <v>447</v>
      </c>
      <c r="C96" s="73" t="s">
        <v>448</v>
      </c>
      <c r="D96" s="74" t="s">
        <v>87</v>
      </c>
      <c r="E96" s="75" t="s">
        <v>73</v>
      </c>
      <c r="F96" s="69" t="s">
        <v>181</v>
      </c>
      <c r="G96" s="69" t="s">
        <v>181</v>
      </c>
      <c r="H96" s="69" t="s">
        <v>181</v>
      </c>
      <c r="I96" s="69" t="s">
        <v>181</v>
      </c>
      <c r="J96" s="69" t="s">
        <v>181</v>
      </c>
      <c r="K96" s="69" t="s">
        <v>181</v>
      </c>
      <c r="L96" s="69" t="s">
        <v>181</v>
      </c>
      <c r="M96" s="69" t="s">
        <v>181</v>
      </c>
      <c r="N96" s="69" t="s">
        <v>181</v>
      </c>
      <c r="O96" s="69" t="s">
        <v>181</v>
      </c>
      <c r="P96" s="69" t="s">
        <v>181</v>
      </c>
      <c r="Q96" s="69" t="s">
        <v>181</v>
      </c>
      <c r="R96" s="69" t="s">
        <v>181</v>
      </c>
      <c r="S96" s="69" t="s">
        <v>181</v>
      </c>
      <c r="T96" s="69" t="s">
        <v>181</v>
      </c>
      <c r="U96" s="69" t="s">
        <v>181</v>
      </c>
      <c r="V96" s="69" t="s">
        <v>181</v>
      </c>
      <c r="W96" s="69" t="s">
        <v>181</v>
      </c>
      <c r="X96" s="69" t="s">
        <v>181</v>
      </c>
      <c r="Y96" s="69" t="s">
        <v>181</v>
      </c>
      <c r="Z96" s="69" t="s">
        <v>181</v>
      </c>
      <c r="AA96" s="69" t="s">
        <v>181</v>
      </c>
      <c r="AB96" s="69" t="s">
        <v>181</v>
      </c>
      <c r="AC96" s="69" t="s">
        <v>181</v>
      </c>
      <c r="AD96" s="69" t="s">
        <v>181</v>
      </c>
      <c r="AE96" s="69" t="s">
        <v>181</v>
      </c>
      <c r="AF96" s="69" t="s">
        <v>181</v>
      </c>
      <c r="AG96" s="69" t="s">
        <v>181</v>
      </c>
      <c r="AH96" s="69" t="s">
        <v>181</v>
      </c>
      <c r="AI96" s="69" t="s">
        <v>181</v>
      </c>
      <c r="AJ96" s="69" t="s">
        <v>181</v>
      </c>
      <c r="AK96" s="69" t="s">
        <v>181</v>
      </c>
      <c r="AL96" s="69" t="s">
        <v>181</v>
      </c>
      <c r="AM96" s="69" t="s">
        <v>181</v>
      </c>
      <c r="AN96" s="69" t="s">
        <v>181</v>
      </c>
      <c r="AO96" s="69" t="s">
        <v>181</v>
      </c>
      <c r="AP96" s="69" t="s">
        <v>181</v>
      </c>
      <c r="AQ96" s="69" t="s">
        <v>181</v>
      </c>
      <c r="AR96" s="69" t="s">
        <v>181</v>
      </c>
      <c r="AS96" s="69" t="s">
        <v>181</v>
      </c>
      <c r="AT96" s="69" t="s">
        <v>181</v>
      </c>
      <c r="AU96" s="69" t="s">
        <v>181</v>
      </c>
      <c r="AV96" s="69" t="s">
        <v>181</v>
      </c>
      <c r="AW96" s="69" t="s">
        <v>181</v>
      </c>
      <c r="AX96" s="69" t="s">
        <v>181</v>
      </c>
      <c r="AY96" s="27">
        <v>87710</v>
      </c>
      <c r="AZ96" s="27">
        <v>86890</v>
      </c>
      <c r="BA96" s="27">
        <v>87266</v>
      </c>
      <c r="BB96" s="27">
        <v>41997</v>
      </c>
      <c r="BC96" s="27">
        <v>303863</v>
      </c>
      <c r="BD96" s="63">
        <v>89275</v>
      </c>
      <c r="BE96" s="97">
        <v>91898</v>
      </c>
      <c r="BF96" s="97">
        <v>86877</v>
      </c>
      <c r="BG96" s="97">
        <v>42965</v>
      </c>
      <c r="BH96" s="97">
        <v>311015</v>
      </c>
      <c r="BI96" s="97">
        <v>95061</v>
      </c>
      <c r="BJ96" s="97">
        <v>96265</v>
      </c>
      <c r="BK96" s="97">
        <v>93671</v>
      </c>
      <c r="BL96" s="97">
        <v>48202</v>
      </c>
      <c r="BM96" s="97">
        <v>333199</v>
      </c>
      <c r="BN96" s="97">
        <v>98940</v>
      </c>
      <c r="BO96" s="98">
        <v>4.0805377599646545E-2</v>
      </c>
      <c r="BP96" s="9"/>
    </row>
    <row r="97" spans="1:68" ht="17" x14ac:dyDescent="0.2">
      <c r="A97" s="9" t="s">
        <v>449</v>
      </c>
      <c r="B97" s="9" t="s">
        <v>450</v>
      </c>
      <c r="C97" s="73" t="s">
        <v>451</v>
      </c>
      <c r="D97" s="74" t="s">
        <v>85</v>
      </c>
      <c r="E97" s="75" t="s">
        <v>75</v>
      </c>
      <c r="F97" s="27">
        <v>14818</v>
      </c>
      <c r="G97" s="27">
        <v>14354</v>
      </c>
      <c r="H97" s="27">
        <v>13839</v>
      </c>
      <c r="I97" s="27">
        <v>6156</v>
      </c>
      <c r="J97" s="27">
        <v>49167</v>
      </c>
      <c r="K97" s="27">
        <v>14968</v>
      </c>
      <c r="L97" s="27">
        <v>14299</v>
      </c>
      <c r="M97" s="27">
        <v>13300</v>
      </c>
      <c r="N97" s="27">
        <v>7509</v>
      </c>
      <c r="O97" s="27">
        <v>50076</v>
      </c>
      <c r="P97" s="27">
        <v>15017</v>
      </c>
      <c r="Q97" s="27">
        <v>14454</v>
      </c>
      <c r="R97" s="27">
        <v>13441</v>
      </c>
      <c r="S97" s="27">
        <v>7349</v>
      </c>
      <c r="T97" s="27">
        <v>50261</v>
      </c>
      <c r="U97" s="27">
        <v>15422</v>
      </c>
      <c r="V97" s="27">
        <v>14967</v>
      </c>
      <c r="W97" s="27">
        <v>14828</v>
      </c>
      <c r="X97" s="27">
        <v>7261</v>
      </c>
      <c r="Y97" s="27">
        <v>52478</v>
      </c>
      <c r="Z97" s="27">
        <v>15612</v>
      </c>
      <c r="AA97" s="27">
        <v>15324</v>
      </c>
      <c r="AB97" s="27">
        <v>15338</v>
      </c>
      <c r="AC97" s="27">
        <v>7711</v>
      </c>
      <c r="AD97" s="27">
        <v>53985</v>
      </c>
      <c r="AE97" s="27">
        <v>16195</v>
      </c>
      <c r="AF97" s="27">
        <v>15874</v>
      </c>
      <c r="AG97" s="27">
        <v>15883</v>
      </c>
      <c r="AH97" s="27">
        <v>7941</v>
      </c>
      <c r="AI97" s="27">
        <v>55893</v>
      </c>
      <c r="AJ97" s="27">
        <v>17039</v>
      </c>
      <c r="AK97" s="27">
        <v>16772</v>
      </c>
      <c r="AL97" s="27">
        <v>16718</v>
      </c>
      <c r="AM97" s="27">
        <v>8632</v>
      </c>
      <c r="AN97" s="27">
        <v>59161</v>
      </c>
      <c r="AO97" s="27">
        <v>17896</v>
      </c>
      <c r="AP97" s="27">
        <v>17593</v>
      </c>
      <c r="AQ97" s="27">
        <v>17564</v>
      </c>
      <c r="AR97" s="27">
        <v>9390</v>
      </c>
      <c r="AS97" s="27">
        <v>62443</v>
      </c>
      <c r="AT97" s="27">
        <v>19052</v>
      </c>
      <c r="AU97" s="27">
        <v>18655</v>
      </c>
      <c r="AV97" s="27">
        <v>18857</v>
      </c>
      <c r="AW97" s="27">
        <v>10052</v>
      </c>
      <c r="AX97" s="27">
        <v>66616</v>
      </c>
      <c r="AY97" s="27">
        <v>20174</v>
      </c>
      <c r="AZ97" s="27">
        <v>19862</v>
      </c>
      <c r="BA97" s="27">
        <v>19889</v>
      </c>
      <c r="BB97" s="27">
        <v>10790</v>
      </c>
      <c r="BC97" s="27">
        <v>70715</v>
      </c>
      <c r="BD97" s="63">
        <v>19991</v>
      </c>
      <c r="BE97" s="97">
        <v>20302</v>
      </c>
      <c r="BF97" s="97">
        <v>20355</v>
      </c>
      <c r="BG97" s="97">
        <v>11487</v>
      </c>
      <c r="BH97" s="97">
        <v>72135</v>
      </c>
      <c r="BI97" s="97">
        <v>21788</v>
      </c>
      <c r="BJ97" s="97">
        <v>21594</v>
      </c>
      <c r="BK97" s="97">
        <v>21722</v>
      </c>
      <c r="BL97" s="97">
        <v>12514</v>
      </c>
      <c r="BM97" s="97">
        <v>77618</v>
      </c>
      <c r="BN97" s="97">
        <v>23502</v>
      </c>
      <c r="BO97" s="98">
        <v>7.8667156232788693E-2</v>
      </c>
      <c r="BP97" s="9"/>
    </row>
    <row r="98" spans="1:68" ht="17" x14ac:dyDescent="0.2">
      <c r="A98" s="9" t="s">
        <v>452</v>
      </c>
      <c r="B98" s="9" t="s">
        <v>453</v>
      </c>
      <c r="C98" s="73" t="s">
        <v>454</v>
      </c>
      <c r="D98" s="74" t="s">
        <v>83</v>
      </c>
      <c r="E98" s="75" t="s">
        <v>79</v>
      </c>
      <c r="F98" s="27">
        <v>29756</v>
      </c>
      <c r="G98" s="27">
        <v>29560</v>
      </c>
      <c r="H98" s="27">
        <v>28302</v>
      </c>
      <c r="I98" s="27">
        <v>13461</v>
      </c>
      <c r="J98" s="27">
        <v>101079</v>
      </c>
      <c r="K98" s="27">
        <v>30022</v>
      </c>
      <c r="L98" s="27">
        <v>29937</v>
      </c>
      <c r="M98" s="27">
        <v>29859</v>
      </c>
      <c r="N98" s="27">
        <v>13696</v>
      </c>
      <c r="O98" s="27">
        <v>103514</v>
      </c>
      <c r="P98" s="27">
        <v>30163</v>
      </c>
      <c r="Q98" s="27">
        <v>29987</v>
      </c>
      <c r="R98" s="27">
        <v>30016</v>
      </c>
      <c r="S98" s="27">
        <v>13839</v>
      </c>
      <c r="T98" s="27">
        <v>104005</v>
      </c>
      <c r="U98" s="27">
        <v>31251</v>
      </c>
      <c r="V98" s="27">
        <v>30813</v>
      </c>
      <c r="W98" s="27">
        <v>31021</v>
      </c>
      <c r="X98" s="27">
        <v>15016</v>
      </c>
      <c r="Y98" s="27">
        <v>108101</v>
      </c>
      <c r="Z98" s="27">
        <v>32510</v>
      </c>
      <c r="AA98" s="27">
        <v>31334</v>
      </c>
      <c r="AB98" s="27">
        <v>31613</v>
      </c>
      <c r="AC98" s="27">
        <v>15228</v>
      </c>
      <c r="AD98" s="27">
        <v>110685</v>
      </c>
      <c r="AE98" s="27">
        <v>32988</v>
      </c>
      <c r="AF98" s="27">
        <v>32048</v>
      </c>
      <c r="AG98" s="27">
        <v>32228</v>
      </c>
      <c r="AH98" s="27">
        <v>15597</v>
      </c>
      <c r="AI98" s="27">
        <v>112861</v>
      </c>
      <c r="AJ98" s="27">
        <v>34688</v>
      </c>
      <c r="AK98" s="27">
        <v>34125</v>
      </c>
      <c r="AL98" s="27">
        <v>34235</v>
      </c>
      <c r="AM98" s="27">
        <v>17153</v>
      </c>
      <c r="AN98" s="27">
        <v>120201</v>
      </c>
      <c r="AO98" s="27">
        <v>36675</v>
      </c>
      <c r="AP98" s="27">
        <v>35865</v>
      </c>
      <c r="AQ98" s="27">
        <v>35665</v>
      </c>
      <c r="AR98" s="27">
        <v>18477</v>
      </c>
      <c r="AS98" s="27">
        <v>126682</v>
      </c>
      <c r="AT98" s="27">
        <v>38774</v>
      </c>
      <c r="AU98" s="27">
        <v>37566</v>
      </c>
      <c r="AV98" s="27">
        <v>37504</v>
      </c>
      <c r="AW98" s="27">
        <v>20179</v>
      </c>
      <c r="AX98" s="27">
        <v>134023</v>
      </c>
      <c r="AY98" s="27">
        <v>41109</v>
      </c>
      <c r="AZ98" s="27">
        <v>39942</v>
      </c>
      <c r="BA98" s="27">
        <v>40456</v>
      </c>
      <c r="BB98" s="27">
        <v>21929</v>
      </c>
      <c r="BC98" s="27">
        <v>143436</v>
      </c>
      <c r="BD98" s="63">
        <v>40794</v>
      </c>
      <c r="BE98" s="97">
        <v>41204</v>
      </c>
      <c r="BF98" s="97">
        <v>40424</v>
      </c>
      <c r="BG98" s="97">
        <v>22013</v>
      </c>
      <c r="BH98" s="97">
        <v>144435</v>
      </c>
      <c r="BI98" s="97">
        <v>44139</v>
      </c>
      <c r="BJ98" s="97">
        <v>43570</v>
      </c>
      <c r="BK98" s="97">
        <v>43836</v>
      </c>
      <c r="BL98" s="97">
        <v>24148</v>
      </c>
      <c r="BM98" s="97">
        <v>155693</v>
      </c>
      <c r="BN98" s="97">
        <v>46524</v>
      </c>
      <c r="BO98" s="98">
        <v>5.4033847617753004E-2</v>
      </c>
      <c r="BP98" s="9"/>
    </row>
    <row r="99" spans="1:68" ht="17" x14ac:dyDescent="0.2">
      <c r="A99" s="9" t="s">
        <v>455</v>
      </c>
      <c r="B99" s="9" t="s">
        <v>456</v>
      </c>
      <c r="C99" s="48" t="s">
        <v>457</v>
      </c>
      <c r="D99" s="76" t="s">
        <v>87</v>
      </c>
      <c r="E99" s="75" t="s">
        <v>67</v>
      </c>
      <c r="F99" s="27">
        <v>57345</v>
      </c>
      <c r="G99" s="27">
        <v>57105</v>
      </c>
      <c r="H99" s="27">
        <v>56658</v>
      </c>
      <c r="I99" s="27">
        <v>23725</v>
      </c>
      <c r="J99" s="27">
        <v>194833</v>
      </c>
      <c r="K99" s="27">
        <v>54736</v>
      </c>
      <c r="L99" s="27">
        <v>53955</v>
      </c>
      <c r="M99" s="27">
        <v>53815</v>
      </c>
      <c r="N99" s="27">
        <v>27478</v>
      </c>
      <c r="O99" s="27">
        <v>189984</v>
      </c>
      <c r="P99" s="27">
        <v>57213</v>
      </c>
      <c r="Q99" s="27">
        <v>57190</v>
      </c>
      <c r="R99" s="27">
        <v>57122</v>
      </c>
      <c r="S99" s="27">
        <v>27786</v>
      </c>
      <c r="T99" s="27">
        <v>199311</v>
      </c>
      <c r="U99" s="27">
        <v>59717</v>
      </c>
      <c r="V99" s="27">
        <v>58924</v>
      </c>
      <c r="W99" s="27">
        <v>59637</v>
      </c>
      <c r="X99" s="27">
        <v>31697</v>
      </c>
      <c r="Y99" s="27">
        <v>209975</v>
      </c>
      <c r="Z99" s="27">
        <v>62314</v>
      </c>
      <c r="AA99" s="27">
        <v>61811</v>
      </c>
      <c r="AB99" s="27">
        <v>60425</v>
      </c>
      <c r="AC99" s="27">
        <v>33009</v>
      </c>
      <c r="AD99" s="27">
        <v>217559</v>
      </c>
      <c r="AE99" s="27">
        <v>64491</v>
      </c>
      <c r="AF99" s="27">
        <v>64976</v>
      </c>
      <c r="AG99" s="27">
        <v>64393</v>
      </c>
      <c r="AH99" s="27">
        <v>32453</v>
      </c>
      <c r="AI99" s="27">
        <v>226313</v>
      </c>
      <c r="AJ99" s="27">
        <v>67807</v>
      </c>
      <c r="AK99" s="27">
        <v>68250</v>
      </c>
      <c r="AL99" s="27">
        <v>67691</v>
      </c>
      <c r="AM99" s="27">
        <v>35152</v>
      </c>
      <c r="AN99" s="27">
        <v>238900</v>
      </c>
      <c r="AO99" s="27">
        <v>70961</v>
      </c>
      <c r="AP99" s="27">
        <v>71330</v>
      </c>
      <c r="AQ99" s="27">
        <v>70801</v>
      </c>
      <c r="AR99" s="27">
        <v>35004</v>
      </c>
      <c r="AS99" s="27">
        <v>248096</v>
      </c>
      <c r="AT99" s="27">
        <v>74289</v>
      </c>
      <c r="AU99" s="27">
        <v>74577</v>
      </c>
      <c r="AV99" s="27">
        <v>74803</v>
      </c>
      <c r="AW99" s="27">
        <v>37481</v>
      </c>
      <c r="AX99" s="27">
        <v>261150</v>
      </c>
      <c r="AY99" s="27">
        <v>78986</v>
      </c>
      <c r="AZ99" s="27">
        <v>79012</v>
      </c>
      <c r="BA99" s="27">
        <v>79177</v>
      </c>
      <c r="BB99" s="27">
        <v>40141</v>
      </c>
      <c r="BC99" s="27">
        <v>277316</v>
      </c>
      <c r="BD99" s="63">
        <v>78697</v>
      </c>
      <c r="BE99" s="97">
        <v>75707</v>
      </c>
      <c r="BF99" s="97">
        <v>78055</v>
      </c>
      <c r="BG99" s="97">
        <v>42474</v>
      </c>
      <c r="BH99" s="97">
        <v>274933</v>
      </c>
      <c r="BI99" s="97">
        <v>83167</v>
      </c>
      <c r="BJ99" s="97">
        <v>84179</v>
      </c>
      <c r="BK99" s="97">
        <v>84934</v>
      </c>
      <c r="BL99" s="97">
        <v>46262</v>
      </c>
      <c r="BM99" s="97">
        <v>298542</v>
      </c>
      <c r="BN99" s="97">
        <v>87397</v>
      </c>
      <c r="BO99" s="98">
        <v>5.0861519593107841E-2</v>
      </c>
      <c r="BP99" s="9"/>
    </row>
    <row r="100" spans="1:68" ht="17" x14ac:dyDescent="0.2">
      <c r="A100" s="9" t="s">
        <v>458</v>
      </c>
      <c r="B100" s="9" t="s">
        <v>459</v>
      </c>
      <c r="C100" s="73" t="s">
        <v>460</v>
      </c>
      <c r="D100" s="74" t="s">
        <v>81</v>
      </c>
      <c r="E100" s="75" t="s">
        <v>81</v>
      </c>
      <c r="F100" s="27">
        <v>38540</v>
      </c>
      <c r="G100" s="27">
        <v>36820</v>
      </c>
      <c r="H100" s="27">
        <v>37491</v>
      </c>
      <c r="I100" s="27">
        <v>20459</v>
      </c>
      <c r="J100" s="27">
        <v>133310</v>
      </c>
      <c r="K100" s="27">
        <v>38141</v>
      </c>
      <c r="L100" s="27">
        <v>37103</v>
      </c>
      <c r="M100" s="27">
        <v>37140</v>
      </c>
      <c r="N100" s="27">
        <v>22417</v>
      </c>
      <c r="O100" s="27">
        <v>134801</v>
      </c>
      <c r="P100" s="27">
        <v>38998</v>
      </c>
      <c r="Q100" s="27">
        <v>37947</v>
      </c>
      <c r="R100" s="27">
        <v>38357</v>
      </c>
      <c r="S100" s="27">
        <v>20711</v>
      </c>
      <c r="T100" s="27">
        <v>136013</v>
      </c>
      <c r="U100" s="27">
        <v>41052</v>
      </c>
      <c r="V100" s="27">
        <v>39807</v>
      </c>
      <c r="W100" s="27">
        <v>40533</v>
      </c>
      <c r="X100" s="27">
        <v>22280</v>
      </c>
      <c r="Y100" s="27">
        <v>143672</v>
      </c>
      <c r="Z100" s="27">
        <v>41746</v>
      </c>
      <c r="AA100" s="27">
        <v>40432</v>
      </c>
      <c r="AB100" s="27">
        <v>40765</v>
      </c>
      <c r="AC100" s="27">
        <v>22314</v>
      </c>
      <c r="AD100" s="27">
        <v>145257</v>
      </c>
      <c r="AE100" s="27">
        <v>43272</v>
      </c>
      <c r="AF100" s="27">
        <v>41328</v>
      </c>
      <c r="AG100" s="27">
        <v>41773</v>
      </c>
      <c r="AH100" s="27">
        <v>22464</v>
      </c>
      <c r="AI100" s="27">
        <v>148837</v>
      </c>
      <c r="AJ100" s="27">
        <v>44463</v>
      </c>
      <c r="AK100" s="27">
        <v>41641</v>
      </c>
      <c r="AL100" s="27">
        <v>41489</v>
      </c>
      <c r="AM100" s="27">
        <v>24314</v>
      </c>
      <c r="AN100" s="27">
        <v>151907</v>
      </c>
      <c r="AO100" s="27">
        <v>44270</v>
      </c>
      <c r="AP100" s="27">
        <v>42573</v>
      </c>
      <c r="AQ100" s="27">
        <v>42520</v>
      </c>
      <c r="AR100" s="27">
        <v>28063</v>
      </c>
      <c r="AS100" s="27">
        <v>157426</v>
      </c>
      <c r="AT100" s="27">
        <v>47453</v>
      </c>
      <c r="AU100" s="27">
        <v>45631</v>
      </c>
      <c r="AV100" s="27">
        <v>45681</v>
      </c>
      <c r="AW100" s="27">
        <v>27805</v>
      </c>
      <c r="AX100" s="27">
        <v>166570</v>
      </c>
      <c r="AY100" s="27">
        <v>51190</v>
      </c>
      <c r="AZ100" s="27">
        <v>48491</v>
      </c>
      <c r="BA100" s="27">
        <v>48422</v>
      </c>
      <c r="BB100" s="27">
        <v>29105</v>
      </c>
      <c r="BC100" s="27">
        <v>177208</v>
      </c>
      <c r="BD100" s="63">
        <v>50924</v>
      </c>
      <c r="BE100" s="97">
        <v>48138</v>
      </c>
      <c r="BF100" s="97">
        <v>48434</v>
      </c>
      <c r="BG100" s="97">
        <v>32715</v>
      </c>
      <c r="BH100" s="97">
        <v>180211</v>
      </c>
      <c r="BI100" s="97">
        <v>54381</v>
      </c>
      <c r="BJ100" s="97">
        <v>51791</v>
      </c>
      <c r="BK100" s="97">
        <v>54062</v>
      </c>
      <c r="BL100" s="97">
        <v>37406</v>
      </c>
      <c r="BM100" s="97">
        <v>197640</v>
      </c>
      <c r="BN100" s="97">
        <v>58213</v>
      </c>
      <c r="BO100" s="98">
        <v>7.0465787683198181E-2</v>
      </c>
      <c r="BP100" s="9"/>
    </row>
    <row r="101" spans="1:68" ht="17" x14ac:dyDescent="0.2">
      <c r="A101" s="9" t="s">
        <v>461</v>
      </c>
      <c r="B101" s="9" t="s">
        <v>462</v>
      </c>
      <c r="C101" s="73" t="s">
        <v>463</v>
      </c>
      <c r="D101" s="74" t="s">
        <v>85</v>
      </c>
      <c r="E101" s="75" t="s">
        <v>71</v>
      </c>
      <c r="F101" s="27">
        <v>11390</v>
      </c>
      <c r="G101" s="27">
        <v>11081</v>
      </c>
      <c r="H101" s="27">
        <v>11070</v>
      </c>
      <c r="I101" s="27">
        <v>4897</v>
      </c>
      <c r="J101" s="27">
        <v>38438</v>
      </c>
      <c r="K101" s="27">
        <v>11550</v>
      </c>
      <c r="L101" s="27">
        <v>11212</v>
      </c>
      <c r="M101" s="27">
        <v>11167</v>
      </c>
      <c r="N101" s="27">
        <v>4930</v>
      </c>
      <c r="O101" s="27">
        <v>38859</v>
      </c>
      <c r="P101" s="27">
        <v>12060</v>
      </c>
      <c r="Q101" s="27">
        <v>11627</v>
      </c>
      <c r="R101" s="27">
        <v>11777</v>
      </c>
      <c r="S101" s="27">
        <v>5100</v>
      </c>
      <c r="T101" s="27">
        <v>40564</v>
      </c>
      <c r="U101" s="27">
        <v>12116</v>
      </c>
      <c r="V101" s="27">
        <v>12272</v>
      </c>
      <c r="W101" s="27">
        <v>12298</v>
      </c>
      <c r="X101" s="27">
        <v>6099</v>
      </c>
      <c r="Y101" s="27">
        <v>42785</v>
      </c>
      <c r="Z101" s="27">
        <v>13063</v>
      </c>
      <c r="AA101" s="27">
        <v>12700</v>
      </c>
      <c r="AB101" s="27">
        <v>12707</v>
      </c>
      <c r="AC101" s="27">
        <v>5869</v>
      </c>
      <c r="AD101" s="27">
        <v>44339</v>
      </c>
      <c r="AE101" s="27">
        <v>13525</v>
      </c>
      <c r="AF101" s="27">
        <v>13036</v>
      </c>
      <c r="AG101" s="27">
        <v>13006</v>
      </c>
      <c r="AH101" s="27">
        <v>6231</v>
      </c>
      <c r="AI101" s="27">
        <v>45798</v>
      </c>
      <c r="AJ101" s="27">
        <v>13681</v>
      </c>
      <c r="AK101" s="27">
        <v>13380</v>
      </c>
      <c r="AL101" s="27">
        <v>13294</v>
      </c>
      <c r="AM101" s="27">
        <v>6673</v>
      </c>
      <c r="AN101" s="27">
        <v>47028</v>
      </c>
      <c r="AO101" s="27">
        <v>13926</v>
      </c>
      <c r="AP101" s="27">
        <v>13669</v>
      </c>
      <c r="AQ101" s="27">
        <v>13611</v>
      </c>
      <c r="AR101" s="27">
        <v>6848</v>
      </c>
      <c r="AS101" s="27">
        <v>48054</v>
      </c>
      <c r="AT101" s="27">
        <v>14819</v>
      </c>
      <c r="AU101" s="27">
        <v>14352</v>
      </c>
      <c r="AV101" s="27">
        <v>14424</v>
      </c>
      <c r="AW101" s="27">
        <v>7573</v>
      </c>
      <c r="AX101" s="27">
        <v>51168</v>
      </c>
      <c r="AY101" s="27">
        <v>15733</v>
      </c>
      <c r="AZ101" s="27">
        <v>15338</v>
      </c>
      <c r="BA101" s="27">
        <v>15332</v>
      </c>
      <c r="BB101" s="27">
        <v>8279</v>
      </c>
      <c r="BC101" s="27">
        <v>54682</v>
      </c>
      <c r="BD101" s="63">
        <v>15860</v>
      </c>
      <c r="BE101" s="97">
        <v>15702</v>
      </c>
      <c r="BF101" s="97">
        <v>16286</v>
      </c>
      <c r="BG101" s="97">
        <v>8782</v>
      </c>
      <c r="BH101" s="97">
        <v>56630</v>
      </c>
      <c r="BI101" s="97">
        <v>17191</v>
      </c>
      <c r="BJ101" s="97">
        <v>16819</v>
      </c>
      <c r="BK101" s="97">
        <v>16880</v>
      </c>
      <c r="BL101" s="97">
        <v>9348</v>
      </c>
      <c r="BM101" s="97">
        <v>60238</v>
      </c>
      <c r="BN101" s="97">
        <v>18778</v>
      </c>
      <c r="BO101" s="98">
        <v>9.2315746611599095E-2</v>
      </c>
      <c r="BP101" s="9"/>
    </row>
    <row r="102" spans="1:68" ht="17" x14ac:dyDescent="0.2">
      <c r="A102" s="9" t="s">
        <v>464</v>
      </c>
      <c r="B102" s="9" t="s">
        <v>465</v>
      </c>
      <c r="C102" s="73" t="s">
        <v>466</v>
      </c>
      <c r="D102" s="74" t="s">
        <v>85</v>
      </c>
      <c r="E102" s="75" t="s">
        <v>73</v>
      </c>
      <c r="F102" s="27">
        <v>23180</v>
      </c>
      <c r="G102" s="27">
        <v>21407</v>
      </c>
      <c r="H102" s="27">
        <v>22716</v>
      </c>
      <c r="I102" s="27">
        <v>9857</v>
      </c>
      <c r="J102" s="27">
        <v>77160</v>
      </c>
      <c r="K102" s="27">
        <v>23128</v>
      </c>
      <c r="L102" s="27">
        <v>21648</v>
      </c>
      <c r="M102" s="27">
        <v>22778</v>
      </c>
      <c r="N102" s="27">
        <v>9746</v>
      </c>
      <c r="O102" s="27">
        <v>77300</v>
      </c>
      <c r="P102" s="27">
        <v>23435</v>
      </c>
      <c r="Q102" s="27">
        <v>21883</v>
      </c>
      <c r="R102" s="27">
        <v>23078</v>
      </c>
      <c r="S102" s="27">
        <v>9969</v>
      </c>
      <c r="T102" s="27">
        <v>78365</v>
      </c>
      <c r="U102" s="27">
        <v>24170</v>
      </c>
      <c r="V102" s="27">
        <v>22799</v>
      </c>
      <c r="W102" s="27">
        <v>24024</v>
      </c>
      <c r="X102" s="27">
        <v>10742</v>
      </c>
      <c r="Y102" s="27">
        <v>81735</v>
      </c>
      <c r="Z102" s="27">
        <v>25136</v>
      </c>
      <c r="AA102" s="27">
        <v>23855</v>
      </c>
      <c r="AB102" s="27">
        <v>24677</v>
      </c>
      <c r="AC102" s="27">
        <v>11477</v>
      </c>
      <c r="AD102" s="27">
        <v>85145</v>
      </c>
      <c r="AE102" s="27">
        <v>25887</v>
      </c>
      <c r="AF102" s="27">
        <v>24663</v>
      </c>
      <c r="AG102" s="27">
        <v>25578</v>
      </c>
      <c r="AH102" s="27">
        <v>12488</v>
      </c>
      <c r="AI102" s="27">
        <v>88616</v>
      </c>
      <c r="AJ102" s="27">
        <v>27338</v>
      </c>
      <c r="AK102" s="27">
        <v>26236</v>
      </c>
      <c r="AL102" s="27">
        <v>26878</v>
      </c>
      <c r="AM102" s="27">
        <v>13448</v>
      </c>
      <c r="AN102" s="27">
        <v>93900</v>
      </c>
      <c r="AO102" s="27">
        <v>28960</v>
      </c>
      <c r="AP102" s="27">
        <v>27875</v>
      </c>
      <c r="AQ102" s="27">
        <v>28588</v>
      </c>
      <c r="AR102" s="27">
        <v>14675</v>
      </c>
      <c r="AS102" s="27">
        <v>100098</v>
      </c>
      <c r="AT102" s="27">
        <v>30882</v>
      </c>
      <c r="AU102" s="27">
        <v>29538</v>
      </c>
      <c r="AV102" s="27">
        <v>30475</v>
      </c>
      <c r="AW102" s="27">
        <v>15773</v>
      </c>
      <c r="AX102" s="27">
        <v>106668</v>
      </c>
      <c r="AY102" s="27">
        <v>32825</v>
      </c>
      <c r="AZ102" s="27">
        <v>31494</v>
      </c>
      <c r="BA102" s="27">
        <v>32304</v>
      </c>
      <c r="BB102" s="27">
        <v>17180</v>
      </c>
      <c r="BC102" s="27">
        <v>113803</v>
      </c>
      <c r="BD102" s="63">
        <v>33463</v>
      </c>
      <c r="BE102" s="97">
        <v>32203</v>
      </c>
      <c r="BF102" s="97">
        <v>33442</v>
      </c>
      <c r="BG102" s="97">
        <v>18375</v>
      </c>
      <c r="BH102" s="97">
        <v>117483</v>
      </c>
      <c r="BI102" s="97">
        <v>35994</v>
      </c>
      <c r="BJ102" s="97">
        <v>34755</v>
      </c>
      <c r="BK102" s="97">
        <v>35461</v>
      </c>
      <c r="BL102" s="97">
        <v>19578</v>
      </c>
      <c r="BM102" s="97">
        <v>125788</v>
      </c>
      <c r="BN102" s="97">
        <v>37496</v>
      </c>
      <c r="BO102" s="98">
        <v>4.1729177085069735E-2</v>
      </c>
      <c r="BP102" s="9"/>
    </row>
    <row r="103" spans="1:68" ht="17" x14ac:dyDescent="0.2">
      <c r="A103" s="9" t="s">
        <v>467</v>
      </c>
      <c r="B103" s="9" t="s">
        <v>468</v>
      </c>
      <c r="C103" s="73" t="s">
        <v>469</v>
      </c>
      <c r="D103" s="74" t="s">
        <v>85</v>
      </c>
      <c r="E103" s="75" t="s">
        <v>73</v>
      </c>
      <c r="F103" s="27">
        <v>17206</v>
      </c>
      <c r="G103" s="27">
        <v>16522</v>
      </c>
      <c r="H103" s="27">
        <v>16861</v>
      </c>
      <c r="I103" s="27">
        <v>6953</v>
      </c>
      <c r="J103" s="27">
        <v>57542</v>
      </c>
      <c r="K103" s="27">
        <v>17256</v>
      </c>
      <c r="L103" s="27">
        <v>16486</v>
      </c>
      <c r="M103" s="27">
        <v>16977</v>
      </c>
      <c r="N103" s="27">
        <v>6945</v>
      </c>
      <c r="O103" s="27">
        <v>57664</v>
      </c>
      <c r="P103" s="27">
        <v>17383</v>
      </c>
      <c r="Q103" s="27">
        <v>16696</v>
      </c>
      <c r="R103" s="27">
        <v>17008</v>
      </c>
      <c r="S103" s="27">
        <v>7067</v>
      </c>
      <c r="T103" s="27">
        <v>58154</v>
      </c>
      <c r="U103" s="27">
        <v>17396</v>
      </c>
      <c r="V103" s="27">
        <v>17095</v>
      </c>
      <c r="W103" s="27">
        <v>17423</v>
      </c>
      <c r="X103" s="27">
        <v>7758</v>
      </c>
      <c r="Y103" s="27">
        <v>59672</v>
      </c>
      <c r="Z103" s="27">
        <v>18052</v>
      </c>
      <c r="AA103" s="27">
        <v>17653</v>
      </c>
      <c r="AB103" s="27">
        <v>17741</v>
      </c>
      <c r="AC103" s="27">
        <v>7902</v>
      </c>
      <c r="AD103" s="27">
        <v>61348</v>
      </c>
      <c r="AE103" s="27">
        <v>18561</v>
      </c>
      <c r="AF103" s="27">
        <v>17904</v>
      </c>
      <c r="AG103" s="27">
        <v>18271</v>
      </c>
      <c r="AH103" s="27">
        <v>8495</v>
      </c>
      <c r="AI103" s="27">
        <v>63231</v>
      </c>
      <c r="AJ103" s="27">
        <v>19240</v>
      </c>
      <c r="AK103" s="27">
        <v>18855</v>
      </c>
      <c r="AL103" s="27">
        <v>19099</v>
      </c>
      <c r="AM103" s="27">
        <v>9296</v>
      </c>
      <c r="AN103" s="27">
        <v>66490</v>
      </c>
      <c r="AO103" s="27">
        <v>20059</v>
      </c>
      <c r="AP103" s="27">
        <v>19727</v>
      </c>
      <c r="AQ103" s="27">
        <v>19961</v>
      </c>
      <c r="AR103" s="27">
        <v>10113</v>
      </c>
      <c r="AS103" s="27">
        <v>69860</v>
      </c>
      <c r="AT103" s="27">
        <v>21234</v>
      </c>
      <c r="AU103" s="27">
        <v>20783</v>
      </c>
      <c r="AV103" s="27">
        <v>21070</v>
      </c>
      <c r="AW103" s="27">
        <v>10765</v>
      </c>
      <c r="AX103" s="27">
        <v>73852</v>
      </c>
      <c r="AY103" s="69" t="s">
        <v>181</v>
      </c>
      <c r="AZ103" s="69" t="s">
        <v>181</v>
      </c>
      <c r="BA103" s="69" t="s">
        <v>181</v>
      </c>
      <c r="BB103" s="69" t="s">
        <v>181</v>
      </c>
      <c r="BC103" s="69" t="s">
        <v>181</v>
      </c>
      <c r="BD103" s="69" t="s">
        <v>181</v>
      </c>
      <c r="BE103" s="99" t="s">
        <v>181</v>
      </c>
      <c r="BF103" s="99" t="s">
        <v>181</v>
      </c>
      <c r="BG103" s="99" t="s">
        <v>181</v>
      </c>
      <c r="BH103" s="99" t="s">
        <v>181</v>
      </c>
      <c r="BI103" s="97" t="s">
        <v>47</v>
      </c>
      <c r="BJ103" s="97" t="s">
        <v>47</v>
      </c>
      <c r="BK103" s="97" t="s">
        <v>47</v>
      </c>
      <c r="BL103" s="97" t="s">
        <v>47</v>
      </c>
      <c r="BM103" s="97" t="s">
        <v>47</v>
      </c>
      <c r="BN103" s="97" t="s">
        <v>47</v>
      </c>
      <c r="BO103" s="98" t="s">
        <v>1279</v>
      </c>
      <c r="BP103" s="9"/>
    </row>
    <row r="104" spans="1:68" ht="17" x14ac:dyDescent="0.2">
      <c r="A104" s="9" t="s">
        <v>470</v>
      </c>
      <c r="B104" s="9" t="s">
        <v>471</v>
      </c>
      <c r="C104" s="73" t="s">
        <v>472</v>
      </c>
      <c r="D104" s="74" t="s">
        <v>85</v>
      </c>
      <c r="E104" s="75" t="s">
        <v>75</v>
      </c>
      <c r="F104" s="27">
        <v>17717</v>
      </c>
      <c r="G104" s="27">
        <v>14995</v>
      </c>
      <c r="H104" s="27">
        <v>18724</v>
      </c>
      <c r="I104" s="27">
        <v>12225</v>
      </c>
      <c r="J104" s="27">
        <v>63661</v>
      </c>
      <c r="K104" s="27">
        <v>18707</v>
      </c>
      <c r="L104" s="27">
        <v>18306</v>
      </c>
      <c r="M104" s="27">
        <v>18691</v>
      </c>
      <c r="N104" s="27">
        <v>8442</v>
      </c>
      <c r="O104" s="27">
        <v>64146</v>
      </c>
      <c r="P104" s="27">
        <v>18932</v>
      </c>
      <c r="Q104" s="27">
        <v>15336</v>
      </c>
      <c r="R104" s="27">
        <v>19033</v>
      </c>
      <c r="S104" s="27">
        <v>11775</v>
      </c>
      <c r="T104" s="27">
        <v>65076</v>
      </c>
      <c r="U104" s="27">
        <v>19376</v>
      </c>
      <c r="V104" s="27">
        <v>19196</v>
      </c>
      <c r="W104" s="27">
        <v>19574</v>
      </c>
      <c r="X104" s="27">
        <v>9744</v>
      </c>
      <c r="Y104" s="27">
        <v>67890</v>
      </c>
      <c r="Z104" s="27">
        <v>19835</v>
      </c>
      <c r="AA104" s="27">
        <v>19423</v>
      </c>
      <c r="AB104" s="27">
        <v>19934</v>
      </c>
      <c r="AC104" s="27">
        <v>10040</v>
      </c>
      <c r="AD104" s="27">
        <v>69232</v>
      </c>
      <c r="AE104" s="27">
        <v>19921</v>
      </c>
      <c r="AF104" s="27">
        <v>19911</v>
      </c>
      <c r="AG104" s="27">
        <v>20355</v>
      </c>
      <c r="AH104" s="27">
        <v>9163</v>
      </c>
      <c r="AI104" s="27">
        <v>69350</v>
      </c>
      <c r="AJ104" s="27">
        <v>21036</v>
      </c>
      <c r="AK104" s="27">
        <v>20805</v>
      </c>
      <c r="AL104" s="27">
        <v>21070</v>
      </c>
      <c r="AM104" s="27">
        <v>9540</v>
      </c>
      <c r="AN104" s="27">
        <v>72451</v>
      </c>
      <c r="AO104" s="27">
        <v>22031</v>
      </c>
      <c r="AP104" s="27">
        <v>21817</v>
      </c>
      <c r="AQ104" s="27">
        <v>22996</v>
      </c>
      <c r="AR104" s="27">
        <v>9349</v>
      </c>
      <c r="AS104" s="27">
        <v>76193</v>
      </c>
      <c r="AT104" s="27">
        <v>23659</v>
      </c>
      <c r="AU104" s="27">
        <v>23359</v>
      </c>
      <c r="AV104" s="27">
        <v>23781</v>
      </c>
      <c r="AW104" s="27">
        <v>11097</v>
      </c>
      <c r="AX104" s="27">
        <v>81896</v>
      </c>
      <c r="AY104" s="27">
        <v>24868</v>
      </c>
      <c r="AZ104" s="27">
        <v>20322</v>
      </c>
      <c r="BA104" s="27">
        <v>25095</v>
      </c>
      <c r="BB104" s="27">
        <v>16250</v>
      </c>
      <c r="BC104" s="27">
        <v>86535</v>
      </c>
      <c r="BD104" s="63">
        <v>25657</v>
      </c>
      <c r="BE104" s="97">
        <v>25834</v>
      </c>
      <c r="BF104" s="97">
        <v>26416</v>
      </c>
      <c r="BG104" s="97">
        <v>13075</v>
      </c>
      <c r="BH104" s="97">
        <v>90982</v>
      </c>
      <c r="BI104" s="97">
        <v>27209</v>
      </c>
      <c r="BJ104" s="97">
        <v>27669</v>
      </c>
      <c r="BK104" s="97">
        <v>27891</v>
      </c>
      <c r="BL104" s="97">
        <v>14126</v>
      </c>
      <c r="BM104" s="97">
        <v>96895</v>
      </c>
      <c r="BN104" s="97">
        <v>28503</v>
      </c>
      <c r="BO104" s="98">
        <v>4.7557793377191369E-2</v>
      </c>
      <c r="BP104" s="9"/>
    </row>
    <row r="105" spans="1:68" ht="17" x14ac:dyDescent="0.2">
      <c r="A105" s="9" t="s">
        <v>473</v>
      </c>
      <c r="B105" s="9" t="s">
        <v>474</v>
      </c>
      <c r="C105" s="73" t="s">
        <v>475</v>
      </c>
      <c r="D105" s="74" t="s">
        <v>85</v>
      </c>
      <c r="E105" s="75" t="s">
        <v>71</v>
      </c>
      <c r="F105" s="27">
        <v>22481</v>
      </c>
      <c r="G105" s="27">
        <v>21646</v>
      </c>
      <c r="H105" s="27">
        <v>22042</v>
      </c>
      <c r="I105" s="27">
        <v>13327</v>
      </c>
      <c r="J105" s="27">
        <v>79496</v>
      </c>
      <c r="K105" s="27">
        <v>22615</v>
      </c>
      <c r="L105" s="27">
        <v>21806</v>
      </c>
      <c r="M105" s="27">
        <v>22049</v>
      </c>
      <c r="N105" s="27">
        <v>13250</v>
      </c>
      <c r="O105" s="27">
        <v>79720</v>
      </c>
      <c r="P105" s="27">
        <v>22675</v>
      </c>
      <c r="Q105" s="27">
        <v>21847</v>
      </c>
      <c r="R105" s="27">
        <v>22250</v>
      </c>
      <c r="S105" s="27">
        <v>13558</v>
      </c>
      <c r="T105" s="27">
        <v>80330</v>
      </c>
      <c r="U105" s="27">
        <v>23066</v>
      </c>
      <c r="V105" s="27">
        <v>22358</v>
      </c>
      <c r="W105" s="27">
        <v>22708</v>
      </c>
      <c r="X105" s="27">
        <v>14387</v>
      </c>
      <c r="Y105" s="27">
        <v>82519</v>
      </c>
      <c r="Z105" s="27">
        <v>23088</v>
      </c>
      <c r="AA105" s="27">
        <v>22364</v>
      </c>
      <c r="AB105" s="27">
        <v>22948</v>
      </c>
      <c r="AC105" s="27">
        <v>14994</v>
      </c>
      <c r="AD105" s="27">
        <v>83394</v>
      </c>
      <c r="AE105" s="27">
        <v>23917</v>
      </c>
      <c r="AF105" s="27">
        <v>23114</v>
      </c>
      <c r="AG105" s="27">
        <v>23482</v>
      </c>
      <c r="AH105" s="27">
        <v>15948</v>
      </c>
      <c r="AI105" s="27">
        <v>86461</v>
      </c>
      <c r="AJ105" s="27">
        <v>25082</v>
      </c>
      <c r="AK105" s="27">
        <v>24309</v>
      </c>
      <c r="AL105" s="27">
        <v>24877</v>
      </c>
      <c r="AM105" s="27">
        <v>16237</v>
      </c>
      <c r="AN105" s="27">
        <v>90505</v>
      </c>
      <c r="AO105" s="27">
        <v>26632</v>
      </c>
      <c r="AP105" s="27">
        <v>25754</v>
      </c>
      <c r="AQ105" s="27">
        <v>26025</v>
      </c>
      <c r="AR105" s="27">
        <v>17341</v>
      </c>
      <c r="AS105" s="27">
        <v>95752</v>
      </c>
      <c r="AT105" s="27">
        <v>28230</v>
      </c>
      <c r="AU105" s="27">
        <v>27437</v>
      </c>
      <c r="AV105" s="27">
        <v>28046</v>
      </c>
      <c r="AW105" s="27">
        <v>18622</v>
      </c>
      <c r="AX105" s="27">
        <v>102335</v>
      </c>
      <c r="AY105" s="27">
        <v>29920</v>
      </c>
      <c r="AZ105" s="27">
        <v>29171</v>
      </c>
      <c r="BA105" s="27">
        <v>29561</v>
      </c>
      <c r="BB105" s="27">
        <v>20098</v>
      </c>
      <c r="BC105" s="27">
        <v>108750</v>
      </c>
      <c r="BD105" s="63">
        <v>30259</v>
      </c>
      <c r="BE105" s="97">
        <v>30978</v>
      </c>
      <c r="BF105" s="97">
        <v>31249</v>
      </c>
      <c r="BG105" s="97">
        <v>20969</v>
      </c>
      <c r="BH105" s="97">
        <v>113455</v>
      </c>
      <c r="BI105" s="97">
        <v>32711</v>
      </c>
      <c r="BJ105" s="97">
        <v>32213</v>
      </c>
      <c r="BK105" s="97">
        <v>32817</v>
      </c>
      <c r="BL105" s="97">
        <v>23331</v>
      </c>
      <c r="BM105" s="97">
        <v>121072</v>
      </c>
      <c r="BN105" s="97">
        <v>34310</v>
      </c>
      <c r="BO105" s="98">
        <v>4.8882638867659201E-2</v>
      </c>
      <c r="BP105" s="9"/>
    </row>
    <row r="106" spans="1:68" ht="17" x14ac:dyDescent="0.2">
      <c r="A106" s="9" t="s">
        <v>476</v>
      </c>
      <c r="B106" s="9" t="s">
        <v>477</v>
      </c>
      <c r="C106" s="73" t="s">
        <v>478</v>
      </c>
      <c r="D106" s="74" t="s">
        <v>85</v>
      </c>
      <c r="E106" s="75" t="s">
        <v>69</v>
      </c>
      <c r="F106" s="27">
        <v>15561</v>
      </c>
      <c r="G106" s="27">
        <v>15582</v>
      </c>
      <c r="H106" s="27">
        <v>15238</v>
      </c>
      <c r="I106" s="27">
        <v>7210</v>
      </c>
      <c r="J106" s="27">
        <v>53591</v>
      </c>
      <c r="K106" s="27">
        <v>15864</v>
      </c>
      <c r="L106" s="27">
        <v>15505</v>
      </c>
      <c r="M106" s="27">
        <v>15276</v>
      </c>
      <c r="N106" s="27">
        <v>7640</v>
      </c>
      <c r="O106" s="27">
        <v>54285</v>
      </c>
      <c r="P106" s="27">
        <v>15434</v>
      </c>
      <c r="Q106" s="27">
        <v>15669</v>
      </c>
      <c r="R106" s="27">
        <v>15528</v>
      </c>
      <c r="S106" s="27">
        <v>7699</v>
      </c>
      <c r="T106" s="27">
        <v>54330</v>
      </c>
      <c r="U106" s="27">
        <v>16104</v>
      </c>
      <c r="V106" s="27">
        <v>16615</v>
      </c>
      <c r="W106" s="27">
        <v>16313</v>
      </c>
      <c r="X106" s="27">
        <v>8692</v>
      </c>
      <c r="Y106" s="27">
        <v>57724</v>
      </c>
      <c r="Z106" s="27">
        <v>16359</v>
      </c>
      <c r="AA106" s="27">
        <v>16712</v>
      </c>
      <c r="AB106" s="27">
        <v>16695</v>
      </c>
      <c r="AC106" s="27">
        <v>9077</v>
      </c>
      <c r="AD106" s="27">
        <v>58843</v>
      </c>
      <c r="AE106" s="27">
        <v>16859</v>
      </c>
      <c r="AF106" s="27">
        <v>17309</v>
      </c>
      <c r="AG106" s="27">
        <v>17240</v>
      </c>
      <c r="AH106" s="27">
        <v>9639</v>
      </c>
      <c r="AI106" s="27">
        <v>61047</v>
      </c>
      <c r="AJ106" s="27">
        <v>17722</v>
      </c>
      <c r="AK106" s="27">
        <v>18269</v>
      </c>
      <c r="AL106" s="27">
        <v>17911</v>
      </c>
      <c r="AM106" s="27">
        <v>10439</v>
      </c>
      <c r="AN106" s="27">
        <v>64341</v>
      </c>
      <c r="AO106" s="27">
        <v>18436</v>
      </c>
      <c r="AP106" s="27">
        <v>19009</v>
      </c>
      <c r="AQ106" s="27">
        <v>18854</v>
      </c>
      <c r="AR106" s="27">
        <v>11227</v>
      </c>
      <c r="AS106" s="27">
        <v>67526</v>
      </c>
      <c r="AT106" s="27">
        <v>19432</v>
      </c>
      <c r="AU106" s="27">
        <v>20298</v>
      </c>
      <c r="AV106" s="27">
        <v>20149</v>
      </c>
      <c r="AW106" s="27">
        <v>11866</v>
      </c>
      <c r="AX106" s="27">
        <v>71745</v>
      </c>
      <c r="AY106" s="27">
        <v>20995</v>
      </c>
      <c r="AZ106" s="27">
        <v>21884</v>
      </c>
      <c r="BA106" s="27">
        <v>21597</v>
      </c>
      <c r="BB106" s="27">
        <v>12939</v>
      </c>
      <c r="BC106" s="27">
        <v>77415</v>
      </c>
      <c r="BD106" s="63">
        <v>21085</v>
      </c>
      <c r="BE106" s="97">
        <v>22416</v>
      </c>
      <c r="BF106" s="97">
        <v>22151</v>
      </c>
      <c r="BG106" s="97">
        <v>13701</v>
      </c>
      <c r="BH106" s="97">
        <v>79353</v>
      </c>
      <c r="BI106" s="97">
        <v>22212</v>
      </c>
      <c r="BJ106" s="97">
        <v>23496</v>
      </c>
      <c r="BK106" s="97">
        <v>23282</v>
      </c>
      <c r="BL106" s="97">
        <v>14819</v>
      </c>
      <c r="BM106" s="97">
        <v>83809</v>
      </c>
      <c r="BN106" s="97">
        <v>23019</v>
      </c>
      <c r="BO106" s="98">
        <v>3.6331712587790381E-2</v>
      </c>
      <c r="BP106" s="9"/>
    </row>
    <row r="107" spans="1:68" ht="17" x14ac:dyDescent="0.2">
      <c r="A107" s="9" t="s">
        <v>479</v>
      </c>
      <c r="B107" s="9" t="s">
        <v>480</v>
      </c>
      <c r="C107" s="73" t="s">
        <v>481</v>
      </c>
      <c r="D107" s="74" t="s">
        <v>85</v>
      </c>
      <c r="E107" s="75" t="s">
        <v>69</v>
      </c>
      <c r="F107" s="27">
        <v>11169</v>
      </c>
      <c r="G107" s="27">
        <v>10988</v>
      </c>
      <c r="H107" s="27">
        <v>10927</v>
      </c>
      <c r="I107" s="27">
        <v>4714</v>
      </c>
      <c r="J107" s="27">
        <v>37798</v>
      </c>
      <c r="K107" s="27">
        <v>11303</v>
      </c>
      <c r="L107" s="27">
        <v>11083</v>
      </c>
      <c r="M107" s="27">
        <v>11109</v>
      </c>
      <c r="N107" s="27">
        <v>4688</v>
      </c>
      <c r="O107" s="27">
        <v>38183</v>
      </c>
      <c r="P107" s="27">
        <v>11424</v>
      </c>
      <c r="Q107" s="27">
        <v>11270</v>
      </c>
      <c r="R107" s="27">
        <v>11353</v>
      </c>
      <c r="S107" s="27">
        <v>4786</v>
      </c>
      <c r="T107" s="27">
        <v>38833</v>
      </c>
      <c r="U107" s="27">
        <v>12061</v>
      </c>
      <c r="V107" s="27">
        <v>11848</v>
      </c>
      <c r="W107" s="27">
        <v>11804</v>
      </c>
      <c r="X107" s="27">
        <v>5210</v>
      </c>
      <c r="Y107" s="27">
        <v>40923</v>
      </c>
      <c r="Z107" s="27">
        <v>12511</v>
      </c>
      <c r="AA107" s="27">
        <v>12267</v>
      </c>
      <c r="AB107" s="27">
        <v>12345</v>
      </c>
      <c r="AC107" s="27">
        <v>5552</v>
      </c>
      <c r="AD107" s="27">
        <v>42675</v>
      </c>
      <c r="AE107" s="27">
        <v>12958</v>
      </c>
      <c r="AF107" s="27">
        <v>12810</v>
      </c>
      <c r="AG107" s="27">
        <v>12780</v>
      </c>
      <c r="AH107" s="27">
        <v>5773</v>
      </c>
      <c r="AI107" s="27">
        <v>44321</v>
      </c>
      <c r="AJ107" s="27">
        <v>13813</v>
      </c>
      <c r="AK107" s="27">
        <v>13590</v>
      </c>
      <c r="AL107" s="27">
        <v>13580</v>
      </c>
      <c r="AM107" s="27">
        <v>6167</v>
      </c>
      <c r="AN107" s="27">
        <v>47150</v>
      </c>
      <c r="AO107" s="27">
        <v>14714</v>
      </c>
      <c r="AP107" s="27">
        <v>14432</v>
      </c>
      <c r="AQ107" s="27">
        <v>14472</v>
      </c>
      <c r="AR107" s="27">
        <v>6527</v>
      </c>
      <c r="AS107" s="27">
        <v>50145</v>
      </c>
      <c r="AT107" s="27">
        <v>15864</v>
      </c>
      <c r="AU107" s="27">
        <v>15553</v>
      </c>
      <c r="AV107" s="27">
        <v>15635</v>
      </c>
      <c r="AW107" s="27">
        <v>7032</v>
      </c>
      <c r="AX107" s="27">
        <v>54084</v>
      </c>
      <c r="AY107" s="27">
        <v>16893</v>
      </c>
      <c r="AZ107" s="27">
        <v>16712</v>
      </c>
      <c r="BA107" s="27">
        <v>16627</v>
      </c>
      <c r="BB107" s="27">
        <v>7453</v>
      </c>
      <c r="BC107" s="27">
        <v>57685</v>
      </c>
      <c r="BD107" s="63">
        <v>17077</v>
      </c>
      <c r="BE107" s="97">
        <v>16964</v>
      </c>
      <c r="BF107" s="97">
        <v>17136</v>
      </c>
      <c r="BG107" s="97">
        <v>7497</v>
      </c>
      <c r="BH107" s="97">
        <v>58674</v>
      </c>
      <c r="BI107" s="97" t="s">
        <v>47</v>
      </c>
      <c r="BJ107" s="97" t="s">
        <v>47</v>
      </c>
      <c r="BK107" s="97" t="s">
        <v>47</v>
      </c>
      <c r="BL107" s="97" t="s">
        <v>47</v>
      </c>
      <c r="BM107" s="97" t="s">
        <v>47</v>
      </c>
      <c r="BN107" s="97" t="s">
        <v>47</v>
      </c>
      <c r="BO107" s="98" t="s">
        <v>1279</v>
      </c>
      <c r="BP107" s="9"/>
    </row>
    <row r="108" spans="1:68" ht="17" x14ac:dyDescent="0.2">
      <c r="A108" s="9" t="s">
        <v>482</v>
      </c>
      <c r="B108" s="9" t="s">
        <v>483</v>
      </c>
      <c r="C108" s="73" t="s">
        <v>484</v>
      </c>
      <c r="D108" s="74" t="s">
        <v>87</v>
      </c>
      <c r="E108" s="75" t="s">
        <v>77</v>
      </c>
      <c r="F108" s="27">
        <v>46804</v>
      </c>
      <c r="G108" s="27">
        <v>45652</v>
      </c>
      <c r="H108" s="27">
        <v>44772</v>
      </c>
      <c r="I108" s="27">
        <v>19762</v>
      </c>
      <c r="J108" s="27">
        <v>156990</v>
      </c>
      <c r="K108" s="27">
        <v>46549</v>
      </c>
      <c r="L108" s="27">
        <v>45721</v>
      </c>
      <c r="M108" s="27">
        <v>44849</v>
      </c>
      <c r="N108" s="27">
        <v>19741</v>
      </c>
      <c r="O108" s="27">
        <v>156860</v>
      </c>
      <c r="P108" s="27">
        <v>46953</v>
      </c>
      <c r="Q108" s="27">
        <v>46339</v>
      </c>
      <c r="R108" s="27">
        <v>45754</v>
      </c>
      <c r="S108" s="27">
        <v>19951</v>
      </c>
      <c r="T108" s="27">
        <v>158997</v>
      </c>
      <c r="U108" s="27">
        <v>48443</v>
      </c>
      <c r="V108" s="27">
        <v>47828</v>
      </c>
      <c r="W108" s="27">
        <v>46962</v>
      </c>
      <c r="X108" s="27">
        <v>20984</v>
      </c>
      <c r="Y108" s="27">
        <v>164217</v>
      </c>
      <c r="Z108" s="27">
        <v>48921</v>
      </c>
      <c r="AA108" s="27">
        <v>48348</v>
      </c>
      <c r="AB108" s="27">
        <v>47488</v>
      </c>
      <c r="AC108" s="27">
        <v>22209</v>
      </c>
      <c r="AD108" s="27">
        <v>166966</v>
      </c>
      <c r="AE108" s="27">
        <v>49647</v>
      </c>
      <c r="AF108" s="27">
        <v>49045</v>
      </c>
      <c r="AG108" s="27">
        <v>48320</v>
      </c>
      <c r="AH108" s="27">
        <v>23358</v>
      </c>
      <c r="AI108" s="27">
        <v>170370</v>
      </c>
      <c r="AJ108" s="27">
        <v>52171</v>
      </c>
      <c r="AK108" s="27">
        <v>51313</v>
      </c>
      <c r="AL108" s="27">
        <v>50596</v>
      </c>
      <c r="AM108" s="27">
        <v>25059</v>
      </c>
      <c r="AN108" s="27">
        <v>179139</v>
      </c>
      <c r="AO108" s="27">
        <v>54580</v>
      </c>
      <c r="AP108" s="27">
        <v>54317</v>
      </c>
      <c r="AQ108" s="27">
        <v>53564</v>
      </c>
      <c r="AR108" s="27">
        <v>27376</v>
      </c>
      <c r="AS108" s="27">
        <v>189837</v>
      </c>
      <c r="AT108" s="27">
        <v>58210</v>
      </c>
      <c r="AU108" s="27">
        <v>57161</v>
      </c>
      <c r="AV108" s="27">
        <v>57057</v>
      </c>
      <c r="AW108" s="27">
        <v>30433</v>
      </c>
      <c r="AX108" s="27">
        <v>202861</v>
      </c>
      <c r="AY108" s="27">
        <v>61406</v>
      </c>
      <c r="AZ108" s="27">
        <v>60111</v>
      </c>
      <c r="BA108" s="27">
        <v>60022</v>
      </c>
      <c r="BB108" s="27">
        <v>31982</v>
      </c>
      <c r="BC108" s="27">
        <v>213521</v>
      </c>
      <c r="BD108" s="63">
        <v>61572</v>
      </c>
      <c r="BE108" s="97">
        <v>62167</v>
      </c>
      <c r="BF108" s="97">
        <v>62108</v>
      </c>
      <c r="BG108" s="97">
        <v>34144</v>
      </c>
      <c r="BH108" s="97">
        <v>219991</v>
      </c>
      <c r="BI108" s="97">
        <v>65976</v>
      </c>
      <c r="BJ108" s="97">
        <v>66069</v>
      </c>
      <c r="BK108" s="97">
        <v>65003</v>
      </c>
      <c r="BL108" s="97">
        <v>36039</v>
      </c>
      <c r="BM108" s="97">
        <v>233087</v>
      </c>
      <c r="BN108" s="97">
        <v>70213</v>
      </c>
      <c r="BO108" s="98">
        <v>6.4220322541530248E-2</v>
      </c>
      <c r="BP108" s="9"/>
    </row>
    <row r="109" spans="1:68" ht="17" x14ac:dyDescent="0.2">
      <c r="A109" s="9" t="s">
        <v>485</v>
      </c>
      <c r="B109" s="9" t="s">
        <v>486</v>
      </c>
      <c r="C109" s="73" t="s">
        <v>487</v>
      </c>
      <c r="D109" s="74" t="s">
        <v>85</v>
      </c>
      <c r="E109" s="75" t="s">
        <v>79</v>
      </c>
      <c r="F109" s="27">
        <v>14209</v>
      </c>
      <c r="G109" s="27">
        <v>14062</v>
      </c>
      <c r="H109" s="27">
        <v>13943</v>
      </c>
      <c r="I109" s="27">
        <v>6289</v>
      </c>
      <c r="J109" s="27">
        <v>48503</v>
      </c>
      <c r="K109" s="27">
        <v>14393</v>
      </c>
      <c r="L109" s="27">
        <v>14033</v>
      </c>
      <c r="M109" s="27">
        <v>13937</v>
      </c>
      <c r="N109" s="27">
        <v>6335</v>
      </c>
      <c r="O109" s="27">
        <v>48698</v>
      </c>
      <c r="P109" s="27">
        <v>14452</v>
      </c>
      <c r="Q109" s="27">
        <v>14212</v>
      </c>
      <c r="R109" s="27">
        <v>14124</v>
      </c>
      <c r="S109" s="27">
        <v>6393</v>
      </c>
      <c r="T109" s="27">
        <v>49181</v>
      </c>
      <c r="U109" s="27">
        <v>14989</v>
      </c>
      <c r="V109" s="27">
        <v>14538</v>
      </c>
      <c r="W109" s="27">
        <v>14578</v>
      </c>
      <c r="X109" s="27">
        <v>6815</v>
      </c>
      <c r="Y109" s="27">
        <v>50920</v>
      </c>
      <c r="Z109" s="27">
        <v>15048</v>
      </c>
      <c r="AA109" s="27">
        <v>14838</v>
      </c>
      <c r="AB109" s="27">
        <v>14646</v>
      </c>
      <c r="AC109" s="27">
        <v>6354</v>
      </c>
      <c r="AD109" s="27">
        <v>50886</v>
      </c>
      <c r="AE109" s="27">
        <v>15535</v>
      </c>
      <c r="AF109" s="27">
        <v>15051</v>
      </c>
      <c r="AG109" s="27">
        <v>15041</v>
      </c>
      <c r="AH109" s="27">
        <v>7313</v>
      </c>
      <c r="AI109" s="27">
        <v>52940</v>
      </c>
      <c r="AJ109" s="27">
        <v>16298</v>
      </c>
      <c r="AK109" s="27">
        <v>15943</v>
      </c>
      <c r="AL109" s="27">
        <v>15773</v>
      </c>
      <c r="AM109" s="27">
        <v>7761</v>
      </c>
      <c r="AN109" s="27">
        <v>55775</v>
      </c>
      <c r="AO109" s="27">
        <v>17206</v>
      </c>
      <c r="AP109" s="27">
        <v>16719</v>
      </c>
      <c r="AQ109" s="27">
        <v>16643</v>
      </c>
      <c r="AR109" s="27">
        <v>8225</v>
      </c>
      <c r="AS109" s="27">
        <v>58793</v>
      </c>
      <c r="AT109" s="27">
        <v>18323</v>
      </c>
      <c r="AU109" s="27">
        <v>17833</v>
      </c>
      <c r="AV109" s="27">
        <v>17914</v>
      </c>
      <c r="AW109" s="27">
        <v>8693</v>
      </c>
      <c r="AX109" s="27">
        <v>62763</v>
      </c>
      <c r="AY109" s="27">
        <v>19518</v>
      </c>
      <c r="AZ109" s="27">
        <v>19083</v>
      </c>
      <c r="BA109" s="27">
        <v>18801</v>
      </c>
      <c r="BB109" s="27">
        <v>9016</v>
      </c>
      <c r="BC109" s="27">
        <v>66418</v>
      </c>
      <c r="BD109" s="63">
        <v>19801</v>
      </c>
      <c r="BE109" s="97">
        <v>19753</v>
      </c>
      <c r="BF109" s="97">
        <v>19402</v>
      </c>
      <c r="BG109" s="97">
        <v>9646</v>
      </c>
      <c r="BH109" s="97">
        <v>68602</v>
      </c>
      <c r="BI109" s="97">
        <v>21863</v>
      </c>
      <c r="BJ109" s="97">
        <v>21009</v>
      </c>
      <c r="BK109" s="97">
        <v>20012</v>
      </c>
      <c r="BL109" s="97">
        <v>11022</v>
      </c>
      <c r="BM109" s="97">
        <v>73906</v>
      </c>
      <c r="BN109" s="97">
        <v>22665</v>
      </c>
      <c r="BO109" s="98">
        <v>3.6682980377807255E-2</v>
      </c>
      <c r="BP109" s="9"/>
    </row>
    <row r="110" spans="1:68" ht="17" x14ac:dyDescent="0.2">
      <c r="A110" s="9" t="s">
        <v>488</v>
      </c>
      <c r="B110" s="9" t="s">
        <v>489</v>
      </c>
      <c r="C110" s="73" t="s">
        <v>490</v>
      </c>
      <c r="D110" s="74" t="s">
        <v>87</v>
      </c>
      <c r="E110" s="75" t="s">
        <v>75</v>
      </c>
      <c r="F110" s="69" t="s">
        <v>181</v>
      </c>
      <c r="G110" s="69" t="s">
        <v>181</v>
      </c>
      <c r="H110" s="69" t="s">
        <v>181</v>
      </c>
      <c r="I110" s="69" t="s">
        <v>181</v>
      </c>
      <c r="J110" s="69" t="s">
        <v>181</v>
      </c>
      <c r="K110" s="69" t="s">
        <v>181</v>
      </c>
      <c r="L110" s="69" t="s">
        <v>181</v>
      </c>
      <c r="M110" s="69" t="s">
        <v>181</v>
      </c>
      <c r="N110" s="69" t="s">
        <v>181</v>
      </c>
      <c r="O110" s="69" t="s">
        <v>181</v>
      </c>
      <c r="P110" s="69" t="s">
        <v>181</v>
      </c>
      <c r="Q110" s="69" t="s">
        <v>181</v>
      </c>
      <c r="R110" s="69" t="s">
        <v>181</v>
      </c>
      <c r="S110" s="69" t="s">
        <v>181</v>
      </c>
      <c r="T110" s="69" t="s">
        <v>181</v>
      </c>
      <c r="U110" s="69" t="s">
        <v>181</v>
      </c>
      <c r="V110" s="69" t="s">
        <v>181</v>
      </c>
      <c r="W110" s="69" t="s">
        <v>181</v>
      </c>
      <c r="X110" s="69" t="s">
        <v>181</v>
      </c>
      <c r="Y110" s="69" t="s">
        <v>181</v>
      </c>
      <c r="Z110" s="69" t="s">
        <v>181</v>
      </c>
      <c r="AA110" s="69" t="s">
        <v>181</v>
      </c>
      <c r="AB110" s="69" t="s">
        <v>181</v>
      </c>
      <c r="AC110" s="69" t="s">
        <v>181</v>
      </c>
      <c r="AD110" s="69" t="s">
        <v>181</v>
      </c>
      <c r="AE110" s="69" t="s">
        <v>181</v>
      </c>
      <c r="AF110" s="69" t="s">
        <v>181</v>
      </c>
      <c r="AG110" s="69" t="s">
        <v>181</v>
      </c>
      <c r="AH110" s="69" t="s">
        <v>181</v>
      </c>
      <c r="AI110" s="69" t="s">
        <v>181</v>
      </c>
      <c r="AJ110" s="69" t="s">
        <v>181</v>
      </c>
      <c r="AK110" s="69" t="s">
        <v>181</v>
      </c>
      <c r="AL110" s="69" t="s">
        <v>181</v>
      </c>
      <c r="AM110" s="69" t="s">
        <v>181</v>
      </c>
      <c r="AN110" s="69" t="s">
        <v>181</v>
      </c>
      <c r="AO110" s="69" t="s">
        <v>181</v>
      </c>
      <c r="AP110" s="69" t="s">
        <v>181</v>
      </c>
      <c r="AQ110" s="69" t="s">
        <v>181</v>
      </c>
      <c r="AR110" s="69" t="s">
        <v>181</v>
      </c>
      <c r="AS110" s="69" t="s">
        <v>181</v>
      </c>
      <c r="AT110" s="69" t="s">
        <v>181</v>
      </c>
      <c r="AU110" s="69" t="s">
        <v>181</v>
      </c>
      <c r="AV110" s="69" t="s">
        <v>181</v>
      </c>
      <c r="AW110" s="69" t="s">
        <v>181</v>
      </c>
      <c r="AX110" s="69" t="s">
        <v>181</v>
      </c>
      <c r="AY110" s="27">
        <v>43405</v>
      </c>
      <c r="AZ110" s="27">
        <v>42009</v>
      </c>
      <c r="BA110" s="27">
        <v>42298</v>
      </c>
      <c r="BB110" s="27">
        <v>24894</v>
      </c>
      <c r="BC110" s="27">
        <v>152606</v>
      </c>
      <c r="BD110" s="63">
        <v>43989</v>
      </c>
      <c r="BE110" s="97">
        <v>42560</v>
      </c>
      <c r="BF110" s="97">
        <v>43720</v>
      </c>
      <c r="BG110" s="97">
        <v>26757</v>
      </c>
      <c r="BH110" s="97">
        <v>157026</v>
      </c>
      <c r="BI110" s="97">
        <v>47671</v>
      </c>
      <c r="BJ110" s="97">
        <v>45840</v>
      </c>
      <c r="BK110" s="97">
        <v>45949</v>
      </c>
      <c r="BL110" s="97">
        <v>28091</v>
      </c>
      <c r="BM110" s="97">
        <v>167551</v>
      </c>
      <c r="BN110" s="97">
        <v>51264</v>
      </c>
      <c r="BO110" s="98">
        <v>7.5370770489396069E-2</v>
      </c>
      <c r="BP110" s="9"/>
    </row>
    <row r="111" spans="1:68" ht="17" x14ac:dyDescent="0.2">
      <c r="A111" s="9" t="s">
        <v>491</v>
      </c>
      <c r="B111" s="9" t="s">
        <v>492</v>
      </c>
      <c r="C111" s="73" t="s">
        <v>493</v>
      </c>
      <c r="D111" s="74" t="s">
        <v>85</v>
      </c>
      <c r="E111" s="75" t="s">
        <v>75</v>
      </c>
      <c r="F111" s="27">
        <v>14157</v>
      </c>
      <c r="G111" s="27">
        <v>14258</v>
      </c>
      <c r="H111" s="27">
        <v>15646</v>
      </c>
      <c r="I111" s="27">
        <v>4892</v>
      </c>
      <c r="J111" s="27">
        <v>48953</v>
      </c>
      <c r="K111" s="27">
        <v>14293</v>
      </c>
      <c r="L111" s="27">
        <v>14450</v>
      </c>
      <c r="M111" s="27">
        <v>14108</v>
      </c>
      <c r="N111" s="27">
        <v>6925</v>
      </c>
      <c r="O111" s="27">
        <v>49776</v>
      </c>
      <c r="P111" s="27">
        <v>14365</v>
      </c>
      <c r="Q111" s="27">
        <v>14336</v>
      </c>
      <c r="R111" s="27">
        <v>14203</v>
      </c>
      <c r="S111" s="27">
        <v>6777</v>
      </c>
      <c r="T111" s="27">
        <v>49681</v>
      </c>
      <c r="U111" s="27">
        <v>14627</v>
      </c>
      <c r="V111" s="27">
        <v>14635</v>
      </c>
      <c r="W111" s="27">
        <v>14512</v>
      </c>
      <c r="X111" s="27">
        <v>7238</v>
      </c>
      <c r="Y111" s="27">
        <v>51012</v>
      </c>
      <c r="Z111" s="27">
        <v>15275</v>
      </c>
      <c r="AA111" s="27">
        <v>15226</v>
      </c>
      <c r="AB111" s="27">
        <v>15024</v>
      </c>
      <c r="AC111" s="27">
        <v>9238</v>
      </c>
      <c r="AD111" s="27">
        <v>54763</v>
      </c>
      <c r="AE111" s="27">
        <v>14073</v>
      </c>
      <c r="AF111" s="27">
        <v>14464</v>
      </c>
      <c r="AG111" s="27">
        <v>17822</v>
      </c>
      <c r="AH111" s="27">
        <v>7087</v>
      </c>
      <c r="AI111" s="27">
        <v>53446</v>
      </c>
      <c r="AJ111" s="27">
        <v>16697</v>
      </c>
      <c r="AK111" s="27">
        <v>15532</v>
      </c>
      <c r="AL111" s="27">
        <v>16089</v>
      </c>
      <c r="AM111" s="27">
        <v>10271</v>
      </c>
      <c r="AN111" s="27">
        <v>58589</v>
      </c>
      <c r="AO111" s="27">
        <v>17540</v>
      </c>
      <c r="AP111" s="27">
        <v>16362</v>
      </c>
      <c r="AQ111" s="27">
        <v>16740</v>
      </c>
      <c r="AR111" s="27">
        <v>10767</v>
      </c>
      <c r="AS111" s="27">
        <v>61409</v>
      </c>
      <c r="AT111" s="27">
        <v>18438</v>
      </c>
      <c r="AU111" s="27">
        <v>17937</v>
      </c>
      <c r="AV111" s="27">
        <v>17862</v>
      </c>
      <c r="AW111" s="27">
        <v>10525</v>
      </c>
      <c r="AX111" s="27">
        <v>64762</v>
      </c>
      <c r="AY111" s="27">
        <v>19303</v>
      </c>
      <c r="AZ111" s="27">
        <v>18702</v>
      </c>
      <c r="BA111" s="27">
        <v>18803</v>
      </c>
      <c r="BB111" s="27">
        <v>11329</v>
      </c>
      <c r="BC111" s="27">
        <v>68137</v>
      </c>
      <c r="BD111" s="63">
        <v>19143</v>
      </c>
      <c r="BE111" s="97">
        <v>19106</v>
      </c>
      <c r="BF111" s="97">
        <v>19344</v>
      </c>
      <c r="BG111" s="97">
        <v>11676</v>
      </c>
      <c r="BH111" s="97">
        <v>69269</v>
      </c>
      <c r="BI111" s="97">
        <v>20720</v>
      </c>
      <c r="BJ111" s="97">
        <v>20213</v>
      </c>
      <c r="BK111" s="97">
        <v>20216</v>
      </c>
      <c r="BL111" s="97">
        <v>11414</v>
      </c>
      <c r="BM111" s="97">
        <v>72563</v>
      </c>
      <c r="BN111" s="97">
        <v>21346</v>
      </c>
      <c r="BO111" s="98">
        <v>3.0212355212355213E-2</v>
      </c>
      <c r="BP111" s="9"/>
    </row>
    <row r="112" spans="1:68" ht="17" x14ac:dyDescent="0.2">
      <c r="A112" s="9" t="s">
        <v>494</v>
      </c>
      <c r="B112" s="9" t="s">
        <v>495</v>
      </c>
      <c r="C112" s="73" t="s">
        <v>496</v>
      </c>
      <c r="D112" s="74" t="s">
        <v>85</v>
      </c>
      <c r="E112" s="75" t="s">
        <v>75</v>
      </c>
      <c r="F112" s="27">
        <v>17349</v>
      </c>
      <c r="G112" s="27">
        <v>16872</v>
      </c>
      <c r="H112" s="27">
        <v>17128</v>
      </c>
      <c r="I112" s="27">
        <v>7136</v>
      </c>
      <c r="J112" s="27">
        <v>58485</v>
      </c>
      <c r="K112" s="27">
        <v>17375</v>
      </c>
      <c r="L112" s="27">
        <v>17112</v>
      </c>
      <c r="M112" s="27">
        <v>17247</v>
      </c>
      <c r="N112" s="27">
        <v>7322</v>
      </c>
      <c r="O112" s="27">
        <v>59056</v>
      </c>
      <c r="P112" s="27">
        <v>17532</v>
      </c>
      <c r="Q112" s="27">
        <v>17115</v>
      </c>
      <c r="R112" s="27">
        <v>17288</v>
      </c>
      <c r="S112" s="27">
        <v>7177</v>
      </c>
      <c r="T112" s="27">
        <v>59112</v>
      </c>
      <c r="U112" s="27">
        <v>17934</v>
      </c>
      <c r="V112" s="27">
        <v>17652</v>
      </c>
      <c r="W112" s="27">
        <v>17866</v>
      </c>
      <c r="X112" s="27">
        <v>7627</v>
      </c>
      <c r="Y112" s="27">
        <v>61079</v>
      </c>
      <c r="Z112" s="27">
        <v>18275</v>
      </c>
      <c r="AA112" s="27">
        <v>17971</v>
      </c>
      <c r="AB112" s="27">
        <v>18139</v>
      </c>
      <c r="AC112" s="27">
        <v>7820</v>
      </c>
      <c r="AD112" s="27">
        <v>62205</v>
      </c>
      <c r="AE112" s="27">
        <v>18619</v>
      </c>
      <c r="AF112" s="27">
        <v>18325</v>
      </c>
      <c r="AG112" s="27">
        <v>18635</v>
      </c>
      <c r="AH112" s="27">
        <v>8054</v>
      </c>
      <c r="AI112" s="27">
        <v>63633</v>
      </c>
      <c r="AJ112" s="27">
        <v>19669</v>
      </c>
      <c r="AK112" s="27">
        <v>19281</v>
      </c>
      <c r="AL112" s="27">
        <v>19407</v>
      </c>
      <c r="AM112" s="27">
        <v>8426</v>
      </c>
      <c r="AN112" s="27">
        <v>66783</v>
      </c>
      <c r="AO112" s="27">
        <v>20402</v>
      </c>
      <c r="AP112" s="27">
        <v>20150</v>
      </c>
      <c r="AQ112" s="27">
        <v>20516</v>
      </c>
      <c r="AR112" s="27">
        <v>9112</v>
      </c>
      <c r="AS112" s="27">
        <v>70180</v>
      </c>
      <c r="AT112" s="27">
        <v>22121</v>
      </c>
      <c r="AU112" s="27">
        <v>21696</v>
      </c>
      <c r="AV112" s="27">
        <v>21850</v>
      </c>
      <c r="AW112" s="27">
        <v>9936</v>
      </c>
      <c r="AX112" s="27">
        <v>75603</v>
      </c>
      <c r="AY112" s="27">
        <v>23237</v>
      </c>
      <c r="AZ112" s="27">
        <v>23087</v>
      </c>
      <c r="BA112" s="27">
        <v>23379</v>
      </c>
      <c r="BB112" s="27">
        <v>10710</v>
      </c>
      <c r="BC112" s="27">
        <v>80413</v>
      </c>
      <c r="BD112" s="63">
        <v>23808</v>
      </c>
      <c r="BE112" s="97">
        <v>24219</v>
      </c>
      <c r="BF112" s="97">
        <v>24257</v>
      </c>
      <c r="BG112" s="97">
        <v>11250</v>
      </c>
      <c r="BH112" s="97">
        <v>83534</v>
      </c>
      <c r="BI112" s="97">
        <v>25787</v>
      </c>
      <c r="BJ112" s="97">
        <v>25809</v>
      </c>
      <c r="BK112" s="97">
        <v>26113</v>
      </c>
      <c r="BL112" s="97">
        <v>12063</v>
      </c>
      <c r="BM112" s="97">
        <v>89772</v>
      </c>
      <c r="BN112" s="97">
        <v>27372</v>
      </c>
      <c r="BO112" s="98">
        <v>6.146507930352503E-2</v>
      </c>
      <c r="BP112" s="9"/>
    </row>
    <row r="113" spans="1:68" ht="17" x14ac:dyDescent="0.2">
      <c r="A113" s="9" t="s">
        <v>497</v>
      </c>
      <c r="B113" s="9" t="s">
        <v>498</v>
      </c>
      <c r="C113" s="73" t="s">
        <v>499</v>
      </c>
      <c r="D113" s="74" t="s">
        <v>85</v>
      </c>
      <c r="E113" s="75" t="s">
        <v>65</v>
      </c>
      <c r="F113" s="27">
        <v>8992</v>
      </c>
      <c r="G113" s="27">
        <v>8700</v>
      </c>
      <c r="H113" s="27">
        <v>8134</v>
      </c>
      <c r="I113" s="27">
        <v>3608</v>
      </c>
      <c r="J113" s="27">
        <v>29434</v>
      </c>
      <c r="K113" s="27">
        <v>9000</v>
      </c>
      <c r="L113" s="27">
        <v>8658</v>
      </c>
      <c r="M113" s="27">
        <v>8094</v>
      </c>
      <c r="N113" s="27">
        <v>3391</v>
      </c>
      <c r="O113" s="27">
        <v>29143</v>
      </c>
      <c r="P113" s="27">
        <v>9038</v>
      </c>
      <c r="Q113" s="27">
        <v>8668</v>
      </c>
      <c r="R113" s="27">
        <v>8306</v>
      </c>
      <c r="S113" s="27">
        <v>3565</v>
      </c>
      <c r="T113" s="27">
        <v>29577</v>
      </c>
      <c r="U113" s="27">
        <v>9205</v>
      </c>
      <c r="V113" s="27">
        <v>8808</v>
      </c>
      <c r="W113" s="27">
        <v>8393</v>
      </c>
      <c r="X113" s="27">
        <v>3824</v>
      </c>
      <c r="Y113" s="27">
        <v>30230</v>
      </c>
      <c r="Z113" s="27">
        <v>9252</v>
      </c>
      <c r="AA113" s="27">
        <v>8902</v>
      </c>
      <c r="AB113" s="27">
        <v>8598</v>
      </c>
      <c r="AC113" s="27">
        <v>4136</v>
      </c>
      <c r="AD113" s="27">
        <v>30888</v>
      </c>
      <c r="AE113" s="27">
        <v>9477</v>
      </c>
      <c r="AF113" s="27">
        <v>9201</v>
      </c>
      <c r="AG113" s="27">
        <v>8798</v>
      </c>
      <c r="AH113" s="27">
        <v>4128</v>
      </c>
      <c r="AI113" s="27">
        <v>31604</v>
      </c>
      <c r="AJ113" s="27">
        <v>9839</v>
      </c>
      <c r="AK113" s="27">
        <v>9555</v>
      </c>
      <c r="AL113" s="27">
        <v>9024</v>
      </c>
      <c r="AM113" s="27">
        <v>4807</v>
      </c>
      <c r="AN113" s="27">
        <v>33225</v>
      </c>
      <c r="AO113" s="27">
        <v>10383</v>
      </c>
      <c r="AP113" s="27">
        <v>10051</v>
      </c>
      <c r="AQ113" s="27">
        <v>9489</v>
      </c>
      <c r="AR113" s="27">
        <v>4800</v>
      </c>
      <c r="AS113" s="27">
        <v>34723</v>
      </c>
      <c r="AT113" s="27">
        <v>10566</v>
      </c>
      <c r="AU113" s="27">
        <v>10597</v>
      </c>
      <c r="AV113" s="27">
        <v>10287</v>
      </c>
      <c r="AW113" s="27">
        <v>5149</v>
      </c>
      <c r="AX113" s="27">
        <v>36599</v>
      </c>
      <c r="AY113" s="27">
        <v>11390</v>
      </c>
      <c r="AZ113" s="27">
        <v>11073</v>
      </c>
      <c r="BA113" s="27">
        <v>10718</v>
      </c>
      <c r="BB113" s="27">
        <v>5413</v>
      </c>
      <c r="BC113" s="27">
        <v>38594</v>
      </c>
      <c r="BD113" s="63">
        <v>11314</v>
      </c>
      <c r="BE113" s="97">
        <v>11172</v>
      </c>
      <c r="BF113" s="97">
        <v>11096</v>
      </c>
      <c r="BG113" s="97">
        <v>6040</v>
      </c>
      <c r="BH113" s="97">
        <v>39622</v>
      </c>
      <c r="BI113" s="97">
        <v>12134</v>
      </c>
      <c r="BJ113" s="97">
        <v>11972</v>
      </c>
      <c r="BK113" s="97">
        <v>11670</v>
      </c>
      <c r="BL113" s="97">
        <v>6244</v>
      </c>
      <c r="BM113" s="97">
        <v>42020</v>
      </c>
      <c r="BN113" s="97">
        <v>12567</v>
      </c>
      <c r="BO113" s="98">
        <v>3.5684852480632932E-2</v>
      </c>
      <c r="BP113" s="9"/>
    </row>
    <row r="114" spans="1:68" ht="17" x14ac:dyDescent="0.2">
      <c r="A114" s="9" t="s">
        <v>500</v>
      </c>
      <c r="B114" s="9" t="s">
        <v>501</v>
      </c>
      <c r="C114" s="73" t="s">
        <v>502</v>
      </c>
      <c r="D114" s="74" t="s">
        <v>85</v>
      </c>
      <c r="E114" s="75" t="s">
        <v>75</v>
      </c>
      <c r="F114" s="27">
        <v>26669</v>
      </c>
      <c r="G114" s="27">
        <v>25307</v>
      </c>
      <c r="H114" s="27">
        <v>25451</v>
      </c>
      <c r="I114" s="27">
        <v>11995</v>
      </c>
      <c r="J114" s="27">
        <v>89422</v>
      </c>
      <c r="K114" s="27">
        <v>26823</v>
      </c>
      <c r="L114" s="27">
        <v>25631</v>
      </c>
      <c r="M114" s="27">
        <v>25648</v>
      </c>
      <c r="N114" s="27">
        <v>12095</v>
      </c>
      <c r="O114" s="27">
        <v>90197</v>
      </c>
      <c r="P114" s="27">
        <v>27688</v>
      </c>
      <c r="Q114" s="27">
        <v>26338</v>
      </c>
      <c r="R114" s="27">
        <v>26622</v>
      </c>
      <c r="S114" s="27">
        <v>12274</v>
      </c>
      <c r="T114" s="27">
        <v>92922</v>
      </c>
      <c r="U114" s="27">
        <v>28788</v>
      </c>
      <c r="V114" s="27">
        <v>27628</v>
      </c>
      <c r="W114" s="27">
        <v>27673</v>
      </c>
      <c r="X114" s="27">
        <v>13500</v>
      </c>
      <c r="Y114" s="27">
        <v>97589</v>
      </c>
      <c r="Z114" s="27">
        <v>29854</v>
      </c>
      <c r="AA114" s="27">
        <v>28403</v>
      </c>
      <c r="AB114" s="27">
        <v>28579</v>
      </c>
      <c r="AC114" s="27">
        <v>13536</v>
      </c>
      <c r="AD114" s="27">
        <v>100372</v>
      </c>
      <c r="AE114" s="27">
        <v>30661</v>
      </c>
      <c r="AF114" s="27">
        <v>29256</v>
      </c>
      <c r="AG114" s="27">
        <v>29370</v>
      </c>
      <c r="AH114" s="27">
        <v>14235</v>
      </c>
      <c r="AI114" s="27">
        <v>103522</v>
      </c>
      <c r="AJ114" s="27">
        <v>31916</v>
      </c>
      <c r="AK114" s="27">
        <v>30602</v>
      </c>
      <c r="AL114" s="27">
        <v>30737</v>
      </c>
      <c r="AM114" s="27">
        <v>15015</v>
      </c>
      <c r="AN114" s="27">
        <v>108270</v>
      </c>
      <c r="AO114" s="27">
        <v>33507</v>
      </c>
      <c r="AP114" s="27">
        <v>31950</v>
      </c>
      <c r="AQ114" s="27">
        <v>32102</v>
      </c>
      <c r="AR114" s="27">
        <v>15638</v>
      </c>
      <c r="AS114" s="27">
        <v>113197</v>
      </c>
      <c r="AT114" s="27">
        <v>35418</v>
      </c>
      <c r="AU114" s="27">
        <v>33771</v>
      </c>
      <c r="AV114" s="27">
        <v>34210</v>
      </c>
      <c r="AW114" s="27">
        <v>16186</v>
      </c>
      <c r="AX114" s="27">
        <v>119585</v>
      </c>
      <c r="AY114" s="27">
        <v>37133</v>
      </c>
      <c r="AZ114" s="27">
        <v>35553</v>
      </c>
      <c r="BA114" s="27">
        <v>35908</v>
      </c>
      <c r="BB114" s="27">
        <v>16983</v>
      </c>
      <c r="BC114" s="27">
        <v>125577</v>
      </c>
      <c r="BD114" s="63">
        <v>37484</v>
      </c>
      <c r="BE114" s="97">
        <v>37368</v>
      </c>
      <c r="BF114" s="97">
        <v>37168</v>
      </c>
      <c r="BG114" s="97">
        <v>18485</v>
      </c>
      <c r="BH114" s="97">
        <v>130505</v>
      </c>
      <c r="BI114" s="97">
        <v>39486</v>
      </c>
      <c r="BJ114" s="97">
        <v>38146</v>
      </c>
      <c r="BK114" s="97">
        <v>38192</v>
      </c>
      <c r="BL114" s="97">
        <v>19352</v>
      </c>
      <c r="BM114" s="97">
        <v>135176</v>
      </c>
      <c r="BN114" s="97">
        <v>41530</v>
      </c>
      <c r="BO114" s="98">
        <v>5.1765182596363271E-2</v>
      </c>
      <c r="BP114" s="9"/>
    </row>
    <row r="115" spans="1:68" ht="17" x14ac:dyDescent="0.2">
      <c r="A115" s="9" t="s">
        <v>503</v>
      </c>
      <c r="B115" s="9" t="s">
        <v>504</v>
      </c>
      <c r="C115" s="73" t="s">
        <v>505</v>
      </c>
      <c r="D115" s="74" t="s">
        <v>81</v>
      </c>
      <c r="E115" s="75" t="s">
        <v>81</v>
      </c>
      <c r="F115" s="27">
        <v>35176</v>
      </c>
      <c r="G115" s="27">
        <v>33189</v>
      </c>
      <c r="H115" s="27">
        <v>30898</v>
      </c>
      <c r="I115" s="27">
        <v>21487</v>
      </c>
      <c r="J115" s="27">
        <v>120750</v>
      </c>
      <c r="K115" s="27">
        <v>35002</v>
      </c>
      <c r="L115" s="27">
        <v>32918</v>
      </c>
      <c r="M115" s="27">
        <v>32657</v>
      </c>
      <c r="N115" s="27">
        <v>20756</v>
      </c>
      <c r="O115" s="27">
        <v>121333</v>
      </c>
      <c r="P115" s="27">
        <v>34884</v>
      </c>
      <c r="Q115" s="27">
        <v>33206</v>
      </c>
      <c r="R115" s="27">
        <v>33244</v>
      </c>
      <c r="S115" s="27">
        <v>20980</v>
      </c>
      <c r="T115" s="27">
        <v>122314</v>
      </c>
      <c r="U115" s="27">
        <v>36922</v>
      </c>
      <c r="V115" s="27">
        <v>34866</v>
      </c>
      <c r="W115" s="27">
        <v>33999</v>
      </c>
      <c r="X115" s="27">
        <v>23859</v>
      </c>
      <c r="Y115" s="27">
        <v>129646</v>
      </c>
      <c r="Z115" s="27">
        <v>37731</v>
      </c>
      <c r="AA115" s="27">
        <v>36107</v>
      </c>
      <c r="AB115" s="27">
        <v>34843</v>
      </c>
      <c r="AC115" s="27">
        <v>24673</v>
      </c>
      <c r="AD115" s="27">
        <v>133354</v>
      </c>
      <c r="AE115" s="27">
        <v>37838</v>
      </c>
      <c r="AF115" s="27">
        <v>36382</v>
      </c>
      <c r="AG115" s="27">
        <v>36125</v>
      </c>
      <c r="AH115" s="27">
        <v>25177</v>
      </c>
      <c r="AI115" s="27">
        <v>135522</v>
      </c>
      <c r="AJ115" s="27">
        <v>39949</v>
      </c>
      <c r="AK115" s="27">
        <v>37315</v>
      </c>
      <c r="AL115" s="27">
        <v>37420</v>
      </c>
      <c r="AM115" s="27">
        <v>25114</v>
      </c>
      <c r="AN115" s="27">
        <v>139798</v>
      </c>
      <c r="AO115" s="27">
        <v>41060</v>
      </c>
      <c r="AP115" s="27">
        <v>39260</v>
      </c>
      <c r="AQ115" s="27">
        <v>40379</v>
      </c>
      <c r="AR115" s="27">
        <v>26847</v>
      </c>
      <c r="AS115" s="27">
        <v>147546</v>
      </c>
      <c r="AT115" s="27">
        <v>43829</v>
      </c>
      <c r="AU115" s="27">
        <v>41539</v>
      </c>
      <c r="AV115" s="27">
        <v>41700</v>
      </c>
      <c r="AW115" s="27">
        <v>28021</v>
      </c>
      <c r="AX115" s="27">
        <v>155089</v>
      </c>
      <c r="AY115" s="27">
        <v>45898</v>
      </c>
      <c r="AZ115" s="27">
        <v>43465</v>
      </c>
      <c r="BA115" s="27">
        <v>43618</v>
      </c>
      <c r="BB115" s="27">
        <v>28959</v>
      </c>
      <c r="BC115" s="27">
        <v>161940</v>
      </c>
      <c r="BD115" s="63">
        <v>43826</v>
      </c>
      <c r="BE115" s="97">
        <v>43595</v>
      </c>
      <c r="BF115" s="97">
        <v>43288</v>
      </c>
      <c r="BG115" s="97">
        <v>28811</v>
      </c>
      <c r="BH115" s="97">
        <v>159520</v>
      </c>
      <c r="BI115" s="97">
        <v>48495</v>
      </c>
      <c r="BJ115" s="97">
        <v>46494</v>
      </c>
      <c r="BK115" s="97">
        <v>46960</v>
      </c>
      <c r="BL115" s="97">
        <v>29816</v>
      </c>
      <c r="BM115" s="97">
        <v>171765</v>
      </c>
      <c r="BN115" s="97">
        <v>49598</v>
      </c>
      <c r="BO115" s="98">
        <v>2.2744612846685226E-2</v>
      </c>
      <c r="BP115" s="9"/>
    </row>
    <row r="116" spans="1:68" ht="17" x14ac:dyDescent="0.2">
      <c r="A116" s="9" t="s">
        <v>506</v>
      </c>
      <c r="B116" s="9" t="s">
        <v>507</v>
      </c>
      <c r="C116" s="73" t="s">
        <v>508</v>
      </c>
      <c r="D116" s="74" t="s">
        <v>85</v>
      </c>
      <c r="E116" s="75" t="s">
        <v>71</v>
      </c>
      <c r="F116" s="27">
        <v>19476</v>
      </c>
      <c r="G116" s="27">
        <v>18348</v>
      </c>
      <c r="H116" s="27">
        <v>18631</v>
      </c>
      <c r="I116" s="27">
        <v>15200</v>
      </c>
      <c r="J116" s="27">
        <v>71655</v>
      </c>
      <c r="K116" s="27">
        <v>19519</v>
      </c>
      <c r="L116" s="27">
        <v>18639</v>
      </c>
      <c r="M116" s="27">
        <v>18721</v>
      </c>
      <c r="N116" s="27">
        <v>15186</v>
      </c>
      <c r="O116" s="27">
        <v>72065</v>
      </c>
      <c r="P116" s="27">
        <v>20152</v>
      </c>
      <c r="Q116" s="27">
        <v>18907</v>
      </c>
      <c r="R116" s="27">
        <v>18964</v>
      </c>
      <c r="S116" s="27">
        <v>15690</v>
      </c>
      <c r="T116" s="27">
        <v>73713</v>
      </c>
      <c r="U116" s="27">
        <v>20557</v>
      </c>
      <c r="V116" s="27">
        <v>19713</v>
      </c>
      <c r="W116" s="27">
        <v>19625</v>
      </c>
      <c r="X116" s="27">
        <v>16579</v>
      </c>
      <c r="Y116" s="27">
        <v>76474</v>
      </c>
      <c r="Z116" s="27">
        <v>20714</v>
      </c>
      <c r="AA116" s="27">
        <v>19873</v>
      </c>
      <c r="AB116" s="27">
        <v>19900</v>
      </c>
      <c r="AC116" s="27">
        <v>16966</v>
      </c>
      <c r="AD116" s="27">
        <v>77453</v>
      </c>
      <c r="AE116" s="27">
        <v>21335</v>
      </c>
      <c r="AF116" s="27">
        <v>20225</v>
      </c>
      <c r="AG116" s="27">
        <v>20424</v>
      </c>
      <c r="AH116" s="27">
        <v>17233</v>
      </c>
      <c r="AI116" s="27">
        <v>79217</v>
      </c>
      <c r="AJ116" s="27">
        <v>22470</v>
      </c>
      <c r="AK116" s="27">
        <v>21105</v>
      </c>
      <c r="AL116" s="27">
        <v>21264</v>
      </c>
      <c r="AM116" s="27">
        <v>18221</v>
      </c>
      <c r="AN116" s="27">
        <v>83060</v>
      </c>
      <c r="AO116" s="27">
        <v>23087</v>
      </c>
      <c r="AP116" s="27">
        <v>21846</v>
      </c>
      <c r="AQ116" s="27">
        <v>22081</v>
      </c>
      <c r="AR116" s="27">
        <v>18691</v>
      </c>
      <c r="AS116" s="27">
        <v>85705</v>
      </c>
      <c r="AT116" s="27">
        <v>24597</v>
      </c>
      <c r="AU116" s="27">
        <v>23100</v>
      </c>
      <c r="AV116" s="27">
        <v>23365</v>
      </c>
      <c r="AW116" s="27">
        <v>19811</v>
      </c>
      <c r="AX116" s="27">
        <v>90873</v>
      </c>
      <c r="AY116" s="27">
        <v>25780</v>
      </c>
      <c r="AZ116" s="27">
        <v>24600</v>
      </c>
      <c r="BA116" s="27">
        <v>24780</v>
      </c>
      <c r="BB116" s="27">
        <v>20375</v>
      </c>
      <c r="BC116" s="27">
        <v>95535</v>
      </c>
      <c r="BD116" s="63">
        <v>24797</v>
      </c>
      <c r="BE116" s="97">
        <v>25347</v>
      </c>
      <c r="BF116" s="97">
        <v>24826</v>
      </c>
      <c r="BG116" s="97">
        <v>21636</v>
      </c>
      <c r="BH116" s="97">
        <v>96606</v>
      </c>
      <c r="BI116" s="97">
        <v>27160</v>
      </c>
      <c r="BJ116" s="97">
        <v>26491</v>
      </c>
      <c r="BK116" s="97">
        <v>25957</v>
      </c>
      <c r="BL116" s="97">
        <v>21906</v>
      </c>
      <c r="BM116" s="97">
        <v>101514</v>
      </c>
      <c r="BN116" s="97">
        <v>29081</v>
      </c>
      <c r="BO116" s="98">
        <v>7.0729013254786449E-2</v>
      </c>
      <c r="BP116" s="9"/>
    </row>
    <row r="117" spans="1:68" ht="17" x14ac:dyDescent="0.2">
      <c r="A117" s="9" t="s">
        <v>509</v>
      </c>
      <c r="B117" s="9" t="s">
        <v>510</v>
      </c>
      <c r="C117" s="73" t="s">
        <v>511</v>
      </c>
      <c r="D117" s="74" t="s">
        <v>85</v>
      </c>
      <c r="E117" s="75" t="s">
        <v>75</v>
      </c>
      <c r="F117" s="27">
        <v>13956</v>
      </c>
      <c r="G117" s="27">
        <v>12522</v>
      </c>
      <c r="H117" s="27">
        <v>12872</v>
      </c>
      <c r="I117" s="27">
        <v>4527</v>
      </c>
      <c r="J117" s="27">
        <v>43877</v>
      </c>
      <c r="K117" s="27">
        <v>14174</v>
      </c>
      <c r="L117" s="27">
        <v>12733</v>
      </c>
      <c r="M117" s="27">
        <v>12973</v>
      </c>
      <c r="N117" s="27">
        <v>4385</v>
      </c>
      <c r="O117" s="27">
        <v>44265</v>
      </c>
      <c r="P117" s="27">
        <v>14097</v>
      </c>
      <c r="Q117" s="27">
        <v>13483</v>
      </c>
      <c r="R117" s="27">
        <v>13139</v>
      </c>
      <c r="S117" s="27">
        <v>5133</v>
      </c>
      <c r="T117" s="27">
        <v>45852</v>
      </c>
      <c r="U117" s="27">
        <v>14820</v>
      </c>
      <c r="V117" s="27">
        <v>13865</v>
      </c>
      <c r="W117" s="27">
        <v>14087</v>
      </c>
      <c r="X117" s="27">
        <v>5545</v>
      </c>
      <c r="Y117" s="27">
        <v>48317</v>
      </c>
      <c r="Z117" s="27">
        <v>15373</v>
      </c>
      <c r="AA117" s="27">
        <v>14478</v>
      </c>
      <c r="AB117" s="27">
        <v>14486</v>
      </c>
      <c r="AC117" s="27">
        <v>5823</v>
      </c>
      <c r="AD117" s="27">
        <v>50160</v>
      </c>
      <c r="AE117" s="27">
        <v>16103</v>
      </c>
      <c r="AF117" s="27">
        <v>14746</v>
      </c>
      <c r="AG117" s="27">
        <v>15113</v>
      </c>
      <c r="AH117" s="27">
        <v>5781</v>
      </c>
      <c r="AI117" s="27">
        <v>51743</v>
      </c>
      <c r="AJ117" s="27">
        <v>17061</v>
      </c>
      <c r="AK117" s="27">
        <v>15509</v>
      </c>
      <c r="AL117" s="27">
        <v>15492</v>
      </c>
      <c r="AM117" s="27">
        <v>6298</v>
      </c>
      <c r="AN117" s="27">
        <v>54360</v>
      </c>
      <c r="AO117" s="27">
        <v>17785</v>
      </c>
      <c r="AP117" s="27">
        <v>16408</v>
      </c>
      <c r="AQ117" s="27">
        <v>16744</v>
      </c>
      <c r="AR117" s="27">
        <v>6274</v>
      </c>
      <c r="AS117" s="27">
        <v>57211</v>
      </c>
      <c r="AT117" s="27">
        <v>19096</v>
      </c>
      <c r="AU117" s="27">
        <v>17375</v>
      </c>
      <c r="AV117" s="27">
        <v>17197</v>
      </c>
      <c r="AW117" s="27">
        <v>6879</v>
      </c>
      <c r="AX117" s="27">
        <v>60547</v>
      </c>
      <c r="AY117" s="27">
        <v>20726</v>
      </c>
      <c r="AZ117" s="27">
        <v>18039</v>
      </c>
      <c r="BA117" s="27">
        <v>18166</v>
      </c>
      <c r="BB117" s="27">
        <v>6369</v>
      </c>
      <c r="BC117" s="27">
        <v>63300</v>
      </c>
      <c r="BD117" s="63">
        <v>20883</v>
      </c>
      <c r="BE117" s="97">
        <v>18502</v>
      </c>
      <c r="BF117" s="97">
        <v>18809</v>
      </c>
      <c r="BG117" s="97">
        <v>6769</v>
      </c>
      <c r="BH117" s="97">
        <v>64963</v>
      </c>
      <c r="BI117" s="97">
        <v>22705</v>
      </c>
      <c r="BJ117" s="97">
        <v>19180</v>
      </c>
      <c r="BK117" s="97">
        <v>19263</v>
      </c>
      <c r="BL117" s="97">
        <v>7255</v>
      </c>
      <c r="BM117" s="97">
        <v>68403</v>
      </c>
      <c r="BN117" s="97">
        <v>24398</v>
      </c>
      <c r="BO117" s="98">
        <v>7.4565073772296847E-2</v>
      </c>
      <c r="BP117" s="9"/>
    </row>
    <row r="118" spans="1:68" ht="17" x14ac:dyDescent="0.2">
      <c r="A118" s="9" t="s">
        <v>512</v>
      </c>
      <c r="B118" s="9" t="s">
        <v>513</v>
      </c>
      <c r="C118" s="73" t="s">
        <v>514</v>
      </c>
      <c r="D118" s="74" t="s">
        <v>85</v>
      </c>
      <c r="E118" s="75" t="s">
        <v>69</v>
      </c>
      <c r="F118" s="27">
        <v>14775</v>
      </c>
      <c r="G118" s="27">
        <v>12907</v>
      </c>
      <c r="H118" s="27">
        <v>12692</v>
      </c>
      <c r="I118" s="27">
        <v>4454</v>
      </c>
      <c r="J118" s="27">
        <v>44828</v>
      </c>
      <c r="K118" s="27">
        <v>14988</v>
      </c>
      <c r="L118" s="27">
        <v>13067</v>
      </c>
      <c r="M118" s="27">
        <v>12799</v>
      </c>
      <c r="N118" s="27">
        <v>4529</v>
      </c>
      <c r="O118" s="27">
        <v>45383</v>
      </c>
      <c r="P118" s="27">
        <v>15040</v>
      </c>
      <c r="Q118" s="27">
        <v>13121</v>
      </c>
      <c r="R118" s="27">
        <v>12983</v>
      </c>
      <c r="S118" s="27">
        <v>3715</v>
      </c>
      <c r="T118" s="27">
        <v>44859</v>
      </c>
      <c r="U118" s="27">
        <v>15362</v>
      </c>
      <c r="V118" s="27">
        <v>13468</v>
      </c>
      <c r="W118" s="27">
        <v>13292</v>
      </c>
      <c r="X118" s="27">
        <v>2908</v>
      </c>
      <c r="Y118" s="27">
        <v>45030</v>
      </c>
      <c r="Z118" s="27">
        <v>15719</v>
      </c>
      <c r="AA118" s="27">
        <v>13787</v>
      </c>
      <c r="AB118" s="27">
        <v>13706</v>
      </c>
      <c r="AC118" s="27">
        <v>4759</v>
      </c>
      <c r="AD118" s="27">
        <v>47971</v>
      </c>
      <c r="AE118" s="27">
        <v>16372</v>
      </c>
      <c r="AF118" s="27">
        <v>14167</v>
      </c>
      <c r="AG118" s="27">
        <v>14183</v>
      </c>
      <c r="AH118" s="27">
        <v>4920</v>
      </c>
      <c r="AI118" s="27">
        <v>49642</v>
      </c>
      <c r="AJ118" s="27">
        <v>16748</v>
      </c>
      <c r="AK118" s="27">
        <v>14903</v>
      </c>
      <c r="AL118" s="27">
        <v>14771</v>
      </c>
      <c r="AM118" s="27">
        <v>5735</v>
      </c>
      <c r="AN118" s="27">
        <v>52157</v>
      </c>
      <c r="AO118" s="27">
        <v>17565</v>
      </c>
      <c r="AP118" s="27">
        <v>15431</v>
      </c>
      <c r="AQ118" s="27">
        <v>15388</v>
      </c>
      <c r="AR118" s="27">
        <v>5796</v>
      </c>
      <c r="AS118" s="27">
        <v>54180</v>
      </c>
      <c r="AT118" s="27">
        <v>18647</v>
      </c>
      <c r="AU118" s="27">
        <v>16370</v>
      </c>
      <c r="AV118" s="27">
        <v>16263</v>
      </c>
      <c r="AW118" s="27">
        <v>6145</v>
      </c>
      <c r="AX118" s="27">
        <v>57425</v>
      </c>
      <c r="AY118" s="27">
        <v>19132</v>
      </c>
      <c r="AZ118" s="27">
        <v>17262</v>
      </c>
      <c r="BA118" s="27">
        <v>17221</v>
      </c>
      <c r="BB118" s="27">
        <v>6686</v>
      </c>
      <c r="BC118" s="27">
        <v>60301</v>
      </c>
      <c r="BD118" s="63">
        <v>18886</v>
      </c>
      <c r="BE118" s="97">
        <v>17146</v>
      </c>
      <c r="BF118" s="97">
        <v>16811</v>
      </c>
      <c r="BG118" s="97">
        <v>7000</v>
      </c>
      <c r="BH118" s="97">
        <v>59843</v>
      </c>
      <c r="BI118" s="97">
        <v>20077</v>
      </c>
      <c r="BJ118" s="97">
        <v>17537</v>
      </c>
      <c r="BK118" s="97">
        <v>18342</v>
      </c>
      <c r="BL118" s="97">
        <v>7120</v>
      </c>
      <c r="BM118" s="97">
        <v>63076</v>
      </c>
      <c r="BN118" s="97">
        <v>20804</v>
      </c>
      <c r="BO118" s="98">
        <v>3.6210589231458881E-2</v>
      </c>
      <c r="BP118" s="9"/>
    </row>
    <row r="119" spans="1:68" ht="17" x14ac:dyDescent="0.2">
      <c r="A119" s="9" t="s">
        <v>515</v>
      </c>
      <c r="B119" s="9" t="s">
        <v>516</v>
      </c>
      <c r="C119" s="73" t="s">
        <v>517</v>
      </c>
      <c r="D119" s="74" t="s">
        <v>85</v>
      </c>
      <c r="E119" s="75" t="s">
        <v>73</v>
      </c>
      <c r="F119" s="27">
        <v>13859</v>
      </c>
      <c r="G119" s="27">
        <v>13199</v>
      </c>
      <c r="H119" s="27">
        <v>13460</v>
      </c>
      <c r="I119" s="27">
        <v>7013</v>
      </c>
      <c r="J119" s="27">
        <v>47531</v>
      </c>
      <c r="K119" s="27">
        <v>13918</v>
      </c>
      <c r="L119" s="27">
        <v>13413</v>
      </c>
      <c r="M119" s="27">
        <v>13601</v>
      </c>
      <c r="N119" s="27">
        <v>7214</v>
      </c>
      <c r="O119" s="27">
        <v>48146</v>
      </c>
      <c r="P119" s="27">
        <v>13968</v>
      </c>
      <c r="Q119" s="27">
        <v>13402</v>
      </c>
      <c r="R119" s="27">
        <v>13771</v>
      </c>
      <c r="S119" s="27">
        <v>7232</v>
      </c>
      <c r="T119" s="27">
        <v>48373</v>
      </c>
      <c r="U119" s="27">
        <v>14552</v>
      </c>
      <c r="V119" s="27">
        <v>13977</v>
      </c>
      <c r="W119" s="27">
        <v>14160</v>
      </c>
      <c r="X119" s="27">
        <v>7823</v>
      </c>
      <c r="Y119" s="27">
        <v>50512</v>
      </c>
      <c r="Z119" s="27">
        <v>14555</v>
      </c>
      <c r="AA119" s="27">
        <v>14234</v>
      </c>
      <c r="AB119" s="27">
        <v>14474</v>
      </c>
      <c r="AC119" s="27">
        <v>8673</v>
      </c>
      <c r="AD119" s="27">
        <v>51936</v>
      </c>
      <c r="AE119" s="27">
        <v>15306</v>
      </c>
      <c r="AF119" s="27">
        <v>15007</v>
      </c>
      <c r="AG119" s="27">
        <v>15165</v>
      </c>
      <c r="AH119" s="27">
        <v>9501</v>
      </c>
      <c r="AI119" s="27">
        <v>54979</v>
      </c>
      <c r="AJ119" s="27">
        <v>16218</v>
      </c>
      <c r="AK119" s="27">
        <v>16104</v>
      </c>
      <c r="AL119" s="27">
        <v>15993</v>
      </c>
      <c r="AM119" s="27">
        <v>10015</v>
      </c>
      <c r="AN119" s="27">
        <v>58330</v>
      </c>
      <c r="AO119" s="27">
        <v>17148</v>
      </c>
      <c r="AP119" s="27">
        <v>16708</v>
      </c>
      <c r="AQ119" s="27">
        <v>17027</v>
      </c>
      <c r="AR119" s="27">
        <v>10776</v>
      </c>
      <c r="AS119" s="27">
        <v>61659</v>
      </c>
      <c r="AT119" s="27">
        <v>18262</v>
      </c>
      <c r="AU119" s="27">
        <v>17752</v>
      </c>
      <c r="AV119" s="27">
        <v>18075</v>
      </c>
      <c r="AW119" s="27">
        <v>11495</v>
      </c>
      <c r="AX119" s="27">
        <v>65584</v>
      </c>
      <c r="AY119" s="27">
        <v>19189</v>
      </c>
      <c r="AZ119" s="27">
        <v>18909</v>
      </c>
      <c r="BA119" s="27">
        <v>19157</v>
      </c>
      <c r="BB119" s="27">
        <v>11740</v>
      </c>
      <c r="BC119" s="27">
        <v>68995</v>
      </c>
      <c r="BD119" s="63">
        <v>19244</v>
      </c>
      <c r="BE119" s="97">
        <v>18771</v>
      </c>
      <c r="BF119" s="97">
        <v>19287</v>
      </c>
      <c r="BG119" s="97">
        <v>12526</v>
      </c>
      <c r="BH119" s="97">
        <v>69828</v>
      </c>
      <c r="BI119" s="97">
        <v>20936</v>
      </c>
      <c r="BJ119" s="97">
        <v>20624</v>
      </c>
      <c r="BK119" s="97">
        <v>20798</v>
      </c>
      <c r="BL119" s="97">
        <v>13546</v>
      </c>
      <c r="BM119" s="97">
        <v>75904</v>
      </c>
      <c r="BN119" s="97">
        <v>21915</v>
      </c>
      <c r="BO119" s="98">
        <v>4.6761559037065345E-2</v>
      </c>
      <c r="BP119" s="9"/>
    </row>
    <row r="120" spans="1:68" ht="17" x14ac:dyDescent="0.2">
      <c r="A120" s="9" t="s">
        <v>518</v>
      </c>
      <c r="B120" s="9" t="s">
        <v>519</v>
      </c>
      <c r="C120" s="73" t="s">
        <v>520</v>
      </c>
      <c r="D120" s="74" t="s">
        <v>85</v>
      </c>
      <c r="E120" s="75" t="s">
        <v>75</v>
      </c>
      <c r="F120" s="27">
        <v>16597</v>
      </c>
      <c r="G120" s="27">
        <v>15718</v>
      </c>
      <c r="H120" s="27">
        <v>19960</v>
      </c>
      <c r="I120" s="27">
        <v>6185</v>
      </c>
      <c r="J120" s="27">
        <v>58460</v>
      </c>
      <c r="K120" s="27">
        <v>12816</v>
      </c>
      <c r="L120" s="27">
        <v>16755</v>
      </c>
      <c r="M120" s="27">
        <v>19676</v>
      </c>
      <c r="N120" s="27">
        <v>2744</v>
      </c>
      <c r="O120" s="27">
        <v>51991</v>
      </c>
      <c r="P120" s="27">
        <v>16761</v>
      </c>
      <c r="Q120" s="27">
        <v>16172</v>
      </c>
      <c r="R120" s="27">
        <v>16298</v>
      </c>
      <c r="S120" s="27">
        <v>6495</v>
      </c>
      <c r="T120" s="27">
        <v>55726</v>
      </c>
      <c r="U120" s="27">
        <v>17077</v>
      </c>
      <c r="V120" s="27">
        <v>16703</v>
      </c>
      <c r="W120" s="27">
        <v>19865</v>
      </c>
      <c r="X120" s="27">
        <v>3315</v>
      </c>
      <c r="Y120" s="27">
        <v>56960</v>
      </c>
      <c r="Z120" s="27">
        <v>16994</v>
      </c>
      <c r="AA120" s="27">
        <v>16753</v>
      </c>
      <c r="AB120" s="27">
        <v>16805</v>
      </c>
      <c r="AC120" s="27">
        <v>7117</v>
      </c>
      <c r="AD120" s="27">
        <v>57669</v>
      </c>
      <c r="AE120" s="27">
        <v>17335</v>
      </c>
      <c r="AF120" s="27">
        <v>16963</v>
      </c>
      <c r="AG120" s="27">
        <v>20477</v>
      </c>
      <c r="AH120" s="27">
        <v>3838</v>
      </c>
      <c r="AI120" s="27">
        <v>58613</v>
      </c>
      <c r="AJ120" s="27">
        <v>17864</v>
      </c>
      <c r="AK120" s="27">
        <v>17866</v>
      </c>
      <c r="AL120" s="27">
        <v>21282</v>
      </c>
      <c r="AM120" s="27">
        <v>3937</v>
      </c>
      <c r="AN120" s="27">
        <v>60949</v>
      </c>
      <c r="AO120" s="27">
        <v>18998</v>
      </c>
      <c r="AP120" s="27">
        <v>18451</v>
      </c>
      <c r="AQ120" s="27">
        <v>18269</v>
      </c>
      <c r="AR120" s="27">
        <v>8288</v>
      </c>
      <c r="AS120" s="27">
        <v>64006</v>
      </c>
      <c r="AT120" s="27">
        <v>20056</v>
      </c>
      <c r="AU120" s="27">
        <v>19393</v>
      </c>
      <c r="AV120" s="27">
        <v>19760</v>
      </c>
      <c r="AW120" s="27">
        <v>9083</v>
      </c>
      <c r="AX120" s="27">
        <v>68292</v>
      </c>
      <c r="AY120" s="27">
        <v>20831</v>
      </c>
      <c r="AZ120" s="27">
        <v>20510</v>
      </c>
      <c r="BA120" s="27">
        <v>20522</v>
      </c>
      <c r="BB120" s="27">
        <v>9716</v>
      </c>
      <c r="BC120" s="27">
        <v>71579</v>
      </c>
      <c r="BD120" s="63">
        <v>22051</v>
      </c>
      <c r="BE120" s="97">
        <v>21181</v>
      </c>
      <c r="BF120" s="97">
        <v>21458</v>
      </c>
      <c r="BG120" s="97">
        <v>14388</v>
      </c>
      <c r="BH120" s="97">
        <v>79078</v>
      </c>
      <c r="BI120" s="97">
        <v>18332</v>
      </c>
      <c r="BJ120" s="97">
        <v>22598</v>
      </c>
      <c r="BK120" s="97">
        <v>22316</v>
      </c>
      <c r="BL120" s="97">
        <v>11251</v>
      </c>
      <c r="BM120" s="97">
        <v>74497</v>
      </c>
      <c r="BN120" s="97">
        <v>23512</v>
      </c>
      <c r="BO120" s="98">
        <v>0.2825660048003491</v>
      </c>
      <c r="BP120" s="9"/>
    </row>
    <row r="121" spans="1:68" ht="17" x14ac:dyDescent="0.2">
      <c r="A121" s="9" t="s">
        <v>521</v>
      </c>
      <c r="B121" s="9" t="s">
        <v>522</v>
      </c>
      <c r="C121" s="73" t="s">
        <v>523</v>
      </c>
      <c r="D121" s="74" t="s">
        <v>85</v>
      </c>
      <c r="E121" s="75" t="s">
        <v>71</v>
      </c>
      <c r="F121" s="27">
        <v>11511</v>
      </c>
      <c r="G121" s="27">
        <v>11429</v>
      </c>
      <c r="H121" s="27">
        <v>11388</v>
      </c>
      <c r="I121" s="27">
        <v>4984</v>
      </c>
      <c r="J121" s="27">
        <v>39312</v>
      </c>
      <c r="K121" s="27">
        <v>11585</v>
      </c>
      <c r="L121" s="27">
        <v>11486</v>
      </c>
      <c r="M121" s="27">
        <v>11357</v>
      </c>
      <c r="N121" s="27">
        <v>5007</v>
      </c>
      <c r="O121" s="27">
        <v>39435</v>
      </c>
      <c r="P121" s="27">
        <v>12030</v>
      </c>
      <c r="Q121" s="27">
        <v>11778</v>
      </c>
      <c r="R121" s="27">
        <v>11757</v>
      </c>
      <c r="S121" s="27">
        <v>5173</v>
      </c>
      <c r="T121" s="27">
        <v>40738</v>
      </c>
      <c r="U121" s="27">
        <v>12708</v>
      </c>
      <c r="V121" s="27">
        <v>12550</v>
      </c>
      <c r="W121" s="27">
        <v>12388</v>
      </c>
      <c r="X121" s="27">
        <v>5672</v>
      </c>
      <c r="Y121" s="27">
        <v>43318</v>
      </c>
      <c r="Z121" s="27">
        <v>13059</v>
      </c>
      <c r="AA121" s="27">
        <v>12841</v>
      </c>
      <c r="AB121" s="27">
        <v>12853</v>
      </c>
      <c r="AC121" s="27">
        <v>6067</v>
      </c>
      <c r="AD121" s="27">
        <v>44820</v>
      </c>
      <c r="AE121" s="27">
        <v>13647</v>
      </c>
      <c r="AF121" s="27">
        <v>13329</v>
      </c>
      <c r="AG121" s="27">
        <v>13204</v>
      </c>
      <c r="AH121" s="27">
        <v>6426</v>
      </c>
      <c r="AI121" s="27">
        <v>46606</v>
      </c>
      <c r="AJ121" s="27">
        <v>14042</v>
      </c>
      <c r="AK121" s="27">
        <v>13691</v>
      </c>
      <c r="AL121" s="27">
        <v>13711</v>
      </c>
      <c r="AM121" s="27">
        <v>7096</v>
      </c>
      <c r="AN121" s="27">
        <v>48540</v>
      </c>
      <c r="AO121" s="27">
        <v>14313</v>
      </c>
      <c r="AP121" s="27">
        <v>14062</v>
      </c>
      <c r="AQ121" s="27">
        <v>14161</v>
      </c>
      <c r="AR121" s="27">
        <v>7564</v>
      </c>
      <c r="AS121" s="27">
        <v>50100</v>
      </c>
      <c r="AT121" s="27">
        <v>15323</v>
      </c>
      <c r="AU121" s="27">
        <v>15016</v>
      </c>
      <c r="AV121" s="27">
        <v>14934</v>
      </c>
      <c r="AW121" s="27">
        <v>8013</v>
      </c>
      <c r="AX121" s="27">
        <v>53286</v>
      </c>
      <c r="AY121" s="27">
        <v>16331</v>
      </c>
      <c r="AZ121" s="27">
        <v>15948</v>
      </c>
      <c r="BA121" s="27">
        <v>15874</v>
      </c>
      <c r="BB121" s="27">
        <v>8432</v>
      </c>
      <c r="BC121" s="27">
        <v>56585</v>
      </c>
      <c r="BD121" s="63">
        <v>16235</v>
      </c>
      <c r="BE121" s="97">
        <v>15947</v>
      </c>
      <c r="BF121" s="97">
        <v>16471</v>
      </c>
      <c r="BG121" s="97">
        <v>9211</v>
      </c>
      <c r="BH121" s="97">
        <v>57864</v>
      </c>
      <c r="BI121" s="97">
        <v>17702</v>
      </c>
      <c r="BJ121" s="97">
        <v>17261</v>
      </c>
      <c r="BK121" s="97">
        <v>17172</v>
      </c>
      <c r="BL121" s="97">
        <v>9557</v>
      </c>
      <c r="BM121" s="97">
        <v>61692</v>
      </c>
      <c r="BN121" s="97">
        <v>19438</v>
      </c>
      <c r="BO121" s="98">
        <v>9.806801491356909E-2</v>
      </c>
      <c r="BP121" s="9"/>
    </row>
    <row r="122" spans="1:68" ht="17" x14ac:dyDescent="0.2">
      <c r="A122" s="9" t="s">
        <v>524</v>
      </c>
      <c r="B122" s="9" t="s">
        <v>525</v>
      </c>
      <c r="C122" s="73" t="s">
        <v>526</v>
      </c>
      <c r="D122" s="74" t="s">
        <v>85</v>
      </c>
      <c r="E122" s="75" t="s">
        <v>75</v>
      </c>
      <c r="F122" s="27">
        <v>14886</v>
      </c>
      <c r="G122" s="27">
        <v>14659</v>
      </c>
      <c r="H122" s="27">
        <v>14419</v>
      </c>
      <c r="I122" s="27">
        <v>6817</v>
      </c>
      <c r="J122" s="27">
        <v>50781</v>
      </c>
      <c r="K122" s="27">
        <v>15008</v>
      </c>
      <c r="L122" s="27">
        <v>14811</v>
      </c>
      <c r="M122" s="27">
        <v>13919</v>
      </c>
      <c r="N122" s="27">
        <v>7411</v>
      </c>
      <c r="O122" s="27">
        <v>51147</v>
      </c>
      <c r="P122" s="27">
        <v>15150</v>
      </c>
      <c r="Q122" s="27">
        <v>15016</v>
      </c>
      <c r="R122" s="27">
        <v>14772</v>
      </c>
      <c r="S122" s="27">
        <v>6648</v>
      </c>
      <c r="T122" s="27">
        <v>51586</v>
      </c>
      <c r="U122" s="27">
        <v>15752</v>
      </c>
      <c r="V122" s="27">
        <v>15553</v>
      </c>
      <c r="W122" s="27">
        <v>15386</v>
      </c>
      <c r="X122" s="27">
        <v>7119</v>
      </c>
      <c r="Y122" s="27">
        <v>53810</v>
      </c>
      <c r="Z122" s="27">
        <v>16698</v>
      </c>
      <c r="AA122" s="27">
        <v>16072</v>
      </c>
      <c r="AB122" s="27">
        <v>16325</v>
      </c>
      <c r="AC122" s="27">
        <v>7663</v>
      </c>
      <c r="AD122" s="27">
        <v>56758</v>
      </c>
      <c r="AE122" s="27">
        <v>16108</v>
      </c>
      <c r="AF122" s="27">
        <v>16892</v>
      </c>
      <c r="AG122" s="27">
        <v>17689</v>
      </c>
      <c r="AH122" s="27">
        <v>8304</v>
      </c>
      <c r="AI122" s="27">
        <v>58993</v>
      </c>
      <c r="AJ122" s="27">
        <v>16911</v>
      </c>
      <c r="AK122" s="27">
        <v>18639</v>
      </c>
      <c r="AL122" s="27">
        <v>17710</v>
      </c>
      <c r="AM122" s="27">
        <v>8872</v>
      </c>
      <c r="AN122" s="27">
        <v>62132</v>
      </c>
      <c r="AO122" s="27">
        <v>18580</v>
      </c>
      <c r="AP122" s="27">
        <v>18426</v>
      </c>
      <c r="AQ122" s="27">
        <v>17605</v>
      </c>
      <c r="AR122" s="27">
        <v>10750</v>
      </c>
      <c r="AS122" s="27">
        <v>65361</v>
      </c>
      <c r="AT122" s="27">
        <v>19955</v>
      </c>
      <c r="AU122" s="27">
        <v>19477</v>
      </c>
      <c r="AV122" s="27">
        <v>19592</v>
      </c>
      <c r="AW122" s="27">
        <v>10372</v>
      </c>
      <c r="AX122" s="27">
        <v>69396</v>
      </c>
      <c r="AY122" s="27">
        <v>20985</v>
      </c>
      <c r="AZ122" s="27">
        <v>20618</v>
      </c>
      <c r="BA122" s="27">
        <v>20803</v>
      </c>
      <c r="BB122" s="27">
        <v>11136</v>
      </c>
      <c r="BC122" s="27">
        <v>73542</v>
      </c>
      <c r="BD122" s="63">
        <v>20755</v>
      </c>
      <c r="BE122" s="97">
        <v>20641</v>
      </c>
      <c r="BF122" s="97">
        <v>19675</v>
      </c>
      <c r="BG122" s="97">
        <v>12710</v>
      </c>
      <c r="BH122" s="97">
        <v>73781</v>
      </c>
      <c r="BI122" s="97">
        <v>22137</v>
      </c>
      <c r="BJ122" s="97">
        <v>22072</v>
      </c>
      <c r="BK122" s="97">
        <v>21755</v>
      </c>
      <c r="BL122" s="97">
        <v>14127</v>
      </c>
      <c r="BM122" s="97">
        <v>80091</v>
      </c>
      <c r="BN122" s="97">
        <v>23281</v>
      </c>
      <c r="BO122" s="98">
        <v>5.1678185842706781E-2</v>
      </c>
      <c r="BP122" s="9"/>
    </row>
    <row r="123" spans="1:68" ht="17" x14ac:dyDescent="0.2">
      <c r="A123" s="9" t="s">
        <v>527</v>
      </c>
      <c r="B123" s="9" t="s">
        <v>528</v>
      </c>
      <c r="C123" s="73" t="s">
        <v>529</v>
      </c>
      <c r="D123" s="74" t="s">
        <v>85</v>
      </c>
      <c r="E123" s="75" t="s">
        <v>71</v>
      </c>
      <c r="F123" s="27">
        <v>6554</v>
      </c>
      <c r="G123" s="27">
        <v>6159</v>
      </c>
      <c r="H123" s="27">
        <v>6280</v>
      </c>
      <c r="I123" s="27">
        <v>3505</v>
      </c>
      <c r="J123" s="27">
        <v>22498</v>
      </c>
      <c r="K123" s="27">
        <v>6715</v>
      </c>
      <c r="L123" s="27">
        <v>6423</v>
      </c>
      <c r="M123" s="27">
        <v>6274</v>
      </c>
      <c r="N123" s="27">
        <v>3357</v>
      </c>
      <c r="O123" s="27">
        <v>22769</v>
      </c>
      <c r="P123" s="27">
        <v>6888</v>
      </c>
      <c r="Q123" s="27">
        <v>6492</v>
      </c>
      <c r="R123" s="27">
        <v>6608</v>
      </c>
      <c r="S123" s="27">
        <v>3325</v>
      </c>
      <c r="T123" s="27">
        <v>23313</v>
      </c>
      <c r="U123" s="27">
        <v>7226</v>
      </c>
      <c r="V123" s="27">
        <v>6840</v>
      </c>
      <c r="W123" s="27">
        <v>6782</v>
      </c>
      <c r="X123" s="27">
        <v>3695</v>
      </c>
      <c r="Y123" s="27">
        <v>24543</v>
      </c>
      <c r="Z123" s="27">
        <v>7362</v>
      </c>
      <c r="AA123" s="27">
        <v>7021</v>
      </c>
      <c r="AB123" s="27">
        <v>7061</v>
      </c>
      <c r="AC123" s="27">
        <v>3871</v>
      </c>
      <c r="AD123" s="27">
        <v>25315</v>
      </c>
      <c r="AE123" s="27">
        <v>7635</v>
      </c>
      <c r="AF123" s="27">
        <v>7173</v>
      </c>
      <c r="AG123" s="27">
        <v>7239</v>
      </c>
      <c r="AH123" s="27">
        <v>4073</v>
      </c>
      <c r="AI123" s="27">
        <v>26120</v>
      </c>
      <c r="AJ123" s="27">
        <v>7743</v>
      </c>
      <c r="AK123" s="27">
        <v>7532</v>
      </c>
      <c r="AL123" s="27">
        <v>7536</v>
      </c>
      <c r="AM123" s="27">
        <v>4313</v>
      </c>
      <c r="AN123" s="27">
        <v>27124</v>
      </c>
      <c r="AO123" s="27">
        <v>8097</v>
      </c>
      <c r="AP123" s="27">
        <v>7814</v>
      </c>
      <c r="AQ123" s="27">
        <v>7875</v>
      </c>
      <c r="AR123" s="27">
        <v>4587</v>
      </c>
      <c r="AS123" s="27">
        <v>28373</v>
      </c>
      <c r="AT123" s="27">
        <v>8581</v>
      </c>
      <c r="AU123" s="27">
        <v>8338</v>
      </c>
      <c r="AV123" s="27">
        <v>8429</v>
      </c>
      <c r="AW123" s="27">
        <v>5085</v>
      </c>
      <c r="AX123" s="27">
        <v>30433</v>
      </c>
      <c r="AY123" s="69" t="s">
        <v>181</v>
      </c>
      <c r="AZ123" s="69" t="s">
        <v>181</v>
      </c>
      <c r="BA123" s="69" t="s">
        <v>181</v>
      </c>
      <c r="BB123" s="69" t="s">
        <v>181</v>
      </c>
      <c r="BC123" s="69" t="s">
        <v>181</v>
      </c>
      <c r="BD123" s="69" t="s">
        <v>181</v>
      </c>
      <c r="BE123" s="99" t="s">
        <v>181</v>
      </c>
      <c r="BF123" s="99" t="s">
        <v>181</v>
      </c>
      <c r="BG123" s="99" t="s">
        <v>181</v>
      </c>
      <c r="BH123" s="99" t="s">
        <v>181</v>
      </c>
      <c r="BI123" s="97" t="s">
        <v>47</v>
      </c>
      <c r="BJ123" s="97" t="s">
        <v>47</v>
      </c>
      <c r="BK123" s="97" t="s">
        <v>47</v>
      </c>
      <c r="BL123" s="97" t="s">
        <v>47</v>
      </c>
      <c r="BM123" s="97" t="s">
        <v>47</v>
      </c>
      <c r="BN123" s="97" t="s">
        <v>47</v>
      </c>
      <c r="BO123" s="98" t="s">
        <v>1279</v>
      </c>
      <c r="BP123" s="9"/>
    </row>
    <row r="124" spans="1:68" ht="17" x14ac:dyDescent="0.2">
      <c r="A124" s="9" t="s">
        <v>530</v>
      </c>
      <c r="B124" s="9" t="s">
        <v>531</v>
      </c>
      <c r="C124" s="73" t="s">
        <v>532</v>
      </c>
      <c r="D124" s="74" t="s">
        <v>85</v>
      </c>
      <c r="E124" s="75" t="s">
        <v>73</v>
      </c>
      <c r="F124" s="27">
        <v>11115</v>
      </c>
      <c r="G124" s="27">
        <v>10498</v>
      </c>
      <c r="H124" s="27">
        <v>10791</v>
      </c>
      <c r="I124" s="27">
        <v>6144</v>
      </c>
      <c r="J124" s="27">
        <v>38548</v>
      </c>
      <c r="K124" s="27">
        <v>10537</v>
      </c>
      <c r="L124" s="27">
        <v>10187</v>
      </c>
      <c r="M124" s="27">
        <v>10977</v>
      </c>
      <c r="N124" s="27">
        <v>6596</v>
      </c>
      <c r="O124" s="27">
        <v>38297</v>
      </c>
      <c r="P124" s="27">
        <v>11275</v>
      </c>
      <c r="Q124" s="27">
        <v>10708</v>
      </c>
      <c r="R124" s="27">
        <v>11160</v>
      </c>
      <c r="S124" s="27">
        <v>6975</v>
      </c>
      <c r="T124" s="27">
        <v>40118</v>
      </c>
      <c r="U124" s="27">
        <v>11404</v>
      </c>
      <c r="V124" s="27">
        <v>10983</v>
      </c>
      <c r="W124" s="27">
        <v>11284</v>
      </c>
      <c r="X124" s="27">
        <v>6946</v>
      </c>
      <c r="Y124" s="27">
        <v>40617</v>
      </c>
      <c r="Z124" s="27">
        <v>11716</v>
      </c>
      <c r="AA124" s="27">
        <v>11194</v>
      </c>
      <c r="AB124" s="27">
        <v>11556</v>
      </c>
      <c r="AC124" s="27">
        <v>7142</v>
      </c>
      <c r="AD124" s="27">
        <v>41608</v>
      </c>
      <c r="AE124" s="27">
        <v>12306</v>
      </c>
      <c r="AF124" s="27">
        <v>11498</v>
      </c>
      <c r="AG124" s="27">
        <v>11867</v>
      </c>
      <c r="AH124" s="27">
        <v>6922</v>
      </c>
      <c r="AI124" s="27">
        <v>42593</v>
      </c>
      <c r="AJ124" s="27">
        <v>13003</v>
      </c>
      <c r="AK124" s="27">
        <v>12076</v>
      </c>
      <c r="AL124" s="27">
        <v>12323</v>
      </c>
      <c r="AM124" s="27">
        <v>7286</v>
      </c>
      <c r="AN124" s="27">
        <v>44688</v>
      </c>
      <c r="AO124" s="27">
        <v>13669</v>
      </c>
      <c r="AP124" s="27">
        <v>12636</v>
      </c>
      <c r="AQ124" s="27">
        <v>12964</v>
      </c>
      <c r="AR124" s="27">
        <v>7779</v>
      </c>
      <c r="AS124" s="27">
        <v>47048</v>
      </c>
      <c r="AT124" s="27">
        <v>13786</v>
      </c>
      <c r="AU124" s="27">
        <v>13363</v>
      </c>
      <c r="AV124" s="27">
        <v>13631</v>
      </c>
      <c r="AW124" s="27">
        <v>8923</v>
      </c>
      <c r="AX124" s="27">
        <v>49703</v>
      </c>
      <c r="AY124" s="27">
        <v>14575</v>
      </c>
      <c r="AZ124" s="27">
        <v>14148</v>
      </c>
      <c r="BA124" s="27">
        <v>14447</v>
      </c>
      <c r="BB124" s="27">
        <v>9465</v>
      </c>
      <c r="BC124" s="27">
        <v>52635</v>
      </c>
      <c r="BD124" s="63">
        <v>14510</v>
      </c>
      <c r="BE124" s="97">
        <v>14436</v>
      </c>
      <c r="BF124" s="97">
        <v>15037</v>
      </c>
      <c r="BG124" s="97">
        <v>10042</v>
      </c>
      <c r="BH124" s="97">
        <v>54025</v>
      </c>
      <c r="BI124" s="97">
        <v>16904</v>
      </c>
      <c r="BJ124" s="97">
        <v>15842</v>
      </c>
      <c r="BK124" s="97">
        <v>16192</v>
      </c>
      <c r="BL124" s="97">
        <v>9890</v>
      </c>
      <c r="BM124" s="97">
        <v>58828</v>
      </c>
      <c r="BN124" s="97">
        <v>16881</v>
      </c>
      <c r="BO124" s="98">
        <v>-1.3606247042120209E-3</v>
      </c>
      <c r="BP124" s="9"/>
    </row>
    <row r="125" spans="1:68" ht="17" x14ac:dyDescent="0.2">
      <c r="A125" s="9" t="s">
        <v>533</v>
      </c>
      <c r="B125" s="9" t="s">
        <v>534</v>
      </c>
      <c r="C125" s="73" t="s">
        <v>535</v>
      </c>
      <c r="D125" s="74" t="s">
        <v>85</v>
      </c>
      <c r="E125" s="75" t="s">
        <v>65</v>
      </c>
      <c r="F125" s="27">
        <v>11160</v>
      </c>
      <c r="G125" s="27">
        <v>10936</v>
      </c>
      <c r="H125" s="27">
        <v>13569</v>
      </c>
      <c r="I125" s="27">
        <v>5215</v>
      </c>
      <c r="J125" s="27">
        <v>40880</v>
      </c>
      <c r="K125" s="27">
        <v>12083</v>
      </c>
      <c r="L125" s="27">
        <v>11902</v>
      </c>
      <c r="M125" s="27">
        <v>11679</v>
      </c>
      <c r="N125" s="27">
        <v>5433</v>
      </c>
      <c r="O125" s="27">
        <v>41097</v>
      </c>
      <c r="P125" s="27">
        <v>12225</v>
      </c>
      <c r="Q125" s="27">
        <v>11774</v>
      </c>
      <c r="R125" s="27">
        <v>11746</v>
      </c>
      <c r="S125" s="27">
        <v>5537</v>
      </c>
      <c r="T125" s="27">
        <v>41282</v>
      </c>
      <c r="U125" s="27">
        <v>12397</v>
      </c>
      <c r="V125" s="27">
        <v>11978</v>
      </c>
      <c r="W125" s="27">
        <v>11744</v>
      </c>
      <c r="X125" s="27">
        <v>5634</v>
      </c>
      <c r="Y125" s="27">
        <v>41753</v>
      </c>
      <c r="Z125" s="27">
        <v>12603</v>
      </c>
      <c r="AA125" s="27">
        <v>12386</v>
      </c>
      <c r="AB125" s="27">
        <v>11868</v>
      </c>
      <c r="AC125" s="27">
        <v>6116</v>
      </c>
      <c r="AD125" s="27">
        <v>42973</v>
      </c>
      <c r="AE125" s="27">
        <v>13219</v>
      </c>
      <c r="AF125" s="27">
        <v>12419</v>
      </c>
      <c r="AG125" s="27">
        <v>12524</v>
      </c>
      <c r="AH125" s="27">
        <v>6233</v>
      </c>
      <c r="AI125" s="27">
        <v>44395</v>
      </c>
      <c r="AJ125" s="27">
        <v>13455</v>
      </c>
      <c r="AK125" s="27">
        <v>13352</v>
      </c>
      <c r="AL125" s="27">
        <v>13213</v>
      </c>
      <c r="AM125" s="27">
        <v>6529</v>
      </c>
      <c r="AN125" s="27">
        <v>46549</v>
      </c>
      <c r="AO125" s="27">
        <v>14487</v>
      </c>
      <c r="AP125" s="27">
        <v>14139</v>
      </c>
      <c r="AQ125" s="27">
        <v>13918</v>
      </c>
      <c r="AR125" s="27">
        <v>6955</v>
      </c>
      <c r="AS125" s="27">
        <v>49499</v>
      </c>
      <c r="AT125" s="27">
        <v>15694</v>
      </c>
      <c r="AU125" s="27">
        <v>15096</v>
      </c>
      <c r="AV125" s="27">
        <v>14962</v>
      </c>
      <c r="AW125" s="27">
        <v>7874</v>
      </c>
      <c r="AX125" s="27">
        <v>53626</v>
      </c>
      <c r="AY125" s="27">
        <v>16197</v>
      </c>
      <c r="AZ125" s="27">
        <v>16098</v>
      </c>
      <c r="BA125" s="27">
        <v>15807</v>
      </c>
      <c r="BB125" s="27">
        <v>7708</v>
      </c>
      <c r="BC125" s="27">
        <v>55810</v>
      </c>
      <c r="BD125" s="63">
        <v>16118</v>
      </c>
      <c r="BE125" s="97">
        <v>16365</v>
      </c>
      <c r="BF125" s="97">
        <v>16128</v>
      </c>
      <c r="BG125" s="97">
        <v>8776</v>
      </c>
      <c r="BH125" s="97">
        <v>57387</v>
      </c>
      <c r="BI125" s="97">
        <v>17330</v>
      </c>
      <c r="BJ125" s="97">
        <v>17753</v>
      </c>
      <c r="BK125" s="97">
        <v>17387</v>
      </c>
      <c r="BL125" s="97">
        <v>9809</v>
      </c>
      <c r="BM125" s="97">
        <v>62279</v>
      </c>
      <c r="BN125" s="97">
        <v>18962</v>
      </c>
      <c r="BO125" s="98">
        <v>9.4171956145412586E-2</v>
      </c>
      <c r="BP125" s="9"/>
    </row>
    <row r="126" spans="1:68" ht="17" x14ac:dyDescent="0.2">
      <c r="A126" s="9" t="s">
        <v>536</v>
      </c>
      <c r="B126" s="9" t="s">
        <v>537</v>
      </c>
      <c r="C126" s="73" t="s">
        <v>538</v>
      </c>
      <c r="D126" s="74" t="s">
        <v>83</v>
      </c>
      <c r="E126" s="75" t="s">
        <v>67</v>
      </c>
      <c r="F126" s="27">
        <v>21658</v>
      </c>
      <c r="G126" s="27">
        <v>21109</v>
      </c>
      <c r="H126" s="27">
        <v>19878</v>
      </c>
      <c r="I126" s="27">
        <v>10546</v>
      </c>
      <c r="J126" s="27">
        <v>73191</v>
      </c>
      <c r="K126" s="27">
        <v>20499</v>
      </c>
      <c r="L126" s="27">
        <v>20412</v>
      </c>
      <c r="M126" s="27">
        <v>20358</v>
      </c>
      <c r="N126" s="27">
        <v>12672</v>
      </c>
      <c r="O126" s="27">
        <v>73941</v>
      </c>
      <c r="P126" s="27">
        <v>20534</v>
      </c>
      <c r="Q126" s="27">
        <v>20359</v>
      </c>
      <c r="R126" s="27">
        <v>20463</v>
      </c>
      <c r="S126" s="27">
        <v>12553</v>
      </c>
      <c r="T126" s="27">
        <v>73909</v>
      </c>
      <c r="U126" s="27">
        <v>21162</v>
      </c>
      <c r="V126" s="27">
        <v>21140</v>
      </c>
      <c r="W126" s="27">
        <v>21289</v>
      </c>
      <c r="X126" s="27">
        <v>14486</v>
      </c>
      <c r="Y126" s="27">
        <v>78077</v>
      </c>
      <c r="Z126" s="27">
        <v>21687</v>
      </c>
      <c r="AA126" s="27">
        <v>22164</v>
      </c>
      <c r="AB126" s="27">
        <v>21450</v>
      </c>
      <c r="AC126" s="27">
        <v>14089</v>
      </c>
      <c r="AD126" s="27">
        <v>79390</v>
      </c>
      <c r="AE126" s="27">
        <v>22335</v>
      </c>
      <c r="AF126" s="27">
        <v>22804</v>
      </c>
      <c r="AG126" s="27">
        <v>21835</v>
      </c>
      <c r="AH126" s="27">
        <v>15101</v>
      </c>
      <c r="AI126" s="27">
        <v>82075</v>
      </c>
      <c r="AJ126" s="27">
        <v>23990</v>
      </c>
      <c r="AK126" s="27">
        <v>24384</v>
      </c>
      <c r="AL126" s="27">
        <v>23481</v>
      </c>
      <c r="AM126" s="27">
        <v>15593</v>
      </c>
      <c r="AN126" s="27">
        <v>87448</v>
      </c>
      <c r="AO126" s="27">
        <v>25429</v>
      </c>
      <c r="AP126" s="27">
        <v>24902</v>
      </c>
      <c r="AQ126" s="27">
        <v>25164</v>
      </c>
      <c r="AR126" s="27">
        <v>16648</v>
      </c>
      <c r="AS126" s="27">
        <v>92143</v>
      </c>
      <c r="AT126" s="27">
        <v>26873</v>
      </c>
      <c r="AU126" s="27">
        <v>26413</v>
      </c>
      <c r="AV126" s="27">
        <v>26433</v>
      </c>
      <c r="AW126" s="27">
        <v>17728</v>
      </c>
      <c r="AX126" s="27">
        <v>97447</v>
      </c>
      <c r="AY126" s="27">
        <v>27637</v>
      </c>
      <c r="AZ126" s="27">
        <v>28449</v>
      </c>
      <c r="BA126" s="27">
        <v>27352</v>
      </c>
      <c r="BB126" s="27">
        <v>19343</v>
      </c>
      <c r="BC126" s="27">
        <v>102781</v>
      </c>
      <c r="BD126" s="63">
        <v>27248</v>
      </c>
      <c r="BE126" s="97">
        <v>27245</v>
      </c>
      <c r="BF126" s="97">
        <v>27399</v>
      </c>
      <c r="BG126" s="97">
        <v>19640</v>
      </c>
      <c r="BH126" s="97">
        <v>101532</v>
      </c>
      <c r="BI126" s="97">
        <v>28467</v>
      </c>
      <c r="BJ126" s="97">
        <v>29691</v>
      </c>
      <c r="BK126" s="97">
        <v>29396</v>
      </c>
      <c r="BL126" s="97">
        <v>21285</v>
      </c>
      <c r="BM126" s="97">
        <v>108839</v>
      </c>
      <c r="BN126" s="97">
        <v>30774</v>
      </c>
      <c r="BO126" s="98">
        <v>8.1041205606491723E-2</v>
      </c>
      <c r="BP126" s="9"/>
    </row>
    <row r="127" spans="1:68" ht="17" x14ac:dyDescent="0.2">
      <c r="A127" s="9" t="s">
        <v>539</v>
      </c>
      <c r="B127" s="9" t="s">
        <v>540</v>
      </c>
      <c r="C127" s="73" t="s">
        <v>541</v>
      </c>
      <c r="D127" s="74" t="s">
        <v>85</v>
      </c>
      <c r="E127" s="75" t="s">
        <v>69</v>
      </c>
      <c r="F127" s="27">
        <v>15430</v>
      </c>
      <c r="G127" s="27">
        <v>15230</v>
      </c>
      <c r="H127" s="27">
        <v>15317</v>
      </c>
      <c r="I127" s="27">
        <v>6273</v>
      </c>
      <c r="J127" s="27">
        <v>52250</v>
      </c>
      <c r="K127" s="27">
        <v>15495</v>
      </c>
      <c r="L127" s="27">
        <v>15263</v>
      </c>
      <c r="M127" s="27">
        <v>15292</v>
      </c>
      <c r="N127" s="27">
        <v>6730</v>
      </c>
      <c r="O127" s="27">
        <v>52780</v>
      </c>
      <c r="P127" s="27">
        <v>15626</v>
      </c>
      <c r="Q127" s="27">
        <v>15357</v>
      </c>
      <c r="R127" s="27">
        <v>15451</v>
      </c>
      <c r="S127" s="27">
        <v>7052</v>
      </c>
      <c r="T127" s="27">
        <v>53486</v>
      </c>
      <c r="U127" s="27">
        <v>16018</v>
      </c>
      <c r="V127" s="27">
        <v>15904</v>
      </c>
      <c r="W127" s="27">
        <v>15890</v>
      </c>
      <c r="X127" s="27">
        <v>7748</v>
      </c>
      <c r="Y127" s="27">
        <v>55560</v>
      </c>
      <c r="Z127" s="27">
        <v>16471</v>
      </c>
      <c r="AA127" s="27">
        <v>16173</v>
      </c>
      <c r="AB127" s="27">
        <v>16438</v>
      </c>
      <c r="AC127" s="27">
        <v>8615</v>
      </c>
      <c r="AD127" s="27">
        <v>57697</v>
      </c>
      <c r="AE127" s="27">
        <v>16941</v>
      </c>
      <c r="AF127" s="27">
        <v>16864</v>
      </c>
      <c r="AG127" s="27">
        <v>16708</v>
      </c>
      <c r="AH127" s="27">
        <v>8946</v>
      </c>
      <c r="AI127" s="27">
        <v>59459</v>
      </c>
      <c r="AJ127" s="27">
        <v>17562</v>
      </c>
      <c r="AK127" s="27">
        <v>17475</v>
      </c>
      <c r="AL127" s="27">
        <v>17380</v>
      </c>
      <c r="AM127" s="27">
        <v>9502</v>
      </c>
      <c r="AN127" s="27">
        <v>61919</v>
      </c>
      <c r="AO127" s="27">
        <v>18359</v>
      </c>
      <c r="AP127" s="27">
        <v>18099</v>
      </c>
      <c r="AQ127" s="27">
        <v>18124</v>
      </c>
      <c r="AR127" s="27">
        <v>10153</v>
      </c>
      <c r="AS127" s="27">
        <v>64735</v>
      </c>
      <c r="AT127" s="27">
        <v>19254</v>
      </c>
      <c r="AU127" s="27">
        <v>19047</v>
      </c>
      <c r="AV127" s="27">
        <v>19189</v>
      </c>
      <c r="AW127" s="27">
        <v>11085</v>
      </c>
      <c r="AX127" s="27">
        <v>68575</v>
      </c>
      <c r="AY127" s="27">
        <v>20240</v>
      </c>
      <c r="AZ127" s="27">
        <v>20050</v>
      </c>
      <c r="BA127" s="27">
        <v>19997</v>
      </c>
      <c r="BB127" s="27">
        <v>12050</v>
      </c>
      <c r="BC127" s="27">
        <v>72337</v>
      </c>
      <c r="BD127" s="63">
        <v>20482</v>
      </c>
      <c r="BE127" s="97">
        <v>20551</v>
      </c>
      <c r="BF127" s="97">
        <v>20620</v>
      </c>
      <c r="BG127" s="97">
        <v>12455</v>
      </c>
      <c r="BH127" s="97">
        <v>74108</v>
      </c>
      <c r="BI127" s="97">
        <v>21827</v>
      </c>
      <c r="BJ127" s="97">
        <v>21396</v>
      </c>
      <c r="BK127" s="97">
        <v>21589</v>
      </c>
      <c r="BL127" s="97">
        <v>13565</v>
      </c>
      <c r="BM127" s="97">
        <v>78377</v>
      </c>
      <c r="BN127" s="97">
        <v>22765</v>
      </c>
      <c r="BO127" s="98">
        <v>4.2974297887936962E-2</v>
      </c>
      <c r="BP127" s="9"/>
    </row>
    <row r="128" spans="1:68" ht="17" x14ac:dyDescent="0.2">
      <c r="A128" s="9" t="s">
        <v>542</v>
      </c>
      <c r="B128" s="9" t="s">
        <v>543</v>
      </c>
      <c r="C128" s="78" t="s">
        <v>544</v>
      </c>
      <c r="D128" s="74" t="s">
        <v>85</v>
      </c>
      <c r="E128" s="75" t="s">
        <v>73</v>
      </c>
      <c r="F128" s="27">
        <v>14119</v>
      </c>
      <c r="G128" s="27">
        <v>13663</v>
      </c>
      <c r="H128" s="27">
        <v>13885</v>
      </c>
      <c r="I128" s="27">
        <v>6390</v>
      </c>
      <c r="J128" s="27">
        <v>48057</v>
      </c>
      <c r="K128" s="27">
        <v>14276</v>
      </c>
      <c r="L128" s="27">
        <v>13939</v>
      </c>
      <c r="M128" s="27">
        <v>14159</v>
      </c>
      <c r="N128" s="27">
        <v>6322</v>
      </c>
      <c r="O128" s="27">
        <v>48696</v>
      </c>
      <c r="P128" s="27">
        <v>14456</v>
      </c>
      <c r="Q128" s="27">
        <v>14102</v>
      </c>
      <c r="R128" s="27">
        <v>14529</v>
      </c>
      <c r="S128" s="27">
        <v>6475</v>
      </c>
      <c r="T128" s="27">
        <v>49562</v>
      </c>
      <c r="U128" s="27">
        <v>14804</v>
      </c>
      <c r="V128" s="27">
        <v>14584</v>
      </c>
      <c r="W128" s="27">
        <v>14787</v>
      </c>
      <c r="X128" s="27">
        <v>6856</v>
      </c>
      <c r="Y128" s="27">
        <v>51031</v>
      </c>
      <c r="Z128" s="27">
        <v>15073</v>
      </c>
      <c r="AA128" s="27">
        <v>14856</v>
      </c>
      <c r="AB128" s="27">
        <v>14967</v>
      </c>
      <c r="AC128" s="27">
        <v>7419</v>
      </c>
      <c r="AD128" s="27">
        <v>52315</v>
      </c>
      <c r="AE128" s="27">
        <v>15280</v>
      </c>
      <c r="AF128" s="27">
        <v>15393</v>
      </c>
      <c r="AG128" s="27">
        <v>15325</v>
      </c>
      <c r="AH128" s="27">
        <v>7699</v>
      </c>
      <c r="AI128" s="27">
        <v>53697</v>
      </c>
      <c r="AJ128" s="27">
        <v>16337</v>
      </c>
      <c r="AK128" s="27">
        <v>16268</v>
      </c>
      <c r="AL128" s="27">
        <v>16386</v>
      </c>
      <c r="AM128" s="27">
        <v>7659</v>
      </c>
      <c r="AN128" s="27">
        <v>56650</v>
      </c>
      <c r="AO128" s="27">
        <v>17304</v>
      </c>
      <c r="AP128" s="27">
        <v>16970</v>
      </c>
      <c r="AQ128" s="27">
        <v>17117</v>
      </c>
      <c r="AR128" s="27">
        <v>7916</v>
      </c>
      <c r="AS128" s="27">
        <v>59307</v>
      </c>
      <c r="AT128" s="27">
        <v>18065</v>
      </c>
      <c r="AU128" s="27">
        <v>17901</v>
      </c>
      <c r="AV128" s="27">
        <v>17982</v>
      </c>
      <c r="AW128" s="27">
        <v>8490</v>
      </c>
      <c r="AX128" s="27">
        <v>62438</v>
      </c>
      <c r="AY128" s="27">
        <v>19529</v>
      </c>
      <c r="AZ128" s="27">
        <v>19141</v>
      </c>
      <c r="BA128" s="27">
        <v>19386</v>
      </c>
      <c r="BB128" s="27">
        <v>8834</v>
      </c>
      <c r="BC128" s="27">
        <v>66890</v>
      </c>
      <c r="BD128" s="63">
        <v>19124</v>
      </c>
      <c r="BE128" s="97">
        <v>19763</v>
      </c>
      <c r="BF128" s="97">
        <v>19661</v>
      </c>
      <c r="BG128" s="97">
        <v>9072</v>
      </c>
      <c r="BH128" s="97">
        <v>67620</v>
      </c>
      <c r="BI128" s="97">
        <v>20888</v>
      </c>
      <c r="BJ128" s="97">
        <v>20434</v>
      </c>
      <c r="BK128" s="97">
        <v>20861</v>
      </c>
      <c r="BL128" s="97">
        <v>9148</v>
      </c>
      <c r="BM128" s="97">
        <v>71331</v>
      </c>
      <c r="BN128" s="97">
        <v>20345</v>
      </c>
      <c r="BO128" s="98">
        <v>-2.5995787054768286E-2</v>
      </c>
      <c r="BP128" s="9"/>
    </row>
    <row r="129" spans="1:68" ht="17" x14ac:dyDescent="0.2">
      <c r="A129" s="9" t="s">
        <v>545</v>
      </c>
      <c r="B129" s="9" t="s">
        <v>546</v>
      </c>
      <c r="C129" s="73" t="s">
        <v>547</v>
      </c>
      <c r="D129" s="74" t="s">
        <v>85</v>
      </c>
      <c r="E129" s="75" t="s">
        <v>75</v>
      </c>
      <c r="F129" s="27">
        <v>9876</v>
      </c>
      <c r="G129" s="27">
        <v>9686</v>
      </c>
      <c r="H129" s="27">
        <v>9698</v>
      </c>
      <c r="I129" s="27">
        <v>5244</v>
      </c>
      <c r="J129" s="27">
        <v>34504</v>
      </c>
      <c r="K129" s="27">
        <v>10024</v>
      </c>
      <c r="L129" s="27">
        <v>9485</v>
      </c>
      <c r="M129" s="27">
        <v>9299</v>
      </c>
      <c r="N129" s="27">
        <v>5408</v>
      </c>
      <c r="O129" s="27">
        <v>34216</v>
      </c>
      <c r="P129" s="27">
        <v>9987</v>
      </c>
      <c r="Q129" s="27">
        <v>9420</v>
      </c>
      <c r="R129" s="27">
        <v>9553</v>
      </c>
      <c r="S129" s="27">
        <v>5336</v>
      </c>
      <c r="T129" s="27">
        <v>34296</v>
      </c>
      <c r="U129" s="27">
        <v>10424</v>
      </c>
      <c r="V129" s="27">
        <v>10025</v>
      </c>
      <c r="W129" s="27">
        <v>10090</v>
      </c>
      <c r="X129" s="27">
        <v>6277</v>
      </c>
      <c r="Y129" s="27">
        <v>36816</v>
      </c>
      <c r="Z129" s="27">
        <v>10503</v>
      </c>
      <c r="AA129" s="27">
        <v>10225</v>
      </c>
      <c r="AB129" s="27">
        <v>10128</v>
      </c>
      <c r="AC129" s="27">
        <v>5751</v>
      </c>
      <c r="AD129" s="27">
        <v>36607</v>
      </c>
      <c r="AE129" s="27">
        <v>10677</v>
      </c>
      <c r="AF129" s="27">
        <v>10359</v>
      </c>
      <c r="AG129" s="27">
        <v>10485</v>
      </c>
      <c r="AH129" s="27">
        <v>5900</v>
      </c>
      <c r="AI129" s="27">
        <v>37421</v>
      </c>
      <c r="AJ129" s="27">
        <v>11190</v>
      </c>
      <c r="AK129" s="27">
        <v>11243</v>
      </c>
      <c r="AL129" s="27">
        <v>11559</v>
      </c>
      <c r="AM129" s="27">
        <v>5632</v>
      </c>
      <c r="AN129" s="27">
        <v>39624</v>
      </c>
      <c r="AO129" s="27">
        <v>11931</v>
      </c>
      <c r="AP129" s="27">
        <v>11490</v>
      </c>
      <c r="AQ129" s="27">
        <v>12297</v>
      </c>
      <c r="AR129" s="27">
        <v>6121</v>
      </c>
      <c r="AS129" s="27">
        <v>41839</v>
      </c>
      <c r="AT129" s="27">
        <v>12885</v>
      </c>
      <c r="AU129" s="27">
        <v>12156</v>
      </c>
      <c r="AV129" s="27">
        <v>12440</v>
      </c>
      <c r="AW129" s="27">
        <v>6575</v>
      </c>
      <c r="AX129" s="27">
        <v>44056</v>
      </c>
      <c r="AY129" s="27">
        <v>13350</v>
      </c>
      <c r="AZ129" s="27">
        <v>12948</v>
      </c>
      <c r="BA129" s="27">
        <v>12790</v>
      </c>
      <c r="BB129" s="27">
        <v>6928</v>
      </c>
      <c r="BC129" s="27">
        <v>46016</v>
      </c>
      <c r="BD129" s="63">
        <v>13212</v>
      </c>
      <c r="BE129" s="97">
        <v>13128</v>
      </c>
      <c r="BF129" s="97">
        <v>13075</v>
      </c>
      <c r="BG129" s="97">
        <v>7450</v>
      </c>
      <c r="BH129" s="97">
        <v>46865</v>
      </c>
      <c r="BI129" s="97">
        <v>14631</v>
      </c>
      <c r="BJ129" s="97">
        <v>14310</v>
      </c>
      <c r="BK129" s="97">
        <v>13580</v>
      </c>
      <c r="BL129" s="100" t="s">
        <v>181</v>
      </c>
      <c r="BM129" s="100" t="s">
        <v>181</v>
      </c>
      <c r="BN129" s="97">
        <v>15132</v>
      </c>
      <c r="BO129" s="98">
        <v>3.424236210785319E-2</v>
      </c>
      <c r="BP129" s="101" t="s">
        <v>1280</v>
      </c>
    </row>
    <row r="130" spans="1:68" ht="17" x14ac:dyDescent="0.2">
      <c r="A130" s="9" t="s">
        <v>548</v>
      </c>
      <c r="B130" s="9" t="s">
        <v>549</v>
      </c>
      <c r="C130" s="73" t="s">
        <v>550</v>
      </c>
      <c r="D130" s="74" t="s">
        <v>85</v>
      </c>
      <c r="E130" s="75" t="s">
        <v>75</v>
      </c>
      <c r="F130" s="27">
        <v>12341</v>
      </c>
      <c r="G130" s="27">
        <v>12430</v>
      </c>
      <c r="H130" s="27">
        <v>12200</v>
      </c>
      <c r="I130" s="27">
        <v>5718</v>
      </c>
      <c r="J130" s="27">
        <v>42689</v>
      </c>
      <c r="K130" s="27">
        <v>12626</v>
      </c>
      <c r="L130" s="27">
        <v>12333</v>
      </c>
      <c r="M130" s="27">
        <v>12212</v>
      </c>
      <c r="N130" s="27">
        <v>5864</v>
      </c>
      <c r="O130" s="27">
        <v>43035</v>
      </c>
      <c r="P130" s="27">
        <v>12535</v>
      </c>
      <c r="Q130" s="27">
        <v>12375</v>
      </c>
      <c r="R130" s="27">
        <v>12414</v>
      </c>
      <c r="S130" s="27">
        <v>5854</v>
      </c>
      <c r="T130" s="27">
        <v>43178</v>
      </c>
      <c r="U130" s="27">
        <v>13320</v>
      </c>
      <c r="V130" s="27">
        <v>12907</v>
      </c>
      <c r="W130" s="27">
        <v>12824</v>
      </c>
      <c r="X130" s="27">
        <v>6185</v>
      </c>
      <c r="Y130" s="27">
        <v>45236</v>
      </c>
      <c r="Z130" s="27">
        <v>13544</v>
      </c>
      <c r="AA130" s="27">
        <v>13592</v>
      </c>
      <c r="AB130" s="27">
        <v>13506</v>
      </c>
      <c r="AC130" s="27">
        <v>6579</v>
      </c>
      <c r="AD130" s="27">
        <v>47221</v>
      </c>
      <c r="AE130" s="27">
        <v>14411</v>
      </c>
      <c r="AF130" s="27">
        <v>13981</v>
      </c>
      <c r="AG130" s="27">
        <v>13896</v>
      </c>
      <c r="AH130" s="27">
        <v>6950</v>
      </c>
      <c r="AI130" s="27">
        <v>49238</v>
      </c>
      <c r="AJ130" s="27">
        <v>15313</v>
      </c>
      <c r="AK130" s="27">
        <v>14530</v>
      </c>
      <c r="AL130" s="27">
        <v>14481</v>
      </c>
      <c r="AM130" s="27">
        <v>7057</v>
      </c>
      <c r="AN130" s="27">
        <v>51381</v>
      </c>
      <c r="AO130" s="27">
        <v>16132</v>
      </c>
      <c r="AP130" s="27">
        <v>15251</v>
      </c>
      <c r="AQ130" s="27">
        <v>15120</v>
      </c>
      <c r="AR130" s="27">
        <v>7081</v>
      </c>
      <c r="AS130" s="27">
        <v>53584</v>
      </c>
      <c r="AT130" s="27">
        <v>16858</v>
      </c>
      <c r="AU130" s="27">
        <v>16115</v>
      </c>
      <c r="AV130" s="27">
        <v>16255</v>
      </c>
      <c r="AW130" s="27">
        <v>7445</v>
      </c>
      <c r="AX130" s="27">
        <v>56673</v>
      </c>
      <c r="AY130" s="27">
        <v>18046</v>
      </c>
      <c r="AZ130" s="27">
        <v>17134</v>
      </c>
      <c r="BA130" s="27">
        <v>17286</v>
      </c>
      <c r="BB130" s="27">
        <v>8002</v>
      </c>
      <c r="BC130" s="27">
        <v>60468</v>
      </c>
      <c r="BD130" s="63">
        <v>17537</v>
      </c>
      <c r="BE130" s="97">
        <v>17715</v>
      </c>
      <c r="BF130" s="97">
        <v>17265</v>
      </c>
      <c r="BG130" s="97">
        <v>8353</v>
      </c>
      <c r="BH130" s="97">
        <v>60870</v>
      </c>
      <c r="BI130" s="97">
        <v>20520</v>
      </c>
      <c r="BJ130" s="97">
        <v>18691</v>
      </c>
      <c r="BK130" s="97">
        <v>18543</v>
      </c>
      <c r="BL130" s="97">
        <v>8000</v>
      </c>
      <c r="BM130" s="97">
        <v>65754</v>
      </c>
      <c r="BN130" s="97">
        <v>20478</v>
      </c>
      <c r="BO130" s="98">
        <v>-2.0467836257309943E-3</v>
      </c>
    </row>
    <row r="131" spans="1:68" ht="17" x14ac:dyDescent="0.2">
      <c r="A131" s="9" t="s">
        <v>551</v>
      </c>
      <c r="B131" s="9" t="s">
        <v>552</v>
      </c>
      <c r="C131" s="73" t="s">
        <v>553</v>
      </c>
      <c r="D131" s="74" t="s">
        <v>85</v>
      </c>
      <c r="E131" s="75" t="s">
        <v>71</v>
      </c>
      <c r="F131" s="27">
        <v>10989</v>
      </c>
      <c r="G131" s="27">
        <v>10598</v>
      </c>
      <c r="H131" s="27">
        <v>10497</v>
      </c>
      <c r="I131" s="27">
        <v>4537</v>
      </c>
      <c r="J131" s="27">
        <v>36621</v>
      </c>
      <c r="K131" s="27">
        <v>10853</v>
      </c>
      <c r="L131" s="27">
        <v>10571</v>
      </c>
      <c r="M131" s="27">
        <v>10591</v>
      </c>
      <c r="N131" s="27">
        <v>4589</v>
      </c>
      <c r="O131" s="27">
        <v>36604</v>
      </c>
      <c r="P131" s="27">
        <v>11110</v>
      </c>
      <c r="Q131" s="27">
        <v>10637</v>
      </c>
      <c r="R131" s="27">
        <v>10733</v>
      </c>
      <c r="S131" s="27">
        <v>4595</v>
      </c>
      <c r="T131" s="27">
        <v>37075</v>
      </c>
      <c r="U131" s="27">
        <v>11486</v>
      </c>
      <c r="V131" s="27">
        <v>10919</v>
      </c>
      <c r="W131" s="27">
        <v>11033</v>
      </c>
      <c r="X131" s="27">
        <v>4968</v>
      </c>
      <c r="Y131" s="27">
        <v>38406</v>
      </c>
      <c r="Z131" s="27">
        <v>11485</v>
      </c>
      <c r="AA131" s="27">
        <v>11078</v>
      </c>
      <c r="AB131" s="27">
        <v>11212</v>
      </c>
      <c r="AC131" s="27">
        <v>5281</v>
      </c>
      <c r="AD131" s="27">
        <v>39056</v>
      </c>
      <c r="AE131" s="27">
        <v>11597</v>
      </c>
      <c r="AF131" s="27">
        <v>11370</v>
      </c>
      <c r="AG131" s="27">
        <v>11368</v>
      </c>
      <c r="AH131" s="27">
        <v>5760</v>
      </c>
      <c r="AI131" s="27">
        <v>40095</v>
      </c>
      <c r="AJ131" s="27">
        <v>12225</v>
      </c>
      <c r="AK131" s="27">
        <v>11968</v>
      </c>
      <c r="AL131" s="27">
        <v>11827</v>
      </c>
      <c r="AM131" s="27">
        <v>6428</v>
      </c>
      <c r="AN131" s="27">
        <v>42448</v>
      </c>
      <c r="AO131" s="27">
        <v>13107</v>
      </c>
      <c r="AP131" s="27">
        <v>12587</v>
      </c>
      <c r="AQ131" s="27">
        <v>12436</v>
      </c>
      <c r="AR131" s="27">
        <v>7161</v>
      </c>
      <c r="AS131" s="27">
        <v>45291</v>
      </c>
      <c r="AT131" s="27">
        <v>13961</v>
      </c>
      <c r="AU131" s="27">
        <v>13492</v>
      </c>
      <c r="AV131" s="27">
        <v>13307</v>
      </c>
      <c r="AW131" s="27">
        <v>7655</v>
      </c>
      <c r="AX131" s="27">
        <v>48415</v>
      </c>
      <c r="AY131" s="27">
        <v>14677</v>
      </c>
      <c r="AZ131" s="27">
        <v>14127</v>
      </c>
      <c r="BA131" s="27">
        <v>14034</v>
      </c>
      <c r="BB131" s="27">
        <v>8042</v>
      </c>
      <c r="BC131" s="27">
        <v>50880</v>
      </c>
      <c r="BD131" s="63">
        <v>14306</v>
      </c>
      <c r="BE131" s="97">
        <v>14200</v>
      </c>
      <c r="BF131" s="97">
        <v>14333</v>
      </c>
      <c r="BG131" s="97">
        <v>8955</v>
      </c>
      <c r="BH131" s="97">
        <v>51794</v>
      </c>
      <c r="BI131" s="97">
        <v>16129</v>
      </c>
      <c r="BJ131" s="97">
        <v>15494</v>
      </c>
      <c r="BK131" s="97">
        <v>15313</v>
      </c>
      <c r="BL131" s="97">
        <v>9542</v>
      </c>
      <c r="BM131" s="97">
        <v>56478</v>
      </c>
      <c r="BN131" s="97">
        <v>16753</v>
      </c>
      <c r="BO131" s="98">
        <v>3.8688077376154754E-2</v>
      </c>
    </row>
    <row r="132" spans="1:68" ht="17" x14ac:dyDescent="0.2">
      <c r="A132" s="9" t="s">
        <v>554</v>
      </c>
      <c r="B132" s="9" t="s">
        <v>555</v>
      </c>
      <c r="C132" s="73" t="s">
        <v>556</v>
      </c>
      <c r="D132" s="74" t="s">
        <v>81</v>
      </c>
      <c r="E132" s="75" t="s">
        <v>81</v>
      </c>
      <c r="F132" s="27">
        <v>21786</v>
      </c>
      <c r="G132" s="27">
        <v>21170</v>
      </c>
      <c r="H132" s="27">
        <v>21264</v>
      </c>
      <c r="I132" s="27">
        <v>17333</v>
      </c>
      <c r="J132" s="27">
        <v>81553</v>
      </c>
      <c r="K132" s="27">
        <v>22339</v>
      </c>
      <c r="L132" s="27">
        <v>21571</v>
      </c>
      <c r="M132" s="27">
        <v>21688</v>
      </c>
      <c r="N132" s="27">
        <v>17656</v>
      </c>
      <c r="O132" s="27">
        <v>83254</v>
      </c>
      <c r="P132" s="27">
        <v>22959</v>
      </c>
      <c r="Q132" s="27">
        <v>21728</v>
      </c>
      <c r="R132" s="27">
        <v>21951</v>
      </c>
      <c r="S132" s="27">
        <v>18101</v>
      </c>
      <c r="T132" s="27">
        <v>84739</v>
      </c>
      <c r="U132" s="27">
        <v>24011</v>
      </c>
      <c r="V132" s="27">
        <v>23123</v>
      </c>
      <c r="W132" s="27">
        <v>23190</v>
      </c>
      <c r="X132" s="27">
        <v>20149</v>
      </c>
      <c r="Y132" s="27">
        <v>90473</v>
      </c>
      <c r="Z132" s="27">
        <v>25183</v>
      </c>
      <c r="AA132" s="27">
        <v>24327</v>
      </c>
      <c r="AB132" s="27">
        <v>24398</v>
      </c>
      <c r="AC132" s="27">
        <v>21279</v>
      </c>
      <c r="AD132" s="27">
        <v>95187</v>
      </c>
      <c r="AE132" s="27">
        <v>25954</v>
      </c>
      <c r="AF132" s="27">
        <v>25132</v>
      </c>
      <c r="AG132" s="27">
        <v>25604</v>
      </c>
      <c r="AH132" s="27">
        <v>21620</v>
      </c>
      <c r="AI132" s="27">
        <v>98310</v>
      </c>
      <c r="AJ132" s="27">
        <v>27578</v>
      </c>
      <c r="AK132" s="27">
        <v>26150</v>
      </c>
      <c r="AL132" s="27">
        <v>26466</v>
      </c>
      <c r="AM132" s="27">
        <v>22592</v>
      </c>
      <c r="AN132" s="27">
        <v>102786</v>
      </c>
      <c r="AO132" s="27">
        <v>29004</v>
      </c>
      <c r="AP132" s="27">
        <v>27777</v>
      </c>
      <c r="AQ132" s="27">
        <v>28322</v>
      </c>
      <c r="AR132" s="27">
        <v>24870</v>
      </c>
      <c r="AS132" s="27">
        <v>109973</v>
      </c>
      <c r="AT132" s="27">
        <v>31747</v>
      </c>
      <c r="AU132" s="27">
        <v>30465</v>
      </c>
      <c r="AV132" s="27">
        <v>30833</v>
      </c>
      <c r="AW132" s="27">
        <v>26193</v>
      </c>
      <c r="AX132" s="27">
        <v>119238</v>
      </c>
      <c r="AY132" s="27">
        <v>33962</v>
      </c>
      <c r="AZ132" s="27">
        <v>33623</v>
      </c>
      <c r="BA132" s="27">
        <v>32825</v>
      </c>
      <c r="BB132" s="27">
        <v>27575</v>
      </c>
      <c r="BC132" s="27">
        <v>127985</v>
      </c>
      <c r="BD132" s="63">
        <v>32221</v>
      </c>
      <c r="BE132" s="97">
        <v>34003</v>
      </c>
      <c r="BF132" s="97">
        <v>35160</v>
      </c>
      <c r="BG132" s="97">
        <v>25768</v>
      </c>
      <c r="BH132" s="97">
        <v>127152</v>
      </c>
      <c r="BI132" s="97">
        <v>35761</v>
      </c>
      <c r="BJ132" s="97">
        <v>35828</v>
      </c>
      <c r="BK132" s="97">
        <v>36557</v>
      </c>
      <c r="BL132" s="97">
        <v>31299</v>
      </c>
      <c r="BM132" s="97">
        <v>139445</v>
      </c>
      <c r="BN132" s="97">
        <v>38772</v>
      </c>
      <c r="BO132" s="98">
        <v>8.4197869187103272E-2</v>
      </c>
    </row>
    <row r="133" spans="1:68" ht="17" x14ac:dyDescent="0.2">
      <c r="A133" s="9" t="s">
        <v>557</v>
      </c>
      <c r="B133" s="9" t="s">
        <v>558</v>
      </c>
      <c r="C133" s="73" t="s">
        <v>559</v>
      </c>
      <c r="D133" s="74" t="s">
        <v>85</v>
      </c>
      <c r="E133" s="75" t="s">
        <v>75</v>
      </c>
      <c r="F133" s="27">
        <v>23467</v>
      </c>
      <c r="G133" s="27">
        <v>23171</v>
      </c>
      <c r="H133" s="27">
        <v>22451</v>
      </c>
      <c r="I133" s="27">
        <v>9394</v>
      </c>
      <c r="J133" s="27">
        <v>78483</v>
      </c>
      <c r="K133" s="27">
        <v>23450</v>
      </c>
      <c r="L133" s="27">
        <v>23241</v>
      </c>
      <c r="M133" s="27">
        <v>22616</v>
      </c>
      <c r="N133" s="27">
        <v>9497</v>
      </c>
      <c r="O133" s="27">
        <v>78804</v>
      </c>
      <c r="P133" s="27">
        <v>24035</v>
      </c>
      <c r="Q133" s="27">
        <v>23982</v>
      </c>
      <c r="R133" s="27">
        <v>23180</v>
      </c>
      <c r="S133" s="27">
        <v>9709</v>
      </c>
      <c r="T133" s="27">
        <v>80906</v>
      </c>
      <c r="U133" s="27">
        <v>24994</v>
      </c>
      <c r="V133" s="27">
        <v>24854</v>
      </c>
      <c r="W133" s="27">
        <v>25184</v>
      </c>
      <c r="X133" s="27">
        <v>9559</v>
      </c>
      <c r="Y133" s="27">
        <v>84591</v>
      </c>
      <c r="Z133" s="27">
        <v>25773</v>
      </c>
      <c r="AA133" s="27">
        <v>25658</v>
      </c>
      <c r="AB133" s="27">
        <v>25082</v>
      </c>
      <c r="AC133" s="27">
        <v>10666</v>
      </c>
      <c r="AD133" s="27">
        <v>87179</v>
      </c>
      <c r="AE133" s="27">
        <v>26595</v>
      </c>
      <c r="AF133" s="27">
        <v>26405</v>
      </c>
      <c r="AG133" s="27">
        <v>25839</v>
      </c>
      <c r="AH133" s="27">
        <v>11389</v>
      </c>
      <c r="AI133" s="27">
        <v>90228</v>
      </c>
      <c r="AJ133" s="27">
        <v>27728</v>
      </c>
      <c r="AK133" s="27">
        <v>27645</v>
      </c>
      <c r="AL133" s="27">
        <v>26815</v>
      </c>
      <c r="AM133" s="27">
        <v>12954</v>
      </c>
      <c r="AN133" s="27">
        <v>95142</v>
      </c>
      <c r="AO133" s="27">
        <v>29092</v>
      </c>
      <c r="AP133" s="27">
        <v>28541</v>
      </c>
      <c r="AQ133" s="27">
        <v>28017</v>
      </c>
      <c r="AR133" s="27">
        <v>13602</v>
      </c>
      <c r="AS133" s="27">
        <v>99252</v>
      </c>
      <c r="AT133" s="27">
        <v>30645</v>
      </c>
      <c r="AU133" s="27">
        <v>30104</v>
      </c>
      <c r="AV133" s="27">
        <v>29612</v>
      </c>
      <c r="AW133" s="27">
        <v>14342</v>
      </c>
      <c r="AX133" s="27">
        <v>104703</v>
      </c>
      <c r="AY133" s="27">
        <v>32074</v>
      </c>
      <c r="AZ133" s="27">
        <v>31838</v>
      </c>
      <c r="BA133" s="27">
        <v>31397</v>
      </c>
      <c r="BB133" s="27">
        <v>15579</v>
      </c>
      <c r="BC133" s="27">
        <v>110888</v>
      </c>
      <c r="BD133" s="63">
        <v>31569</v>
      </c>
      <c r="BE133" s="97">
        <v>32218</v>
      </c>
      <c r="BF133" s="97">
        <v>33282</v>
      </c>
      <c r="BG133" s="97">
        <v>17378</v>
      </c>
      <c r="BH133" s="97">
        <v>114447</v>
      </c>
      <c r="BI133" s="97">
        <v>33935</v>
      </c>
      <c r="BJ133" s="97">
        <v>33856</v>
      </c>
      <c r="BK133" s="97">
        <v>33592</v>
      </c>
      <c r="BL133" s="97">
        <v>17386</v>
      </c>
      <c r="BM133" s="97">
        <v>118769</v>
      </c>
      <c r="BN133" s="97">
        <v>36230</v>
      </c>
      <c r="BO133" s="98">
        <v>6.7629291292176222E-2</v>
      </c>
    </row>
    <row r="134" spans="1:68" ht="17" x14ac:dyDescent="0.2">
      <c r="A134" s="9" t="s">
        <v>560</v>
      </c>
      <c r="B134" s="9" t="s">
        <v>561</v>
      </c>
      <c r="C134" s="78" t="s">
        <v>562</v>
      </c>
      <c r="D134" s="74" t="s">
        <v>81</v>
      </c>
      <c r="E134" s="75" t="s">
        <v>81</v>
      </c>
      <c r="F134" s="27">
        <v>18247</v>
      </c>
      <c r="G134" s="27">
        <v>17196</v>
      </c>
      <c r="H134" s="27">
        <v>17297</v>
      </c>
      <c r="I134" s="27">
        <v>15648</v>
      </c>
      <c r="J134" s="27">
        <v>68388</v>
      </c>
      <c r="K134" s="27">
        <v>19248</v>
      </c>
      <c r="L134" s="27">
        <v>17633</v>
      </c>
      <c r="M134" s="27">
        <v>17620</v>
      </c>
      <c r="N134" s="27">
        <v>15851</v>
      </c>
      <c r="O134" s="27">
        <v>70352</v>
      </c>
      <c r="P134" s="27">
        <v>18950</v>
      </c>
      <c r="Q134" s="27">
        <v>18487</v>
      </c>
      <c r="R134" s="27">
        <v>18284</v>
      </c>
      <c r="S134" s="27">
        <v>17395</v>
      </c>
      <c r="T134" s="27">
        <v>73116</v>
      </c>
      <c r="U134" s="27">
        <v>21295</v>
      </c>
      <c r="V134" s="27">
        <v>20489</v>
      </c>
      <c r="W134" s="27">
        <v>20706</v>
      </c>
      <c r="X134" s="27">
        <v>19135</v>
      </c>
      <c r="Y134" s="27">
        <v>81625</v>
      </c>
      <c r="Z134" s="27">
        <v>22174</v>
      </c>
      <c r="AA134" s="27">
        <v>21055</v>
      </c>
      <c r="AB134" s="27">
        <v>21035</v>
      </c>
      <c r="AC134" s="27">
        <v>20492</v>
      </c>
      <c r="AD134" s="27">
        <v>84756</v>
      </c>
      <c r="AE134" s="27">
        <v>22820</v>
      </c>
      <c r="AF134" s="27">
        <v>21644</v>
      </c>
      <c r="AG134" s="27">
        <v>22534</v>
      </c>
      <c r="AH134" s="27">
        <v>21775</v>
      </c>
      <c r="AI134" s="27">
        <v>88773</v>
      </c>
      <c r="AJ134" s="27">
        <v>23798</v>
      </c>
      <c r="AK134" s="27">
        <v>22779</v>
      </c>
      <c r="AL134" s="27">
        <v>22562</v>
      </c>
      <c r="AM134" s="27">
        <v>22403</v>
      </c>
      <c r="AN134" s="27">
        <v>91542</v>
      </c>
      <c r="AO134" s="27">
        <v>24889</v>
      </c>
      <c r="AP134" s="27">
        <v>23617</v>
      </c>
      <c r="AQ134" s="27">
        <v>24055</v>
      </c>
      <c r="AR134" s="27">
        <v>24085</v>
      </c>
      <c r="AS134" s="27">
        <v>96646</v>
      </c>
      <c r="AT134" s="27">
        <v>26004</v>
      </c>
      <c r="AU134" s="27">
        <v>25353</v>
      </c>
      <c r="AV134" s="27">
        <v>25450</v>
      </c>
      <c r="AW134" s="27">
        <v>24955</v>
      </c>
      <c r="AX134" s="27">
        <v>101762</v>
      </c>
      <c r="AY134" s="27">
        <v>27954</v>
      </c>
      <c r="AZ134" s="27">
        <v>27505</v>
      </c>
      <c r="BA134" s="27">
        <v>27189</v>
      </c>
      <c r="BB134" s="27">
        <v>27743</v>
      </c>
      <c r="BC134" s="27">
        <v>110391</v>
      </c>
      <c r="BD134" s="63">
        <v>26947</v>
      </c>
      <c r="BE134" s="97">
        <v>26805</v>
      </c>
      <c r="BF134" s="97">
        <v>25098</v>
      </c>
      <c r="BG134" s="97">
        <v>19744</v>
      </c>
      <c r="BH134" s="97">
        <v>98594</v>
      </c>
      <c r="BI134" s="97">
        <v>24811</v>
      </c>
      <c r="BJ134" s="100">
        <v>19160</v>
      </c>
      <c r="BK134" s="100">
        <v>21002</v>
      </c>
      <c r="BL134" s="97">
        <v>21413</v>
      </c>
      <c r="BM134" s="97">
        <v>86386</v>
      </c>
      <c r="BN134" s="97">
        <v>27354</v>
      </c>
      <c r="BO134" s="98">
        <v>0.10249486115029624</v>
      </c>
      <c r="BP134" s="101" t="s">
        <v>1281</v>
      </c>
    </row>
    <row r="135" spans="1:68" ht="17" x14ac:dyDescent="0.2">
      <c r="A135" s="9" t="s">
        <v>563</v>
      </c>
      <c r="B135" s="9" t="s">
        <v>564</v>
      </c>
      <c r="C135" s="73" t="s">
        <v>565</v>
      </c>
      <c r="D135" s="74" t="s">
        <v>87</v>
      </c>
      <c r="E135" s="75" t="s">
        <v>65</v>
      </c>
      <c r="F135" s="27">
        <v>12153</v>
      </c>
      <c r="G135" s="27">
        <v>11920</v>
      </c>
      <c r="H135" s="27">
        <v>11872</v>
      </c>
      <c r="I135" s="27">
        <v>5094</v>
      </c>
      <c r="J135" s="27">
        <v>41039</v>
      </c>
      <c r="K135" s="27">
        <v>12063</v>
      </c>
      <c r="L135" s="27">
        <v>11953</v>
      </c>
      <c r="M135" s="27">
        <v>11763</v>
      </c>
      <c r="N135" s="27">
        <v>5030</v>
      </c>
      <c r="O135" s="27">
        <v>40809</v>
      </c>
      <c r="P135" s="27">
        <v>12255</v>
      </c>
      <c r="Q135" s="27">
        <v>12016</v>
      </c>
      <c r="R135" s="27">
        <v>11820</v>
      </c>
      <c r="S135" s="27">
        <v>5030</v>
      </c>
      <c r="T135" s="27">
        <v>41121</v>
      </c>
      <c r="U135" s="27">
        <v>13046</v>
      </c>
      <c r="V135" s="27">
        <v>12912</v>
      </c>
      <c r="W135" s="27">
        <v>12609</v>
      </c>
      <c r="X135" s="27">
        <v>5701</v>
      </c>
      <c r="Y135" s="27">
        <v>44268</v>
      </c>
      <c r="Z135" s="27">
        <v>13525</v>
      </c>
      <c r="AA135" s="27">
        <v>13223</v>
      </c>
      <c r="AB135" s="27">
        <v>13164</v>
      </c>
      <c r="AC135" s="27">
        <v>6093</v>
      </c>
      <c r="AD135" s="27">
        <v>46005</v>
      </c>
      <c r="AE135" s="27">
        <v>14159</v>
      </c>
      <c r="AF135" s="27">
        <v>13730</v>
      </c>
      <c r="AG135" s="27">
        <v>13586</v>
      </c>
      <c r="AH135" s="27">
        <v>6281</v>
      </c>
      <c r="AI135" s="27">
        <v>47756</v>
      </c>
      <c r="AJ135" s="27">
        <v>14821</v>
      </c>
      <c r="AK135" s="27">
        <v>14528</v>
      </c>
      <c r="AL135" s="27">
        <v>14321</v>
      </c>
      <c r="AM135" s="27">
        <v>6801</v>
      </c>
      <c r="AN135" s="27">
        <v>50471</v>
      </c>
      <c r="AO135" s="27">
        <v>15661</v>
      </c>
      <c r="AP135" s="27">
        <v>15424</v>
      </c>
      <c r="AQ135" s="27">
        <v>15129</v>
      </c>
      <c r="AR135" s="27">
        <v>7575</v>
      </c>
      <c r="AS135" s="27">
        <v>53789</v>
      </c>
      <c r="AT135" s="27">
        <v>16626</v>
      </c>
      <c r="AU135" s="27">
        <v>16427</v>
      </c>
      <c r="AV135" s="27">
        <v>16415</v>
      </c>
      <c r="AW135" s="27">
        <v>8129</v>
      </c>
      <c r="AX135" s="27">
        <v>57597</v>
      </c>
      <c r="AY135" s="27">
        <v>17642</v>
      </c>
      <c r="AZ135" s="27">
        <v>17422</v>
      </c>
      <c r="BA135" s="27">
        <v>17275</v>
      </c>
      <c r="BB135" s="27">
        <v>8762</v>
      </c>
      <c r="BC135" s="27">
        <v>61101</v>
      </c>
      <c r="BD135" s="63">
        <v>17292</v>
      </c>
      <c r="BE135" s="97">
        <v>17808</v>
      </c>
      <c r="BF135" s="97">
        <v>17791</v>
      </c>
      <c r="BG135" s="97">
        <v>9425</v>
      </c>
      <c r="BH135" s="97">
        <v>62316</v>
      </c>
      <c r="BI135" s="97">
        <v>19502</v>
      </c>
      <c r="BJ135" s="97">
        <v>19217</v>
      </c>
      <c r="BK135" s="97">
        <v>18999</v>
      </c>
      <c r="BL135" s="97">
        <v>9777</v>
      </c>
      <c r="BM135" s="97">
        <v>67495</v>
      </c>
      <c r="BN135" s="97">
        <v>19905</v>
      </c>
      <c r="BO135" s="98">
        <v>2.0664547225925547E-2</v>
      </c>
    </row>
    <row r="136" spans="1:68" ht="17" x14ac:dyDescent="0.2">
      <c r="A136" s="9" t="s">
        <v>566</v>
      </c>
      <c r="B136" s="9" t="s">
        <v>567</v>
      </c>
      <c r="C136" s="73" t="s">
        <v>568</v>
      </c>
      <c r="D136" s="74" t="s">
        <v>85</v>
      </c>
      <c r="E136" s="75" t="s">
        <v>77</v>
      </c>
      <c r="F136" s="27">
        <v>14209</v>
      </c>
      <c r="G136" s="27">
        <v>13752</v>
      </c>
      <c r="H136" s="27">
        <v>13845</v>
      </c>
      <c r="I136" s="27">
        <v>5835</v>
      </c>
      <c r="J136" s="27">
        <v>47641</v>
      </c>
      <c r="K136" s="27">
        <v>14176</v>
      </c>
      <c r="L136" s="27">
        <v>14043</v>
      </c>
      <c r="M136" s="27">
        <v>14344</v>
      </c>
      <c r="N136" s="27">
        <v>5199</v>
      </c>
      <c r="O136" s="27">
        <v>47762</v>
      </c>
      <c r="P136" s="27">
        <v>14251</v>
      </c>
      <c r="Q136" s="27">
        <v>13974</v>
      </c>
      <c r="R136" s="27">
        <v>13959</v>
      </c>
      <c r="S136" s="27">
        <v>6006</v>
      </c>
      <c r="T136" s="27">
        <v>48190</v>
      </c>
      <c r="U136" s="27">
        <v>14550</v>
      </c>
      <c r="V136" s="27">
        <v>14509</v>
      </c>
      <c r="W136" s="27">
        <v>13619</v>
      </c>
      <c r="X136" s="27">
        <v>6320</v>
      </c>
      <c r="Y136" s="27">
        <v>48998</v>
      </c>
      <c r="Z136" s="27">
        <v>14885</v>
      </c>
      <c r="AA136" s="27">
        <v>15021</v>
      </c>
      <c r="AB136" s="27">
        <v>14242</v>
      </c>
      <c r="AC136" s="27">
        <v>6702</v>
      </c>
      <c r="AD136" s="27">
        <v>50850</v>
      </c>
      <c r="AE136" s="27">
        <v>15583</v>
      </c>
      <c r="AF136" s="27">
        <v>15048</v>
      </c>
      <c r="AG136" s="27">
        <v>14787</v>
      </c>
      <c r="AH136" s="27">
        <v>7074</v>
      </c>
      <c r="AI136" s="27">
        <v>52492</v>
      </c>
      <c r="AJ136" s="27">
        <v>16144</v>
      </c>
      <c r="AK136" s="27">
        <v>15615</v>
      </c>
      <c r="AL136" s="27">
        <v>15533</v>
      </c>
      <c r="AM136" s="27">
        <v>7768</v>
      </c>
      <c r="AN136" s="27">
        <v>55060</v>
      </c>
      <c r="AO136" s="27">
        <v>16998</v>
      </c>
      <c r="AP136" s="27">
        <v>16522</v>
      </c>
      <c r="AQ136" s="27">
        <v>16598</v>
      </c>
      <c r="AR136" s="27">
        <v>7348</v>
      </c>
      <c r="AS136" s="27">
        <v>57466</v>
      </c>
      <c r="AT136" s="27">
        <v>18184</v>
      </c>
      <c r="AU136" s="27">
        <v>17185</v>
      </c>
      <c r="AV136" s="27">
        <v>17442</v>
      </c>
      <c r="AW136" s="27">
        <v>8837</v>
      </c>
      <c r="AX136" s="27">
        <v>61648</v>
      </c>
      <c r="AY136" s="27">
        <v>19143</v>
      </c>
      <c r="AZ136" s="27">
        <v>18669</v>
      </c>
      <c r="BA136" s="27">
        <v>18679</v>
      </c>
      <c r="BB136" s="27">
        <v>8053</v>
      </c>
      <c r="BC136" s="27">
        <v>64544</v>
      </c>
      <c r="BD136" s="63">
        <v>19515</v>
      </c>
      <c r="BE136" s="97">
        <v>19463</v>
      </c>
      <c r="BF136" s="97">
        <v>19656</v>
      </c>
      <c r="BG136" s="97">
        <v>10055</v>
      </c>
      <c r="BH136" s="97">
        <v>68689</v>
      </c>
      <c r="BI136" s="97">
        <v>20857</v>
      </c>
      <c r="BJ136" s="97">
        <v>20190</v>
      </c>
      <c r="BK136" s="97">
        <v>20474</v>
      </c>
      <c r="BL136" s="97">
        <v>11251</v>
      </c>
      <c r="BM136" s="97">
        <v>72772</v>
      </c>
      <c r="BN136" s="97">
        <v>22009</v>
      </c>
      <c r="BO136" s="98">
        <v>5.5233255022294675E-2</v>
      </c>
    </row>
    <row r="137" spans="1:68" ht="17" x14ac:dyDescent="0.2">
      <c r="A137" s="9" t="s">
        <v>569</v>
      </c>
      <c r="B137" s="9" t="s">
        <v>570</v>
      </c>
      <c r="C137" s="73" t="s">
        <v>571</v>
      </c>
      <c r="D137" s="74" t="s">
        <v>81</v>
      </c>
      <c r="E137" s="75" t="s">
        <v>81</v>
      </c>
      <c r="F137" s="27">
        <v>20278</v>
      </c>
      <c r="G137" s="27">
        <v>19542</v>
      </c>
      <c r="H137" s="27">
        <v>19244</v>
      </c>
      <c r="I137" s="27">
        <v>13599</v>
      </c>
      <c r="J137" s="27">
        <v>72663</v>
      </c>
      <c r="K137" s="27">
        <v>21244</v>
      </c>
      <c r="L137" s="27">
        <v>19587</v>
      </c>
      <c r="M137" s="27">
        <v>19851</v>
      </c>
      <c r="N137" s="27">
        <v>13976</v>
      </c>
      <c r="O137" s="27">
        <v>74658</v>
      </c>
      <c r="P137" s="27">
        <v>20986</v>
      </c>
      <c r="Q137" s="27">
        <v>19535</v>
      </c>
      <c r="R137" s="27">
        <v>19435</v>
      </c>
      <c r="S137" s="27">
        <v>13113</v>
      </c>
      <c r="T137" s="27">
        <v>73069</v>
      </c>
      <c r="U137" s="27">
        <v>21714</v>
      </c>
      <c r="V137" s="27">
        <v>19899</v>
      </c>
      <c r="W137" s="27">
        <v>20082</v>
      </c>
      <c r="X137" s="27">
        <v>13482</v>
      </c>
      <c r="Y137" s="27">
        <v>75177</v>
      </c>
      <c r="Z137" s="27">
        <v>21684</v>
      </c>
      <c r="AA137" s="27">
        <v>20010</v>
      </c>
      <c r="AB137" s="27">
        <v>19987</v>
      </c>
      <c r="AC137" s="27">
        <v>13733</v>
      </c>
      <c r="AD137" s="27">
        <v>75414</v>
      </c>
      <c r="AE137" s="27">
        <v>21131</v>
      </c>
      <c r="AF137" s="27">
        <v>20217</v>
      </c>
      <c r="AG137" s="27">
        <v>20745</v>
      </c>
      <c r="AH137" s="27">
        <v>14470</v>
      </c>
      <c r="AI137" s="27">
        <v>76563</v>
      </c>
      <c r="AJ137" s="27">
        <v>22514</v>
      </c>
      <c r="AK137" s="27">
        <v>20653</v>
      </c>
      <c r="AL137" s="27">
        <v>20206</v>
      </c>
      <c r="AM137" s="27">
        <v>14756</v>
      </c>
      <c r="AN137" s="27">
        <v>78129</v>
      </c>
      <c r="AO137" s="27">
        <v>22875</v>
      </c>
      <c r="AP137" s="27">
        <v>20609</v>
      </c>
      <c r="AQ137" s="27">
        <v>20719</v>
      </c>
      <c r="AR137" s="27">
        <v>14663</v>
      </c>
      <c r="AS137" s="27">
        <v>78866</v>
      </c>
      <c r="AT137" s="27">
        <v>23920</v>
      </c>
      <c r="AU137" s="27">
        <v>20872</v>
      </c>
      <c r="AV137" s="27">
        <v>21186</v>
      </c>
      <c r="AW137" s="27">
        <v>16123</v>
      </c>
      <c r="AX137" s="27">
        <v>82101</v>
      </c>
      <c r="AY137" s="27">
        <v>25932</v>
      </c>
      <c r="AZ137" s="27">
        <v>22489</v>
      </c>
      <c r="BA137" s="27">
        <v>22083</v>
      </c>
      <c r="BB137" s="27">
        <v>16266</v>
      </c>
      <c r="BC137" s="27">
        <v>86770</v>
      </c>
      <c r="BD137" s="63">
        <v>23350</v>
      </c>
      <c r="BE137" s="97">
        <v>23292</v>
      </c>
      <c r="BF137" s="97">
        <v>23290</v>
      </c>
      <c r="BG137" s="97">
        <v>19952</v>
      </c>
      <c r="BH137" s="97">
        <v>89884</v>
      </c>
      <c r="BI137" s="97">
        <v>25700</v>
      </c>
      <c r="BJ137" s="97">
        <v>25241</v>
      </c>
      <c r="BK137" s="97">
        <v>25043</v>
      </c>
      <c r="BL137" s="97">
        <v>21754</v>
      </c>
      <c r="BM137" s="97">
        <v>97738</v>
      </c>
      <c r="BN137" s="97">
        <v>27117</v>
      </c>
      <c r="BO137" s="98">
        <v>5.5136186770428017E-2</v>
      </c>
    </row>
    <row r="138" spans="1:68" ht="17" x14ac:dyDescent="0.2">
      <c r="A138" s="9" t="s">
        <v>572</v>
      </c>
      <c r="B138" s="9" t="s">
        <v>573</v>
      </c>
      <c r="C138" s="73" t="s">
        <v>574</v>
      </c>
      <c r="D138" s="74" t="s">
        <v>85</v>
      </c>
      <c r="E138" s="75" t="s">
        <v>69</v>
      </c>
      <c r="F138" s="27">
        <v>13673</v>
      </c>
      <c r="G138" s="27">
        <v>12938</v>
      </c>
      <c r="H138" s="27">
        <v>13216</v>
      </c>
      <c r="I138" s="27">
        <v>5733</v>
      </c>
      <c r="J138" s="27">
        <v>45560</v>
      </c>
      <c r="K138" s="27">
        <v>13733</v>
      </c>
      <c r="L138" s="27">
        <v>12839</v>
      </c>
      <c r="M138" s="27">
        <v>13195</v>
      </c>
      <c r="N138" s="27">
        <v>5615</v>
      </c>
      <c r="O138" s="27">
        <v>45382</v>
      </c>
      <c r="P138" s="27">
        <v>13761</v>
      </c>
      <c r="Q138" s="27">
        <v>13132</v>
      </c>
      <c r="R138" s="27">
        <v>13634</v>
      </c>
      <c r="S138" s="27">
        <v>5896</v>
      </c>
      <c r="T138" s="27">
        <v>46423</v>
      </c>
      <c r="U138" s="27">
        <v>14246</v>
      </c>
      <c r="V138" s="27">
        <v>13707</v>
      </c>
      <c r="W138" s="27">
        <v>13910</v>
      </c>
      <c r="X138" s="27">
        <v>6303</v>
      </c>
      <c r="Y138" s="27">
        <v>48166</v>
      </c>
      <c r="Z138" s="27">
        <v>14269</v>
      </c>
      <c r="AA138" s="27">
        <v>13876</v>
      </c>
      <c r="AB138" s="27">
        <v>13879</v>
      </c>
      <c r="AC138" s="27">
        <v>6784</v>
      </c>
      <c r="AD138" s="27">
        <v>48808</v>
      </c>
      <c r="AE138" s="27">
        <v>14639</v>
      </c>
      <c r="AF138" s="27">
        <v>14218</v>
      </c>
      <c r="AG138" s="27">
        <v>14242</v>
      </c>
      <c r="AH138" s="27">
        <v>7089</v>
      </c>
      <c r="AI138" s="27">
        <v>50188</v>
      </c>
      <c r="AJ138" s="27">
        <v>15275</v>
      </c>
      <c r="AK138" s="27">
        <v>15100</v>
      </c>
      <c r="AL138" s="27">
        <v>15051</v>
      </c>
      <c r="AM138" s="27">
        <v>7910</v>
      </c>
      <c r="AN138" s="27">
        <v>53336</v>
      </c>
      <c r="AO138" s="27">
        <v>16079</v>
      </c>
      <c r="AP138" s="27">
        <v>15694</v>
      </c>
      <c r="AQ138" s="27">
        <v>15829</v>
      </c>
      <c r="AR138" s="27">
        <v>8354</v>
      </c>
      <c r="AS138" s="27">
        <v>55956</v>
      </c>
      <c r="AT138" s="27">
        <v>17345</v>
      </c>
      <c r="AU138" s="27">
        <v>16855</v>
      </c>
      <c r="AV138" s="27">
        <v>16814</v>
      </c>
      <c r="AW138" s="27">
        <v>9044</v>
      </c>
      <c r="AX138" s="27">
        <v>60058</v>
      </c>
      <c r="AY138" s="27">
        <v>18420</v>
      </c>
      <c r="AZ138" s="27">
        <v>18086</v>
      </c>
      <c r="BA138" s="27">
        <v>17862</v>
      </c>
      <c r="BB138" s="27">
        <v>9682</v>
      </c>
      <c r="BC138" s="27">
        <v>64050</v>
      </c>
      <c r="BD138" s="63">
        <v>18648</v>
      </c>
      <c r="BE138" s="97">
        <v>18806</v>
      </c>
      <c r="BF138" s="97">
        <v>18931</v>
      </c>
      <c r="BG138" s="97">
        <v>10675</v>
      </c>
      <c r="BH138" s="97">
        <v>67060</v>
      </c>
      <c r="BI138" s="97">
        <v>20525</v>
      </c>
      <c r="BJ138" s="97">
        <v>20409</v>
      </c>
      <c r="BK138" s="97">
        <v>20538</v>
      </c>
      <c r="BL138" s="97">
        <v>12046</v>
      </c>
      <c r="BM138" s="97">
        <v>73518</v>
      </c>
      <c r="BN138" s="97">
        <v>21939</v>
      </c>
      <c r="BO138" s="98">
        <v>6.8891595615103537E-2</v>
      </c>
    </row>
    <row r="139" spans="1:68" ht="17" x14ac:dyDescent="0.2">
      <c r="A139" s="9" t="s">
        <v>575</v>
      </c>
      <c r="B139" s="9" t="s">
        <v>576</v>
      </c>
      <c r="C139" s="73" t="s">
        <v>577</v>
      </c>
      <c r="D139" s="74" t="s">
        <v>81</v>
      </c>
      <c r="E139" s="75" t="s">
        <v>81</v>
      </c>
      <c r="F139" s="27">
        <v>29092</v>
      </c>
      <c r="G139" s="27">
        <v>25510</v>
      </c>
      <c r="H139" s="27">
        <v>26035</v>
      </c>
      <c r="I139" s="27">
        <v>13025</v>
      </c>
      <c r="J139" s="27">
        <v>93662</v>
      </c>
      <c r="K139" s="27">
        <v>28717</v>
      </c>
      <c r="L139" s="27">
        <v>26291</v>
      </c>
      <c r="M139" s="27">
        <v>26142</v>
      </c>
      <c r="N139" s="27">
        <v>17547</v>
      </c>
      <c r="O139" s="27">
        <v>98697</v>
      </c>
      <c r="P139" s="27">
        <v>25346</v>
      </c>
      <c r="Q139" s="27">
        <v>26933</v>
      </c>
      <c r="R139" s="27">
        <v>26838</v>
      </c>
      <c r="S139" s="27">
        <v>18738</v>
      </c>
      <c r="T139" s="27">
        <v>97855</v>
      </c>
      <c r="U139" s="27">
        <v>27180</v>
      </c>
      <c r="V139" s="27">
        <v>28890</v>
      </c>
      <c r="W139" s="27">
        <v>29396</v>
      </c>
      <c r="X139" s="27">
        <v>16766</v>
      </c>
      <c r="Y139" s="27">
        <v>102232</v>
      </c>
      <c r="Z139" s="27">
        <v>31740</v>
      </c>
      <c r="AA139" s="27">
        <v>28608</v>
      </c>
      <c r="AB139" s="27">
        <v>30872</v>
      </c>
      <c r="AC139" s="27">
        <v>17916</v>
      </c>
      <c r="AD139" s="27">
        <v>109136</v>
      </c>
      <c r="AE139" s="27">
        <v>32106</v>
      </c>
      <c r="AF139" s="27">
        <v>30838</v>
      </c>
      <c r="AG139" s="27">
        <v>29617</v>
      </c>
      <c r="AH139" s="27">
        <v>19424</v>
      </c>
      <c r="AI139" s="27">
        <v>111985</v>
      </c>
      <c r="AJ139" s="27">
        <v>33606</v>
      </c>
      <c r="AK139" s="27">
        <v>31175</v>
      </c>
      <c r="AL139" s="27">
        <v>30717</v>
      </c>
      <c r="AM139" s="27">
        <v>19872</v>
      </c>
      <c r="AN139" s="27">
        <v>115370</v>
      </c>
      <c r="AO139" s="27">
        <v>33107</v>
      </c>
      <c r="AP139" s="27">
        <v>32558</v>
      </c>
      <c r="AQ139" s="27">
        <v>32383</v>
      </c>
      <c r="AR139" s="27">
        <v>27342</v>
      </c>
      <c r="AS139" s="27">
        <v>125390</v>
      </c>
      <c r="AT139" s="27">
        <v>31207</v>
      </c>
      <c r="AU139" s="27">
        <v>31531</v>
      </c>
      <c r="AV139" s="27">
        <v>31628</v>
      </c>
      <c r="AW139" s="27">
        <v>32353</v>
      </c>
      <c r="AX139" s="27">
        <v>126719</v>
      </c>
      <c r="AY139" s="27">
        <v>36087</v>
      </c>
      <c r="AZ139" s="27">
        <v>33134</v>
      </c>
      <c r="BA139" s="27">
        <v>33701</v>
      </c>
      <c r="BB139" s="27">
        <v>28634</v>
      </c>
      <c r="BC139" s="27">
        <v>131556</v>
      </c>
      <c r="BD139" s="63">
        <v>37790</v>
      </c>
      <c r="BE139" s="97">
        <v>34775</v>
      </c>
      <c r="BF139" s="97">
        <v>33548</v>
      </c>
      <c r="BG139" s="97">
        <v>24589</v>
      </c>
      <c r="BH139" s="97">
        <v>130702</v>
      </c>
      <c r="BI139" s="97">
        <v>39430</v>
      </c>
      <c r="BJ139" s="97">
        <v>37993</v>
      </c>
      <c r="BK139" s="97">
        <v>38433</v>
      </c>
      <c r="BL139" s="97">
        <v>26706</v>
      </c>
      <c r="BM139" s="97">
        <v>142562</v>
      </c>
      <c r="BN139" s="97">
        <v>41569</v>
      </c>
      <c r="BO139" s="98">
        <v>5.4248034491503928E-2</v>
      </c>
    </row>
    <row r="140" spans="1:68" ht="17" x14ac:dyDescent="0.2">
      <c r="A140" s="9" t="s">
        <v>578</v>
      </c>
      <c r="B140" s="9" t="s">
        <v>579</v>
      </c>
      <c r="C140" s="73" t="s">
        <v>580</v>
      </c>
      <c r="D140" s="74" t="s">
        <v>85</v>
      </c>
      <c r="E140" s="75" t="s">
        <v>71</v>
      </c>
      <c r="F140" s="27">
        <v>10256</v>
      </c>
      <c r="G140" s="27">
        <v>10011</v>
      </c>
      <c r="H140" s="27">
        <v>9872</v>
      </c>
      <c r="I140" s="27">
        <v>4790</v>
      </c>
      <c r="J140" s="27">
        <v>34929</v>
      </c>
      <c r="K140" s="27">
        <v>10362</v>
      </c>
      <c r="L140" s="27">
        <v>10124</v>
      </c>
      <c r="M140" s="27">
        <v>9994</v>
      </c>
      <c r="N140" s="27">
        <v>5044</v>
      </c>
      <c r="O140" s="27">
        <v>35524</v>
      </c>
      <c r="P140" s="27">
        <v>10502</v>
      </c>
      <c r="Q140" s="27">
        <v>10104</v>
      </c>
      <c r="R140" s="27">
        <v>10156</v>
      </c>
      <c r="S140" s="27">
        <v>4979</v>
      </c>
      <c r="T140" s="27">
        <v>35741</v>
      </c>
      <c r="U140" s="27">
        <v>10868</v>
      </c>
      <c r="V140" s="27">
        <v>10671</v>
      </c>
      <c r="W140" s="27">
        <v>10501</v>
      </c>
      <c r="X140" s="27">
        <v>5386</v>
      </c>
      <c r="Y140" s="27">
        <v>37426</v>
      </c>
      <c r="Z140" s="27">
        <v>11270</v>
      </c>
      <c r="AA140" s="27">
        <v>10978</v>
      </c>
      <c r="AB140" s="27">
        <v>10826</v>
      </c>
      <c r="AC140" s="27">
        <v>5869</v>
      </c>
      <c r="AD140" s="27">
        <v>38943</v>
      </c>
      <c r="AE140" s="27">
        <v>11630</v>
      </c>
      <c r="AF140" s="27">
        <v>11299</v>
      </c>
      <c r="AG140" s="27">
        <v>11236</v>
      </c>
      <c r="AH140" s="27">
        <v>6035</v>
      </c>
      <c r="AI140" s="27">
        <v>40200</v>
      </c>
      <c r="AJ140" s="27">
        <v>12092</v>
      </c>
      <c r="AK140" s="27">
        <v>11782</v>
      </c>
      <c r="AL140" s="27">
        <v>11679</v>
      </c>
      <c r="AM140" s="27">
        <v>6445</v>
      </c>
      <c r="AN140" s="27">
        <v>41998</v>
      </c>
      <c r="AO140" s="27">
        <v>12613</v>
      </c>
      <c r="AP140" s="27">
        <v>12307</v>
      </c>
      <c r="AQ140" s="27">
        <v>12205</v>
      </c>
      <c r="AR140" s="27">
        <v>6704</v>
      </c>
      <c r="AS140" s="27">
        <v>43829</v>
      </c>
      <c r="AT140" s="27">
        <v>13386</v>
      </c>
      <c r="AU140" s="27">
        <v>12892</v>
      </c>
      <c r="AV140" s="27">
        <v>12794</v>
      </c>
      <c r="AW140" s="27">
        <v>7200</v>
      </c>
      <c r="AX140" s="27">
        <v>46272</v>
      </c>
      <c r="AY140" s="27">
        <v>14442</v>
      </c>
      <c r="AZ140" s="27">
        <v>13762</v>
      </c>
      <c r="BA140" s="27">
        <v>13592</v>
      </c>
      <c r="BB140" s="27">
        <v>7839</v>
      </c>
      <c r="BC140" s="27">
        <v>49635</v>
      </c>
      <c r="BD140" s="63">
        <v>13770</v>
      </c>
      <c r="BE140" s="97">
        <v>13820</v>
      </c>
      <c r="BF140" s="97">
        <v>13520</v>
      </c>
      <c r="BG140" s="97">
        <v>8033</v>
      </c>
      <c r="BH140" s="97">
        <v>49143</v>
      </c>
      <c r="BI140" s="97">
        <v>14935</v>
      </c>
      <c r="BJ140" s="97">
        <v>15137</v>
      </c>
      <c r="BK140" s="97">
        <v>14840</v>
      </c>
      <c r="BL140" s="97">
        <v>10687</v>
      </c>
      <c r="BM140" s="97">
        <v>55599</v>
      </c>
      <c r="BN140" s="97">
        <v>15424</v>
      </c>
      <c r="BO140" s="98">
        <v>3.2741881486441249E-2</v>
      </c>
    </row>
    <row r="141" spans="1:68" ht="17" x14ac:dyDescent="0.2">
      <c r="A141" s="9" t="s">
        <v>581</v>
      </c>
      <c r="B141" s="9" t="s">
        <v>582</v>
      </c>
      <c r="C141" s="73" t="s">
        <v>583</v>
      </c>
      <c r="D141" s="74" t="s">
        <v>85</v>
      </c>
      <c r="E141" s="75" t="s">
        <v>77</v>
      </c>
      <c r="F141" s="27">
        <v>26243</v>
      </c>
      <c r="G141" s="27">
        <v>25598</v>
      </c>
      <c r="H141" s="27">
        <v>25346</v>
      </c>
      <c r="I141" s="27">
        <v>10819</v>
      </c>
      <c r="J141" s="27">
        <v>88006</v>
      </c>
      <c r="K141" s="27">
        <v>26195</v>
      </c>
      <c r="L141" s="27">
        <v>25606</v>
      </c>
      <c r="M141" s="27">
        <v>25412</v>
      </c>
      <c r="N141" s="27">
        <v>10925</v>
      </c>
      <c r="O141" s="27">
        <v>88138</v>
      </c>
      <c r="P141" s="27">
        <v>26429</v>
      </c>
      <c r="Q141" s="27">
        <v>25857</v>
      </c>
      <c r="R141" s="27">
        <v>25841</v>
      </c>
      <c r="S141" s="27">
        <v>10605</v>
      </c>
      <c r="T141" s="27">
        <v>88732</v>
      </c>
      <c r="U141" s="27">
        <v>26900</v>
      </c>
      <c r="V141" s="27">
        <v>26330</v>
      </c>
      <c r="W141" s="27">
        <v>26339</v>
      </c>
      <c r="X141" s="27">
        <v>11263</v>
      </c>
      <c r="Y141" s="27">
        <v>90832</v>
      </c>
      <c r="Z141" s="27">
        <v>27377</v>
      </c>
      <c r="AA141" s="27">
        <v>26898</v>
      </c>
      <c r="AB141" s="27">
        <v>27012</v>
      </c>
      <c r="AC141" s="27">
        <v>12155</v>
      </c>
      <c r="AD141" s="27">
        <v>93442</v>
      </c>
      <c r="AE141" s="27">
        <v>28165</v>
      </c>
      <c r="AF141" s="27">
        <v>27909</v>
      </c>
      <c r="AG141" s="27">
        <v>27879</v>
      </c>
      <c r="AH141" s="27">
        <v>12519</v>
      </c>
      <c r="AI141" s="27">
        <v>96472</v>
      </c>
      <c r="AJ141" s="27">
        <v>29524</v>
      </c>
      <c r="AK141" s="27">
        <v>29042</v>
      </c>
      <c r="AL141" s="27">
        <v>28907</v>
      </c>
      <c r="AM141" s="27">
        <v>13399</v>
      </c>
      <c r="AN141" s="27">
        <v>100872</v>
      </c>
      <c r="AO141" s="27">
        <v>30569</v>
      </c>
      <c r="AP141" s="27">
        <v>30208</v>
      </c>
      <c r="AQ141" s="27">
        <v>30192</v>
      </c>
      <c r="AR141" s="27">
        <v>14118</v>
      </c>
      <c r="AS141" s="27">
        <v>105087</v>
      </c>
      <c r="AT141" s="27">
        <v>32195</v>
      </c>
      <c r="AU141" s="27">
        <v>31686</v>
      </c>
      <c r="AV141" s="27">
        <v>31677</v>
      </c>
      <c r="AW141" s="27">
        <v>15383</v>
      </c>
      <c r="AX141" s="27">
        <v>110941</v>
      </c>
      <c r="AY141" s="27">
        <v>34135</v>
      </c>
      <c r="AZ141" s="27">
        <v>33839</v>
      </c>
      <c r="BA141" s="27">
        <v>34082</v>
      </c>
      <c r="BB141" s="27">
        <v>16768</v>
      </c>
      <c r="BC141" s="27">
        <v>118824</v>
      </c>
      <c r="BD141" s="63">
        <v>34678</v>
      </c>
      <c r="BE141" s="97">
        <v>34602</v>
      </c>
      <c r="BF141" s="97">
        <v>35282</v>
      </c>
      <c r="BG141" s="97">
        <v>17762</v>
      </c>
      <c r="BH141" s="97">
        <v>122324</v>
      </c>
      <c r="BI141" s="97">
        <v>37202</v>
      </c>
      <c r="BJ141" s="97">
        <v>36432</v>
      </c>
      <c r="BK141" s="97">
        <v>37311</v>
      </c>
      <c r="BL141" s="97">
        <v>19792</v>
      </c>
      <c r="BM141" s="97">
        <v>130737</v>
      </c>
      <c r="BN141" s="97">
        <v>38939</v>
      </c>
      <c r="BO141" s="98">
        <v>4.6691038116230307E-2</v>
      </c>
    </row>
    <row r="142" spans="1:68" ht="17" x14ac:dyDescent="0.2">
      <c r="A142" s="9" t="s">
        <v>584</v>
      </c>
      <c r="B142" s="9" t="s">
        <v>585</v>
      </c>
      <c r="C142" s="73" t="s">
        <v>586</v>
      </c>
      <c r="D142" s="74" t="s">
        <v>81</v>
      </c>
      <c r="E142" s="75" t="s">
        <v>81</v>
      </c>
      <c r="F142" s="27">
        <v>33205</v>
      </c>
      <c r="G142" s="27">
        <v>31183</v>
      </c>
      <c r="H142" s="27">
        <v>31383</v>
      </c>
      <c r="I142" s="27">
        <v>15878</v>
      </c>
      <c r="J142" s="27">
        <v>111649</v>
      </c>
      <c r="K142" s="27">
        <v>32845</v>
      </c>
      <c r="L142" s="27">
        <v>30946</v>
      </c>
      <c r="M142" s="27">
        <v>31281</v>
      </c>
      <c r="N142" s="27">
        <v>16985</v>
      </c>
      <c r="O142" s="27">
        <v>112057</v>
      </c>
      <c r="P142" s="27">
        <v>32489</v>
      </c>
      <c r="Q142" s="27">
        <v>30917</v>
      </c>
      <c r="R142" s="27">
        <v>31426</v>
      </c>
      <c r="S142" s="27">
        <v>17737</v>
      </c>
      <c r="T142" s="27">
        <v>112569</v>
      </c>
      <c r="U142" s="27">
        <v>33894</v>
      </c>
      <c r="V142" s="27">
        <v>32954</v>
      </c>
      <c r="W142" s="27">
        <v>32836</v>
      </c>
      <c r="X142" s="27">
        <v>20105</v>
      </c>
      <c r="Y142" s="27">
        <v>119789</v>
      </c>
      <c r="Z142" s="27">
        <v>35588</v>
      </c>
      <c r="AA142" s="27">
        <v>33467</v>
      </c>
      <c r="AB142" s="27">
        <v>33582</v>
      </c>
      <c r="AC142" s="27">
        <v>20231</v>
      </c>
      <c r="AD142" s="27">
        <v>122868</v>
      </c>
      <c r="AE142" s="27">
        <v>36257</v>
      </c>
      <c r="AF142" s="27">
        <v>34543</v>
      </c>
      <c r="AG142" s="27">
        <v>34804</v>
      </c>
      <c r="AH142" s="27">
        <v>22951</v>
      </c>
      <c r="AI142" s="27">
        <v>128555</v>
      </c>
      <c r="AJ142" s="27">
        <v>37009</v>
      </c>
      <c r="AK142" s="27">
        <v>35836</v>
      </c>
      <c r="AL142" s="27">
        <v>35777</v>
      </c>
      <c r="AM142" s="27">
        <v>23186</v>
      </c>
      <c r="AN142" s="27">
        <v>131808</v>
      </c>
      <c r="AO142" s="27">
        <v>38791</v>
      </c>
      <c r="AP142" s="27">
        <v>37470</v>
      </c>
      <c r="AQ142" s="27">
        <v>37644</v>
      </c>
      <c r="AR142" s="27">
        <v>24997</v>
      </c>
      <c r="AS142" s="27">
        <v>138902</v>
      </c>
      <c r="AT142" s="27">
        <v>44301</v>
      </c>
      <c r="AU142" s="27">
        <v>35731</v>
      </c>
      <c r="AV142" s="27">
        <v>41475</v>
      </c>
      <c r="AW142" s="27">
        <v>24638</v>
      </c>
      <c r="AX142" s="27">
        <v>146145</v>
      </c>
      <c r="AY142" s="27">
        <v>43757</v>
      </c>
      <c r="AZ142" s="27">
        <v>41773</v>
      </c>
      <c r="BA142" s="27">
        <v>42007</v>
      </c>
      <c r="BB142" s="27">
        <v>28797</v>
      </c>
      <c r="BC142" s="27">
        <v>156334</v>
      </c>
      <c r="BD142" s="63">
        <v>45145</v>
      </c>
      <c r="BE142" s="97">
        <v>42003</v>
      </c>
      <c r="BF142" s="97">
        <v>42096</v>
      </c>
      <c r="BG142" s="97">
        <v>26856</v>
      </c>
      <c r="BH142" s="97">
        <v>156100</v>
      </c>
      <c r="BI142" s="97">
        <v>47275</v>
      </c>
      <c r="BJ142" s="97">
        <v>46394</v>
      </c>
      <c r="BK142" s="97">
        <v>46585</v>
      </c>
      <c r="BL142" s="97">
        <v>33356</v>
      </c>
      <c r="BM142" s="97">
        <v>173610</v>
      </c>
      <c r="BN142" s="97">
        <v>49641</v>
      </c>
      <c r="BO142" s="98">
        <v>5.0047593865679536E-2</v>
      </c>
    </row>
    <row r="143" spans="1:68" ht="17" x14ac:dyDescent="0.2">
      <c r="A143" s="9" t="s">
        <v>587</v>
      </c>
      <c r="B143" s="9" t="s">
        <v>588</v>
      </c>
      <c r="C143" s="73" t="s">
        <v>589</v>
      </c>
      <c r="D143" s="74" t="s">
        <v>85</v>
      </c>
      <c r="E143" s="75" t="s">
        <v>75</v>
      </c>
      <c r="F143" s="27">
        <v>15795</v>
      </c>
      <c r="G143" s="27">
        <v>15416</v>
      </c>
      <c r="H143" s="27">
        <v>15434</v>
      </c>
      <c r="I143" s="27">
        <v>6132</v>
      </c>
      <c r="J143" s="27">
        <v>52777</v>
      </c>
      <c r="K143" s="27">
        <v>15757</v>
      </c>
      <c r="L143" s="27">
        <v>15459</v>
      </c>
      <c r="M143" s="27">
        <v>15771</v>
      </c>
      <c r="N143" s="27">
        <v>6176</v>
      </c>
      <c r="O143" s="27">
        <v>53163</v>
      </c>
      <c r="P143" s="27">
        <v>16052</v>
      </c>
      <c r="Q143" s="27">
        <v>15654</v>
      </c>
      <c r="R143" s="27">
        <v>15716</v>
      </c>
      <c r="S143" s="27">
        <v>6301</v>
      </c>
      <c r="T143" s="27">
        <v>53723</v>
      </c>
      <c r="U143" s="27">
        <v>16316</v>
      </c>
      <c r="V143" s="27">
        <v>16133</v>
      </c>
      <c r="W143" s="27">
        <v>15986</v>
      </c>
      <c r="X143" s="27">
        <v>6487</v>
      </c>
      <c r="Y143" s="27">
        <v>54922</v>
      </c>
      <c r="Z143" s="27">
        <v>16649</v>
      </c>
      <c r="AA143" s="27">
        <v>16190</v>
      </c>
      <c r="AB143" s="27">
        <v>16266</v>
      </c>
      <c r="AC143" s="27">
        <v>6720</v>
      </c>
      <c r="AD143" s="27">
        <v>55825</v>
      </c>
      <c r="AE143" s="27">
        <v>16536</v>
      </c>
      <c r="AF143" s="27">
        <v>16465</v>
      </c>
      <c r="AG143" s="27">
        <v>16451</v>
      </c>
      <c r="AH143" s="27">
        <v>7626</v>
      </c>
      <c r="AI143" s="27">
        <v>57078</v>
      </c>
      <c r="AJ143" s="27">
        <v>17417</v>
      </c>
      <c r="AK143" s="27">
        <v>17357</v>
      </c>
      <c r="AL143" s="27">
        <v>17167</v>
      </c>
      <c r="AM143" s="27">
        <v>7925</v>
      </c>
      <c r="AN143" s="27">
        <v>59866</v>
      </c>
      <c r="AO143" s="27">
        <v>18528</v>
      </c>
      <c r="AP143" s="27">
        <v>18171</v>
      </c>
      <c r="AQ143" s="27">
        <v>17875</v>
      </c>
      <c r="AR143" s="27">
        <v>8680</v>
      </c>
      <c r="AS143" s="27">
        <v>63254</v>
      </c>
      <c r="AT143" s="27">
        <v>19684</v>
      </c>
      <c r="AU143" s="27">
        <v>19277</v>
      </c>
      <c r="AV143" s="27">
        <v>19316</v>
      </c>
      <c r="AW143" s="27">
        <v>9920</v>
      </c>
      <c r="AX143" s="27">
        <v>68197</v>
      </c>
      <c r="AY143" s="27">
        <v>20639</v>
      </c>
      <c r="AZ143" s="27">
        <v>20257</v>
      </c>
      <c r="BA143" s="27">
        <v>20622</v>
      </c>
      <c r="BB143" s="27">
        <v>10407</v>
      </c>
      <c r="BC143" s="27">
        <v>71925</v>
      </c>
      <c r="BD143" s="63">
        <v>20595</v>
      </c>
      <c r="BE143" s="97">
        <v>21055</v>
      </c>
      <c r="BF143" s="97">
        <v>21163</v>
      </c>
      <c r="BG143" s="97">
        <v>10925</v>
      </c>
      <c r="BH143" s="97">
        <v>73738</v>
      </c>
      <c r="BI143" s="97">
        <v>22479</v>
      </c>
      <c r="BJ143" s="97">
        <v>23403</v>
      </c>
      <c r="BK143" s="97">
        <v>22910</v>
      </c>
      <c r="BL143" s="97">
        <v>11883</v>
      </c>
      <c r="BM143" s="97">
        <v>80675</v>
      </c>
      <c r="BN143" s="97">
        <v>24378</v>
      </c>
      <c r="BO143" s="98">
        <v>8.4478846923795536E-2</v>
      </c>
    </row>
    <row r="144" spans="1:68" ht="17" x14ac:dyDescent="0.2">
      <c r="A144" s="9" t="s">
        <v>590</v>
      </c>
      <c r="B144" s="9" t="s">
        <v>591</v>
      </c>
      <c r="C144" s="73" t="s">
        <v>592</v>
      </c>
      <c r="D144" s="74" t="s">
        <v>87</v>
      </c>
      <c r="E144" s="75" t="s">
        <v>67</v>
      </c>
      <c r="F144" s="27">
        <v>9590</v>
      </c>
      <c r="G144" s="27">
        <v>9599</v>
      </c>
      <c r="H144" s="27">
        <v>9516</v>
      </c>
      <c r="I144" s="27">
        <v>4956</v>
      </c>
      <c r="J144" s="27">
        <v>33661</v>
      </c>
      <c r="K144" s="27">
        <v>9670</v>
      </c>
      <c r="L144" s="27">
        <v>9650</v>
      </c>
      <c r="M144" s="27">
        <v>9635</v>
      </c>
      <c r="N144" s="27">
        <v>5076</v>
      </c>
      <c r="O144" s="27">
        <v>34031</v>
      </c>
      <c r="P144" s="27">
        <v>9965</v>
      </c>
      <c r="Q144" s="27">
        <v>9865</v>
      </c>
      <c r="R144" s="27">
        <v>9826</v>
      </c>
      <c r="S144" s="27">
        <v>5319</v>
      </c>
      <c r="T144" s="27">
        <v>34975</v>
      </c>
      <c r="U144" s="27">
        <v>10446</v>
      </c>
      <c r="V144" s="27">
        <v>10362</v>
      </c>
      <c r="W144" s="27">
        <v>10427</v>
      </c>
      <c r="X144" s="27">
        <v>5591</v>
      </c>
      <c r="Y144" s="27">
        <v>36826</v>
      </c>
      <c r="Z144" s="27">
        <v>10544</v>
      </c>
      <c r="AA144" s="27">
        <v>11017</v>
      </c>
      <c r="AB144" s="27">
        <v>9990</v>
      </c>
      <c r="AC144" s="27">
        <v>6273</v>
      </c>
      <c r="AD144" s="27">
        <v>37824</v>
      </c>
      <c r="AE144" s="27">
        <v>10652</v>
      </c>
      <c r="AF144" s="27">
        <v>10722</v>
      </c>
      <c r="AG144" s="27">
        <v>11105</v>
      </c>
      <c r="AH144" s="27">
        <v>6095</v>
      </c>
      <c r="AI144" s="27">
        <v>38574</v>
      </c>
      <c r="AJ144" s="27">
        <v>11341</v>
      </c>
      <c r="AK144" s="27">
        <v>11387</v>
      </c>
      <c r="AL144" s="27">
        <v>11129</v>
      </c>
      <c r="AM144" s="27">
        <v>6463</v>
      </c>
      <c r="AN144" s="27">
        <v>40320</v>
      </c>
      <c r="AO144" s="27">
        <v>11496</v>
      </c>
      <c r="AP144" s="27">
        <v>11963</v>
      </c>
      <c r="AQ144" s="27">
        <v>11857</v>
      </c>
      <c r="AR144" s="27">
        <v>7524</v>
      </c>
      <c r="AS144" s="27">
        <v>42840</v>
      </c>
      <c r="AT144" s="27">
        <v>12615</v>
      </c>
      <c r="AU144" s="27">
        <v>12698</v>
      </c>
      <c r="AV144" s="27">
        <v>12608</v>
      </c>
      <c r="AW144" s="27">
        <v>7613</v>
      </c>
      <c r="AX144" s="27">
        <v>45534</v>
      </c>
      <c r="AY144" s="27">
        <v>13436</v>
      </c>
      <c r="AZ144" s="27">
        <v>13456</v>
      </c>
      <c r="BA144" s="27">
        <v>13495</v>
      </c>
      <c r="BB144" s="27">
        <v>7928</v>
      </c>
      <c r="BC144" s="27">
        <v>48315</v>
      </c>
      <c r="BD144" s="63">
        <v>12798</v>
      </c>
      <c r="BE144" s="97">
        <v>12979</v>
      </c>
      <c r="BF144" s="97">
        <v>13232</v>
      </c>
      <c r="BG144" s="97">
        <v>8466</v>
      </c>
      <c r="BH144" s="97">
        <v>47475</v>
      </c>
      <c r="BI144" s="97">
        <v>13946</v>
      </c>
      <c r="BJ144" s="97">
        <v>13913</v>
      </c>
      <c r="BK144" s="97">
        <v>13743</v>
      </c>
      <c r="BL144" s="97">
        <v>8848</v>
      </c>
      <c r="BM144" s="97">
        <v>50450</v>
      </c>
      <c r="BN144" s="97">
        <v>14665</v>
      </c>
      <c r="BO144" s="98">
        <v>5.1556001720923561E-2</v>
      </c>
    </row>
    <row r="145" spans="1:67" ht="17" x14ac:dyDescent="0.2">
      <c r="A145" s="9" t="s">
        <v>593</v>
      </c>
      <c r="B145" s="9" t="s">
        <v>594</v>
      </c>
      <c r="C145" s="73" t="s">
        <v>595</v>
      </c>
      <c r="D145" s="74" t="s">
        <v>85</v>
      </c>
      <c r="E145" s="75" t="s">
        <v>75</v>
      </c>
      <c r="F145" s="27">
        <v>13071</v>
      </c>
      <c r="G145" s="27">
        <v>10408</v>
      </c>
      <c r="H145" s="27">
        <v>10267</v>
      </c>
      <c r="I145" s="27">
        <v>2809</v>
      </c>
      <c r="J145" s="27">
        <v>36555</v>
      </c>
      <c r="K145" s="27">
        <v>13019</v>
      </c>
      <c r="L145" s="27">
        <v>10718</v>
      </c>
      <c r="M145" s="27">
        <v>10389</v>
      </c>
      <c r="N145" s="27">
        <v>2722</v>
      </c>
      <c r="O145" s="27">
        <v>36848</v>
      </c>
      <c r="P145" s="27">
        <v>13197</v>
      </c>
      <c r="Q145" s="27">
        <v>10805</v>
      </c>
      <c r="R145" s="27">
        <v>10561</v>
      </c>
      <c r="S145" s="27">
        <v>2810</v>
      </c>
      <c r="T145" s="27">
        <v>37373</v>
      </c>
      <c r="U145" s="27">
        <v>13406</v>
      </c>
      <c r="V145" s="27">
        <v>11131</v>
      </c>
      <c r="W145" s="27">
        <v>10905</v>
      </c>
      <c r="X145" s="27">
        <v>3468</v>
      </c>
      <c r="Y145" s="27">
        <v>38910</v>
      </c>
      <c r="Z145" s="27">
        <v>13681</v>
      </c>
      <c r="AA145" s="27">
        <v>11389</v>
      </c>
      <c r="AB145" s="27">
        <v>11521</v>
      </c>
      <c r="AC145" s="27">
        <v>3637</v>
      </c>
      <c r="AD145" s="27">
        <v>40228</v>
      </c>
      <c r="AE145" s="27">
        <v>14339</v>
      </c>
      <c r="AF145" s="27">
        <v>11900</v>
      </c>
      <c r="AG145" s="27">
        <v>11677</v>
      </c>
      <c r="AH145" s="27">
        <v>3999</v>
      </c>
      <c r="AI145" s="27">
        <v>41915</v>
      </c>
      <c r="AJ145" s="27">
        <v>14983</v>
      </c>
      <c r="AK145" s="27">
        <v>12495</v>
      </c>
      <c r="AL145" s="27">
        <v>12560</v>
      </c>
      <c r="AM145" s="27">
        <v>4018</v>
      </c>
      <c r="AN145" s="27">
        <v>44056</v>
      </c>
      <c r="AO145" s="27">
        <v>15611</v>
      </c>
      <c r="AP145" s="27">
        <v>12993</v>
      </c>
      <c r="AQ145" s="27">
        <v>13155</v>
      </c>
      <c r="AR145" s="27">
        <v>4365</v>
      </c>
      <c r="AS145" s="27">
        <v>46124</v>
      </c>
      <c r="AT145" s="27">
        <v>16612</v>
      </c>
      <c r="AU145" s="27">
        <v>13729</v>
      </c>
      <c r="AV145" s="27">
        <v>13751</v>
      </c>
      <c r="AW145" s="27">
        <v>4483</v>
      </c>
      <c r="AX145" s="27">
        <v>48575</v>
      </c>
      <c r="AY145" s="27">
        <v>17568</v>
      </c>
      <c r="AZ145" s="27">
        <v>15290</v>
      </c>
      <c r="BA145" s="27">
        <v>14561</v>
      </c>
      <c r="BB145" s="27">
        <v>4631</v>
      </c>
      <c r="BC145" s="27">
        <v>52050</v>
      </c>
      <c r="BD145" s="63">
        <v>17015</v>
      </c>
      <c r="BE145" s="97">
        <v>15214</v>
      </c>
      <c r="BF145" s="97">
        <v>15221</v>
      </c>
      <c r="BG145" s="97">
        <v>4325</v>
      </c>
      <c r="BH145" s="97">
        <v>51775</v>
      </c>
      <c r="BI145" s="97">
        <v>20112</v>
      </c>
      <c r="BJ145" s="97">
        <v>15157</v>
      </c>
      <c r="BK145" s="97">
        <v>15345</v>
      </c>
      <c r="BL145" s="97">
        <v>4785</v>
      </c>
      <c r="BM145" s="97">
        <v>55399</v>
      </c>
      <c r="BN145" s="97">
        <v>23441</v>
      </c>
      <c r="BO145" s="98">
        <v>0.1655230708035004</v>
      </c>
    </row>
    <row r="146" spans="1:67" ht="17" x14ac:dyDescent="0.2">
      <c r="A146" s="9" t="s">
        <v>596</v>
      </c>
      <c r="B146" s="9" t="s">
        <v>597</v>
      </c>
      <c r="C146" s="73" t="s">
        <v>598</v>
      </c>
      <c r="D146" s="74" t="s">
        <v>85</v>
      </c>
      <c r="E146" s="75" t="s">
        <v>75</v>
      </c>
      <c r="F146" s="27">
        <v>15619</v>
      </c>
      <c r="G146" s="27">
        <v>15008</v>
      </c>
      <c r="H146" s="27">
        <v>15463</v>
      </c>
      <c r="I146" s="27">
        <v>6381</v>
      </c>
      <c r="J146" s="27">
        <v>52471</v>
      </c>
      <c r="K146" s="27">
        <v>15580</v>
      </c>
      <c r="L146" s="27">
        <v>15149</v>
      </c>
      <c r="M146" s="27">
        <v>15539</v>
      </c>
      <c r="N146" s="27">
        <v>6681</v>
      </c>
      <c r="O146" s="27">
        <v>52949</v>
      </c>
      <c r="P146" s="27">
        <v>15619</v>
      </c>
      <c r="Q146" s="27">
        <v>15291</v>
      </c>
      <c r="R146" s="27">
        <v>15466</v>
      </c>
      <c r="S146" s="27">
        <v>6488</v>
      </c>
      <c r="T146" s="27">
        <v>52864</v>
      </c>
      <c r="U146" s="27">
        <v>16062</v>
      </c>
      <c r="V146" s="27">
        <v>15587</v>
      </c>
      <c r="W146" s="27">
        <v>15924</v>
      </c>
      <c r="X146" s="27">
        <v>7155</v>
      </c>
      <c r="Y146" s="27">
        <v>54728</v>
      </c>
      <c r="Z146" s="27">
        <v>16262</v>
      </c>
      <c r="AA146" s="27">
        <v>15902</v>
      </c>
      <c r="AB146" s="27">
        <v>16171</v>
      </c>
      <c r="AC146" s="27">
        <v>7430</v>
      </c>
      <c r="AD146" s="27">
        <v>55765</v>
      </c>
      <c r="AE146" s="27">
        <v>16538</v>
      </c>
      <c r="AF146" s="27">
        <v>16344</v>
      </c>
      <c r="AG146" s="27">
        <v>16573</v>
      </c>
      <c r="AH146" s="27">
        <v>7573</v>
      </c>
      <c r="AI146" s="27">
        <v>57028</v>
      </c>
      <c r="AJ146" s="27">
        <v>17877</v>
      </c>
      <c r="AK146" s="27">
        <v>17303</v>
      </c>
      <c r="AL146" s="27">
        <v>17214</v>
      </c>
      <c r="AM146" s="27">
        <v>7155</v>
      </c>
      <c r="AN146" s="27">
        <v>59549</v>
      </c>
      <c r="AO146" s="27">
        <v>18685</v>
      </c>
      <c r="AP146" s="27">
        <v>18493</v>
      </c>
      <c r="AQ146" s="27">
        <v>17809</v>
      </c>
      <c r="AR146" s="27">
        <v>7023</v>
      </c>
      <c r="AS146" s="27">
        <v>62010</v>
      </c>
      <c r="AT146" s="27">
        <v>19172</v>
      </c>
      <c r="AU146" s="27">
        <v>18925</v>
      </c>
      <c r="AV146" s="27">
        <v>19246</v>
      </c>
      <c r="AW146" s="27">
        <v>9335</v>
      </c>
      <c r="AX146" s="27">
        <v>66678</v>
      </c>
      <c r="AY146" s="27">
        <v>20426</v>
      </c>
      <c r="AZ146" s="27">
        <v>20009</v>
      </c>
      <c r="BA146" s="27">
        <v>20240</v>
      </c>
      <c r="BB146" s="27">
        <v>9388</v>
      </c>
      <c r="BC146" s="27">
        <v>70063</v>
      </c>
      <c r="BD146" s="63">
        <v>20624</v>
      </c>
      <c r="BE146" s="97">
        <v>20407</v>
      </c>
      <c r="BF146" s="97">
        <v>20447</v>
      </c>
      <c r="BG146" s="97">
        <v>9820</v>
      </c>
      <c r="BH146" s="97">
        <v>71298</v>
      </c>
      <c r="BI146" s="97">
        <v>22161</v>
      </c>
      <c r="BJ146" s="97">
        <v>21943</v>
      </c>
      <c r="BK146" s="97">
        <v>22043</v>
      </c>
      <c r="BL146" s="97">
        <v>10549</v>
      </c>
      <c r="BM146" s="97">
        <v>76696</v>
      </c>
      <c r="BN146" s="97">
        <v>23485</v>
      </c>
      <c r="BO146" s="98">
        <v>5.9744596362980011E-2</v>
      </c>
    </row>
    <row r="147" spans="1:67" ht="17" x14ac:dyDescent="0.2">
      <c r="A147" s="9" t="s">
        <v>599</v>
      </c>
      <c r="B147" s="9" t="s">
        <v>600</v>
      </c>
      <c r="C147" s="73" t="s">
        <v>601</v>
      </c>
      <c r="D147" s="74" t="s">
        <v>81</v>
      </c>
      <c r="E147" s="75" t="s">
        <v>81</v>
      </c>
      <c r="F147" s="27">
        <v>33348</v>
      </c>
      <c r="G147" s="27">
        <v>32818</v>
      </c>
      <c r="H147" s="27">
        <v>32749</v>
      </c>
      <c r="I147" s="27">
        <v>16250</v>
      </c>
      <c r="J147" s="27">
        <v>115165</v>
      </c>
      <c r="K147" s="27">
        <v>33780</v>
      </c>
      <c r="L147" s="27">
        <v>32865</v>
      </c>
      <c r="M147" s="27">
        <v>32715</v>
      </c>
      <c r="N147" s="27">
        <v>16514</v>
      </c>
      <c r="O147" s="27">
        <v>115874</v>
      </c>
      <c r="P147" s="27">
        <v>33698</v>
      </c>
      <c r="Q147" s="27">
        <v>33200</v>
      </c>
      <c r="R147" s="27">
        <v>33702</v>
      </c>
      <c r="S147" s="27">
        <v>16830</v>
      </c>
      <c r="T147" s="27">
        <v>117430</v>
      </c>
      <c r="U147" s="27">
        <v>34850</v>
      </c>
      <c r="V147" s="27">
        <v>34325</v>
      </c>
      <c r="W147" s="27">
        <v>34151</v>
      </c>
      <c r="X147" s="27">
        <v>18243</v>
      </c>
      <c r="Y147" s="27">
        <v>121569</v>
      </c>
      <c r="Z147" s="27">
        <v>34838</v>
      </c>
      <c r="AA147" s="27">
        <v>34424</v>
      </c>
      <c r="AB147" s="27">
        <v>34604</v>
      </c>
      <c r="AC147" s="27">
        <v>19508</v>
      </c>
      <c r="AD147" s="27">
        <v>123374</v>
      </c>
      <c r="AE147" s="27">
        <v>36225</v>
      </c>
      <c r="AF147" s="27">
        <v>36391</v>
      </c>
      <c r="AG147" s="27">
        <v>36306</v>
      </c>
      <c r="AH147" s="27">
        <v>20103</v>
      </c>
      <c r="AI147" s="27">
        <v>129025</v>
      </c>
      <c r="AJ147" s="27">
        <v>38093</v>
      </c>
      <c r="AK147" s="27">
        <v>37725</v>
      </c>
      <c r="AL147" s="27">
        <v>37304</v>
      </c>
      <c r="AM147" s="27">
        <v>21151</v>
      </c>
      <c r="AN147" s="27">
        <v>134273</v>
      </c>
      <c r="AO147" s="27">
        <v>39683</v>
      </c>
      <c r="AP147" s="27">
        <v>39075</v>
      </c>
      <c r="AQ147" s="27">
        <v>39130</v>
      </c>
      <c r="AR147" s="27">
        <v>21712</v>
      </c>
      <c r="AS147" s="27">
        <v>139600</v>
      </c>
      <c r="AT147" s="27">
        <v>41748</v>
      </c>
      <c r="AU147" s="27">
        <v>40617</v>
      </c>
      <c r="AV147" s="27">
        <v>40819</v>
      </c>
      <c r="AW147" s="27">
        <v>22776</v>
      </c>
      <c r="AX147" s="27">
        <v>145960</v>
      </c>
      <c r="AY147" s="27">
        <v>43308</v>
      </c>
      <c r="AZ147" s="27">
        <v>42738</v>
      </c>
      <c r="BA147" s="27">
        <v>42769</v>
      </c>
      <c r="BB147" s="27">
        <v>23984</v>
      </c>
      <c r="BC147" s="27">
        <v>152799</v>
      </c>
      <c r="BD147" s="63">
        <v>42697</v>
      </c>
      <c r="BE147" s="97">
        <v>43620</v>
      </c>
      <c r="BF147" s="97">
        <v>43976</v>
      </c>
      <c r="BG147" s="97">
        <v>27422</v>
      </c>
      <c r="BH147" s="97">
        <v>157715</v>
      </c>
      <c r="BI147" s="97">
        <v>47559</v>
      </c>
      <c r="BJ147" s="97">
        <v>46326</v>
      </c>
      <c r="BK147" s="97">
        <v>47113</v>
      </c>
      <c r="BL147" s="97">
        <v>27520</v>
      </c>
      <c r="BM147" s="97">
        <v>168518</v>
      </c>
      <c r="BN147" s="97">
        <v>49797</v>
      </c>
      <c r="BO147" s="98">
        <v>4.705733930486343E-2</v>
      </c>
    </row>
    <row r="148" spans="1:67" ht="17" x14ac:dyDescent="0.2">
      <c r="A148" s="9" t="s">
        <v>602</v>
      </c>
      <c r="B148" s="9" t="s">
        <v>603</v>
      </c>
      <c r="C148" s="73" t="s">
        <v>604</v>
      </c>
      <c r="D148" s="74" t="s">
        <v>87</v>
      </c>
      <c r="E148" s="75" t="s">
        <v>79</v>
      </c>
      <c r="F148" s="27">
        <v>28312</v>
      </c>
      <c r="G148" s="27">
        <v>26306</v>
      </c>
      <c r="H148" s="27">
        <v>26427</v>
      </c>
      <c r="I148" s="27">
        <v>11710</v>
      </c>
      <c r="J148" s="27">
        <v>92755</v>
      </c>
      <c r="K148" s="27">
        <v>28061</v>
      </c>
      <c r="L148" s="27">
        <v>26351</v>
      </c>
      <c r="M148" s="27">
        <v>26480</v>
      </c>
      <c r="N148" s="27">
        <v>12092</v>
      </c>
      <c r="O148" s="27">
        <v>92984</v>
      </c>
      <c r="P148" s="27">
        <v>28329</v>
      </c>
      <c r="Q148" s="27">
        <v>26882</v>
      </c>
      <c r="R148" s="27">
        <v>27007</v>
      </c>
      <c r="S148" s="27">
        <v>11312</v>
      </c>
      <c r="T148" s="27">
        <v>93530</v>
      </c>
      <c r="U148" s="27">
        <v>29877</v>
      </c>
      <c r="V148" s="27">
        <v>27995</v>
      </c>
      <c r="W148" s="27">
        <v>27854</v>
      </c>
      <c r="X148" s="27">
        <v>12413</v>
      </c>
      <c r="Y148" s="27">
        <v>98139</v>
      </c>
      <c r="Z148" s="27">
        <v>31007</v>
      </c>
      <c r="AA148" s="27">
        <v>28826</v>
      </c>
      <c r="AB148" s="27">
        <v>29022</v>
      </c>
      <c r="AC148" s="27">
        <v>13222</v>
      </c>
      <c r="AD148" s="27">
        <v>102077</v>
      </c>
      <c r="AE148" s="27">
        <v>31860</v>
      </c>
      <c r="AF148" s="27">
        <v>29928</v>
      </c>
      <c r="AG148" s="27">
        <v>29700</v>
      </c>
      <c r="AH148" s="27">
        <v>13972</v>
      </c>
      <c r="AI148" s="27">
        <v>105460</v>
      </c>
      <c r="AJ148" s="27">
        <v>33368</v>
      </c>
      <c r="AK148" s="27">
        <v>31353</v>
      </c>
      <c r="AL148" s="27">
        <v>31185</v>
      </c>
      <c r="AM148" s="27">
        <v>15014</v>
      </c>
      <c r="AN148" s="27">
        <v>110920</v>
      </c>
      <c r="AO148" s="27">
        <v>34707</v>
      </c>
      <c r="AP148" s="27">
        <v>32315</v>
      </c>
      <c r="AQ148" s="27">
        <v>32476</v>
      </c>
      <c r="AR148" s="27">
        <v>15783</v>
      </c>
      <c r="AS148" s="27">
        <v>115281</v>
      </c>
      <c r="AT148" s="27">
        <v>36705</v>
      </c>
      <c r="AU148" s="27">
        <v>34114</v>
      </c>
      <c r="AV148" s="27">
        <v>34264</v>
      </c>
      <c r="AW148" s="27">
        <v>17115</v>
      </c>
      <c r="AX148" s="27">
        <v>122198</v>
      </c>
      <c r="AY148" s="27">
        <v>39104</v>
      </c>
      <c r="AZ148" s="27">
        <v>36351</v>
      </c>
      <c r="BA148" s="27">
        <v>36403</v>
      </c>
      <c r="BB148" s="27">
        <v>18993</v>
      </c>
      <c r="BC148" s="27">
        <v>130851</v>
      </c>
      <c r="BD148" s="63">
        <v>38398</v>
      </c>
      <c r="BE148" s="97">
        <v>37652</v>
      </c>
      <c r="BF148" s="97">
        <v>38177</v>
      </c>
      <c r="BG148" s="97">
        <v>20613</v>
      </c>
      <c r="BH148" s="97">
        <v>134840</v>
      </c>
      <c r="BI148" s="97">
        <v>42595</v>
      </c>
      <c r="BJ148" s="97">
        <v>39558</v>
      </c>
      <c r="BK148" s="97">
        <v>39714</v>
      </c>
      <c r="BL148" s="97">
        <v>21690</v>
      </c>
      <c r="BM148" s="97">
        <v>143557</v>
      </c>
      <c r="BN148" s="97">
        <v>44258</v>
      </c>
      <c r="BO148" s="98">
        <v>3.9042141096372815E-2</v>
      </c>
    </row>
    <row r="149" spans="1:67" ht="17" x14ac:dyDescent="0.2">
      <c r="A149" s="9" t="s">
        <v>605</v>
      </c>
      <c r="B149" s="9" t="s">
        <v>606</v>
      </c>
      <c r="C149" s="73" t="s">
        <v>607</v>
      </c>
      <c r="D149" s="74" t="s">
        <v>85</v>
      </c>
      <c r="E149" s="75" t="s">
        <v>71</v>
      </c>
      <c r="F149" s="27">
        <v>16867</v>
      </c>
      <c r="G149" s="27">
        <v>15803</v>
      </c>
      <c r="H149" s="27">
        <v>15349</v>
      </c>
      <c r="I149" s="27">
        <v>6850</v>
      </c>
      <c r="J149" s="27">
        <v>54869</v>
      </c>
      <c r="K149" s="27">
        <v>16122</v>
      </c>
      <c r="L149" s="27">
        <v>18805</v>
      </c>
      <c r="M149" s="27">
        <v>14986</v>
      </c>
      <c r="N149" s="27">
        <v>5121</v>
      </c>
      <c r="O149" s="27">
        <v>55034</v>
      </c>
      <c r="P149" s="27">
        <v>16467</v>
      </c>
      <c r="Q149" s="27">
        <v>15710</v>
      </c>
      <c r="R149" s="27">
        <v>15894</v>
      </c>
      <c r="S149" s="27">
        <v>7863</v>
      </c>
      <c r="T149" s="27">
        <v>55934</v>
      </c>
      <c r="U149" s="27">
        <v>16318</v>
      </c>
      <c r="V149" s="27">
        <v>16100</v>
      </c>
      <c r="W149" s="27">
        <v>15842</v>
      </c>
      <c r="X149" s="27">
        <v>7751</v>
      </c>
      <c r="Y149" s="27">
        <v>56011</v>
      </c>
      <c r="Z149" s="27">
        <v>16632</v>
      </c>
      <c r="AA149" s="27">
        <v>16145</v>
      </c>
      <c r="AB149" s="27">
        <v>16547</v>
      </c>
      <c r="AC149" s="27">
        <v>8281</v>
      </c>
      <c r="AD149" s="27">
        <v>57605</v>
      </c>
      <c r="AE149" s="27">
        <v>16959</v>
      </c>
      <c r="AF149" s="27">
        <v>16912</v>
      </c>
      <c r="AG149" s="27">
        <v>16441</v>
      </c>
      <c r="AH149" s="27">
        <v>9037</v>
      </c>
      <c r="AI149" s="27">
        <v>59349</v>
      </c>
      <c r="AJ149" s="27">
        <v>17832</v>
      </c>
      <c r="AK149" s="27">
        <v>17419</v>
      </c>
      <c r="AL149" s="27">
        <v>17323</v>
      </c>
      <c r="AM149" s="27">
        <v>9690</v>
      </c>
      <c r="AN149" s="27">
        <v>62264</v>
      </c>
      <c r="AO149" s="27">
        <v>18668</v>
      </c>
      <c r="AP149" s="27">
        <v>18285</v>
      </c>
      <c r="AQ149" s="27">
        <v>18146</v>
      </c>
      <c r="AR149" s="27">
        <v>10207</v>
      </c>
      <c r="AS149" s="27">
        <v>65306</v>
      </c>
      <c r="AT149" s="27">
        <v>20005</v>
      </c>
      <c r="AU149" s="27">
        <v>19081</v>
      </c>
      <c r="AV149" s="27">
        <v>19944</v>
      </c>
      <c r="AW149" s="27">
        <v>11273</v>
      </c>
      <c r="AX149" s="27">
        <v>70303</v>
      </c>
      <c r="AY149" s="27">
        <v>20518</v>
      </c>
      <c r="AZ149" s="27">
        <v>20519</v>
      </c>
      <c r="BA149" s="27">
        <v>20340</v>
      </c>
      <c r="BB149" s="27">
        <v>12632</v>
      </c>
      <c r="BC149" s="27">
        <v>74009</v>
      </c>
      <c r="BD149" s="63">
        <v>20588</v>
      </c>
      <c r="BE149" s="97">
        <v>21487</v>
      </c>
      <c r="BF149" s="97">
        <v>21569</v>
      </c>
      <c r="BG149" s="97">
        <v>12817</v>
      </c>
      <c r="BH149" s="97">
        <v>76461</v>
      </c>
      <c r="BI149" s="97">
        <v>22801</v>
      </c>
      <c r="BJ149" s="97">
        <v>22147</v>
      </c>
      <c r="BK149" s="97">
        <v>22148</v>
      </c>
      <c r="BL149" s="97">
        <v>12854</v>
      </c>
      <c r="BM149" s="97">
        <v>79950</v>
      </c>
      <c r="BN149" s="97">
        <v>22355</v>
      </c>
      <c r="BO149" s="98">
        <v>-1.9560545590105696E-2</v>
      </c>
    </row>
    <row r="150" spans="1:67" ht="17" x14ac:dyDescent="0.2">
      <c r="A150" s="9" t="s">
        <v>608</v>
      </c>
      <c r="B150" s="9" t="s">
        <v>609</v>
      </c>
      <c r="C150" s="73" t="s">
        <v>610</v>
      </c>
      <c r="D150" s="74" t="s">
        <v>85</v>
      </c>
      <c r="E150" s="75" t="s">
        <v>69</v>
      </c>
      <c r="F150" s="27">
        <v>12649</v>
      </c>
      <c r="G150" s="27">
        <v>12350</v>
      </c>
      <c r="H150" s="27">
        <v>12171</v>
      </c>
      <c r="I150" s="27">
        <v>5359</v>
      </c>
      <c r="J150" s="27">
        <v>42529</v>
      </c>
      <c r="K150" s="27">
        <v>13810</v>
      </c>
      <c r="L150" s="27">
        <v>12369</v>
      </c>
      <c r="M150" s="27">
        <v>12238</v>
      </c>
      <c r="N150" s="27">
        <v>3690</v>
      </c>
      <c r="O150" s="27">
        <v>42107</v>
      </c>
      <c r="P150" s="27">
        <v>13801</v>
      </c>
      <c r="Q150" s="27">
        <v>12346</v>
      </c>
      <c r="R150" s="27">
        <v>12317</v>
      </c>
      <c r="S150" s="27">
        <v>4370</v>
      </c>
      <c r="T150" s="27">
        <v>42834</v>
      </c>
      <c r="U150" s="27">
        <v>13893</v>
      </c>
      <c r="V150" s="27">
        <v>12566</v>
      </c>
      <c r="W150" s="27">
        <v>12587</v>
      </c>
      <c r="X150" s="27">
        <v>4319</v>
      </c>
      <c r="Y150" s="27">
        <v>43365</v>
      </c>
      <c r="Z150" s="27">
        <v>14284</v>
      </c>
      <c r="AA150" s="27">
        <v>12768</v>
      </c>
      <c r="AB150" s="27">
        <v>12907</v>
      </c>
      <c r="AC150" s="27">
        <v>4569</v>
      </c>
      <c r="AD150" s="27">
        <v>44528</v>
      </c>
      <c r="AE150" s="27">
        <v>13667</v>
      </c>
      <c r="AF150" s="27">
        <v>14210</v>
      </c>
      <c r="AG150" s="27">
        <v>13189</v>
      </c>
      <c r="AH150" s="27">
        <v>4923</v>
      </c>
      <c r="AI150" s="27">
        <v>45989</v>
      </c>
      <c r="AJ150" s="27">
        <v>15268</v>
      </c>
      <c r="AK150" s="27">
        <v>13713</v>
      </c>
      <c r="AL150" s="27">
        <v>13735</v>
      </c>
      <c r="AM150" s="27">
        <v>5421</v>
      </c>
      <c r="AN150" s="27">
        <v>48137</v>
      </c>
      <c r="AO150" s="27">
        <v>15803</v>
      </c>
      <c r="AP150" s="27">
        <v>14201</v>
      </c>
      <c r="AQ150" s="27">
        <v>14268</v>
      </c>
      <c r="AR150" s="27">
        <v>5796</v>
      </c>
      <c r="AS150" s="27">
        <v>50068</v>
      </c>
      <c r="AT150" s="27">
        <v>16807</v>
      </c>
      <c r="AU150" s="27">
        <v>15031</v>
      </c>
      <c r="AV150" s="27">
        <v>15144</v>
      </c>
      <c r="AW150" s="27">
        <v>6282</v>
      </c>
      <c r="AX150" s="27">
        <v>53264</v>
      </c>
      <c r="AY150" s="27">
        <v>17798</v>
      </c>
      <c r="AZ150" s="27">
        <v>15916</v>
      </c>
      <c r="BA150" s="27">
        <v>15978</v>
      </c>
      <c r="BB150" s="27">
        <v>6792</v>
      </c>
      <c r="BC150" s="27">
        <v>56484</v>
      </c>
      <c r="BD150" s="63">
        <v>17628</v>
      </c>
      <c r="BE150" s="97">
        <v>15872</v>
      </c>
      <c r="BF150" s="97">
        <v>16186</v>
      </c>
      <c r="BG150" s="97">
        <v>7304</v>
      </c>
      <c r="BH150" s="97">
        <v>56990</v>
      </c>
      <c r="BI150" s="97">
        <v>18785</v>
      </c>
      <c r="BJ150" s="97">
        <v>16895</v>
      </c>
      <c r="BK150" s="97">
        <v>16913</v>
      </c>
      <c r="BL150" s="97">
        <v>8444</v>
      </c>
      <c r="BM150" s="97">
        <v>61037</v>
      </c>
      <c r="BN150" s="97">
        <v>19578</v>
      </c>
      <c r="BO150" s="98">
        <v>4.221453287197232E-2</v>
      </c>
    </row>
    <row r="151" spans="1:67" ht="17" x14ac:dyDescent="0.2">
      <c r="A151" s="9" t="s">
        <v>611</v>
      </c>
      <c r="B151" s="9" t="s">
        <v>612</v>
      </c>
      <c r="C151" s="73" t="s">
        <v>613</v>
      </c>
      <c r="D151" s="74" t="s">
        <v>81</v>
      </c>
      <c r="E151" s="75" t="s">
        <v>81</v>
      </c>
      <c r="F151" s="27">
        <v>36021</v>
      </c>
      <c r="G151" s="27">
        <v>34262</v>
      </c>
      <c r="H151" s="27">
        <v>32782</v>
      </c>
      <c r="I151" s="27">
        <v>14301</v>
      </c>
      <c r="J151" s="27">
        <v>117366</v>
      </c>
      <c r="K151" s="27">
        <v>35235</v>
      </c>
      <c r="L151" s="27">
        <v>34026</v>
      </c>
      <c r="M151" s="27">
        <v>33113</v>
      </c>
      <c r="N151" s="27">
        <v>17516</v>
      </c>
      <c r="O151" s="27">
        <v>119890</v>
      </c>
      <c r="P151" s="27">
        <v>37222</v>
      </c>
      <c r="Q151" s="27">
        <v>34422</v>
      </c>
      <c r="R151" s="27">
        <v>35259</v>
      </c>
      <c r="S151" s="27">
        <v>15649</v>
      </c>
      <c r="T151" s="27">
        <v>122552</v>
      </c>
      <c r="U151" s="27">
        <v>37560</v>
      </c>
      <c r="V151" s="27">
        <v>34969</v>
      </c>
      <c r="W151" s="27">
        <v>35525</v>
      </c>
      <c r="X151" s="27">
        <v>18823</v>
      </c>
      <c r="Y151" s="27">
        <v>126877</v>
      </c>
      <c r="Z151" s="27">
        <v>38239</v>
      </c>
      <c r="AA151" s="27">
        <v>35199</v>
      </c>
      <c r="AB151" s="27">
        <v>36550</v>
      </c>
      <c r="AC151" s="27">
        <v>18130</v>
      </c>
      <c r="AD151" s="27">
        <v>128118</v>
      </c>
      <c r="AE151" s="27">
        <v>38455</v>
      </c>
      <c r="AF151" s="27">
        <v>35564</v>
      </c>
      <c r="AG151" s="27">
        <v>36696</v>
      </c>
      <c r="AH151" s="27">
        <v>16261</v>
      </c>
      <c r="AI151" s="27">
        <v>126976</v>
      </c>
      <c r="AJ151" s="27">
        <v>37903</v>
      </c>
      <c r="AK151" s="27">
        <v>36097</v>
      </c>
      <c r="AL151" s="27">
        <v>37088</v>
      </c>
      <c r="AM151" s="27">
        <v>22009</v>
      </c>
      <c r="AN151" s="27">
        <v>133097</v>
      </c>
      <c r="AO151" s="27">
        <v>41085</v>
      </c>
      <c r="AP151" s="27">
        <v>37165</v>
      </c>
      <c r="AQ151" s="27">
        <v>38154</v>
      </c>
      <c r="AR151" s="27">
        <v>21077</v>
      </c>
      <c r="AS151" s="27">
        <v>137481</v>
      </c>
      <c r="AT151" s="27">
        <v>42031</v>
      </c>
      <c r="AU151" s="27">
        <v>38488</v>
      </c>
      <c r="AV151" s="27">
        <v>38829</v>
      </c>
      <c r="AW151" s="27">
        <v>18794</v>
      </c>
      <c r="AX151" s="27">
        <v>138142</v>
      </c>
      <c r="AY151" s="27">
        <v>43832</v>
      </c>
      <c r="AZ151" s="27">
        <v>40074</v>
      </c>
      <c r="BA151" s="27">
        <v>40647</v>
      </c>
      <c r="BB151" s="27">
        <v>19932</v>
      </c>
      <c r="BC151" s="27">
        <v>144485</v>
      </c>
      <c r="BD151" s="63">
        <v>41769</v>
      </c>
      <c r="BE151" s="97">
        <v>41640</v>
      </c>
      <c r="BF151" s="97">
        <v>41158</v>
      </c>
      <c r="BG151" s="97">
        <v>20503</v>
      </c>
      <c r="BH151" s="97">
        <v>145070</v>
      </c>
      <c r="BI151" s="97">
        <v>46490</v>
      </c>
      <c r="BJ151" s="97">
        <v>43062</v>
      </c>
      <c r="BK151" s="97">
        <v>44704</v>
      </c>
      <c r="BL151" s="97">
        <v>24272</v>
      </c>
      <c r="BM151" s="97">
        <v>158528</v>
      </c>
      <c r="BN151" s="97">
        <v>50323</v>
      </c>
      <c r="BO151" s="98">
        <v>8.2447838244783828E-2</v>
      </c>
    </row>
    <row r="152" spans="1:67" ht="17" x14ac:dyDescent="0.2">
      <c r="A152" s="9" t="s">
        <v>614</v>
      </c>
      <c r="B152" s="9" t="s">
        <v>615</v>
      </c>
      <c r="C152" s="73" t="s">
        <v>616</v>
      </c>
      <c r="D152" s="74" t="s">
        <v>85</v>
      </c>
      <c r="E152" s="75" t="s">
        <v>69</v>
      </c>
      <c r="F152" s="27">
        <v>14202</v>
      </c>
      <c r="G152" s="27">
        <v>14011</v>
      </c>
      <c r="H152" s="27">
        <v>13708</v>
      </c>
      <c r="I152" s="27">
        <v>5710</v>
      </c>
      <c r="J152" s="27">
        <v>47631</v>
      </c>
      <c r="K152" s="27">
        <v>14278</v>
      </c>
      <c r="L152" s="27">
        <v>14167</v>
      </c>
      <c r="M152" s="27">
        <v>13807</v>
      </c>
      <c r="N152" s="27">
        <v>5808</v>
      </c>
      <c r="O152" s="27">
        <v>48060</v>
      </c>
      <c r="P152" s="27">
        <v>14324</v>
      </c>
      <c r="Q152" s="27">
        <v>14050</v>
      </c>
      <c r="R152" s="27">
        <v>13955</v>
      </c>
      <c r="S152" s="27">
        <v>6211</v>
      </c>
      <c r="T152" s="27">
        <v>48540</v>
      </c>
      <c r="U152" s="27">
        <v>14685</v>
      </c>
      <c r="V152" s="27">
        <v>14485</v>
      </c>
      <c r="W152" s="27">
        <v>14338</v>
      </c>
      <c r="X152" s="27">
        <v>6794</v>
      </c>
      <c r="Y152" s="27">
        <v>50302</v>
      </c>
      <c r="Z152" s="27">
        <v>14873</v>
      </c>
      <c r="AA152" s="27">
        <v>14701</v>
      </c>
      <c r="AB152" s="27">
        <v>14629</v>
      </c>
      <c r="AC152" s="27">
        <v>7098</v>
      </c>
      <c r="AD152" s="27">
        <v>51301</v>
      </c>
      <c r="AE152" s="27">
        <v>15541</v>
      </c>
      <c r="AF152" s="27">
        <v>15284</v>
      </c>
      <c r="AG152" s="27">
        <v>15206</v>
      </c>
      <c r="AH152" s="27">
        <v>7629</v>
      </c>
      <c r="AI152" s="27">
        <v>53660</v>
      </c>
      <c r="AJ152" s="27">
        <v>16340</v>
      </c>
      <c r="AK152" s="27">
        <v>16362</v>
      </c>
      <c r="AL152" s="27">
        <v>16259</v>
      </c>
      <c r="AM152" s="27">
        <v>8372</v>
      </c>
      <c r="AN152" s="27">
        <v>57333</v>
      </c>
      <c r="AO152" s="27">
        <v>17343</v>
      </c>
      <c r="AP152" s="27">
        <v>16992</v>
      </c>
      <c r="AQ152" s="27">
        <v>17016</v>
      </c>
      <c r="AR152" s="27">
        <v>8819</v>
      </c>
      <c r="AS152" s="27">
        <v>60170</v>
      </c>
      <c r="AT152" s="27">
        <v>18397</v>
      </c>
      <c r="AU152" s="27">
        <v>18267</v>
      </c>
      <c r="AV152" s="27">
        <v>18108</v>
      </c>
      <c r="AW152" s="27">
        <v>9562</v>
      </c>
      <c r="AX152" s="27">
        <v>64334</v>
      </c>
      <c r="AY152" s="27">
        <v>19420</v>
      </c>
      <c r="AZ152" s="27">
        <v>19319</v>
      </c>
      <c r="BA152" s="27">
        <v>19117</v>
      </c>
      <c r="BB152" s="27">
        <v>9975</v>
      </c>
      <c r="BC152" s="27">
        <v>67831</v>
      </c>
      <c r="BD152" s="63">
        <v>19586</v>
      </c>
      <c r="BE152" s="97">
        <v>19831</v>
      </c>
      <c r="BF152" s="97">
        <v>19623</v>
      </c>
      <c r="BG152" s="97">
        <v>11011</v>
      </c>
      <c r="BH152" s="97">
        <v>70051</v>
      </c>
      <c r="BI152" s="97">
        <v>21158</v>
      </c>
      <c r="BJ152" s="97">
        <v>20972</v>
      </c>
      <c r="BK152" s="97">
        <v>20929</v>
      </c>
      <c r="BL152" s="97">
        <v>11747</v>
      </c>
      <c r="BM152" s="97">
        <v>74806</v>
      </c>
      <c r="BN152" s="97">
        <v>22205</v>
      </c>
      <c r="BO152" s="98">
        <v>4.9484828433689385E-2</v>
      </c>
    </row>
    <row r="153" spans="1:67" ht="17" x14ac:dyDescent="0.2">
      <c r="A153" s="9" t="s">
        <v>617</v>
      </c>
      <c r="B153" s="9" t="s">
        <v>618</v>
      </c>
      <c r="C153" s="73" t="s">
        <v>619</v>
      </c>
      <c r="D153" s="74" t="s">
        <v>85</v>
      </c>
      <c r="E153" s="75" t="s">
        <v>75</v>
      </c>
      <c r="F153" s="27">
        <v>23481</v>
      </c>
      <c r="G153" s="27">
        <v>22876</v>
      </c>
      <c r="H153" s="27">
        <v>22856</v>
      </c>
      <c r="I153" s="27">
        <v>9750</v>
      </c>
      <c r="J153" s="27">
        <v>78963</v>
      </c>
      <c r="K153" s="27">
        <v>23284</v>
      </c>
      <c r="L153" s="27">
        <v>23005</v>
      </c>
      <c r="M153" s="27">
        <v>22926</v>
      </c>
      <c r="N153" s="27">
        <v>9985</v>
      </c>
      <c r="O153" s="27">
        <v>79200</v>
      </c>
      <c r="P153" s="27">
        <v>23745</v>
      </c>
      <c r="Q153" s="27">
        <v>23146</v>
      </c>
      <c r="R153" s="27">
        <v>23112</v>
      </c>
      <c r="S153" s="27">
        <v>10202</v>
      </c>
      <c r="T153" s="27">
        <v>80205</v>
      </c>
      <c r="U153" s="27">
        <v>23727</v>
      </c>
      <c r="V153" s="27">
        <v>23585</v>
      </c>
      <c r="W153" s="27">
        <v>23533</v>
      </c>
      <c r="X153" s="27">
        <v>10544</v>
      </c>
      <c r="Y153" s="27">
        <v>81389</v>
      </c>
      <c r="Z153" s="27">
        <v>24432</v>
      </c>
      <c r="AA153" s="27">
        <v>24248</v>
      </c>
      <c r="AB153" s="27">
        <v>24200</v>
      </c>
      <c r="AC153" s="27">
        <v>11339</v>
      </c>
      <c r="AD153" s="27">
        <v>84219</v>
      </c>
      <c r="AE153" s="27">
        <v>25006</v>
      </c>
      <c r="AF153" s="27">
        <v>24786</v>
      </c>
      <c r="AG153" s="27">
        <v>24795</v>
      </c>
      <c r="AH153" s="27">
        <v>11593</v>
      </c>
      <c r="AI153" s="27">
        <v>86180</v>
      </c>
      <c r="AJ153" s="27">
        <v>26795</v>
      </c>
      <c r="AK153" s="27">
        <v>26214</v>
      </c>
      <c r="AL153" s="27">
        <v>26306</v>
      </c>
      <c r="AM153" s="27">
        <v>12863</v>
      </c>
      <c r="AN153" s="27">
        <v>92178</v>
      </c>
      <c r="AO153" s="27">
        <v>27990</v>
      </c>
      <c r="AP153" s="27">
        <v>27789</v>
      </c>
      <c r="AQ153" s="27">
        <v>27603</v>
      </c>
      <c r="AR153" s="27">
        <v>13398</v>
      </c>
      <c r="AS153" s="27">
        <v>96780</v>
      </c>
      <c r="AT153" s="27">
        <v>29823</v>
      </c>
      <c r="AU153" s="27">
        <v>29459</v>
      </c>
      <c r="AV153" s="27">
        <v>29513</v>
      </c>
      <c r="AW153" s="27">
        <v>14730</v>
      </c>
      <c r="AX153" s="27">
        <v>103525</v>
      </c>
      <c r="AY153" s="27">
        <v>32164</v>
      </c>
      <c r="AZ153" s="27">
        <v>31870</v>
      </c>
      <c r="BA153" s="27">
        <v>31829</v>
      </c>
      <c r="BB153" s="27">
        <v>15893</v>
      </c>
      <c r="BC153" s="27">
        <v>111756</v>
      </c>
      <c r="BD153" s="63">
        <v>32818</v>
      </c>
      <c r="BE153" s="97">
        <v>33116</v>
      </c>
      <c r="BF153" s="97">
        <v>33329</v>
      </c>
      <c r="BG153" s="97">
        <v>17352</v>
      </c>
      <c r="BH153" s="97">
        <v>116615</v>
      </c>
      <c r="BI153" s="97">
        <v>35447</v>
      </c>
      <c r="BJ153" s="97">
        <v>35130</v>
      </c>
      <c r="BK153" s="97">
        <v>35321</v>
      </c>
      <c r="BL153" s="97">
        <v>18724</v>
      </c>
      <c r="BM153" s="97">
        <v>124622</v>
      </c>
      <c r="BN153" s="97">
        <v>37129</v>
      </c>
      <c r="BO153" s="98">
        <v>4.7451124213614693E-2</v>
      </c>
    </row>
    <row r="154" spans="1:67" ht="17" x14ac:dyDescent="0.2">
      <c r="A154" s="9" t="s">
        <v>620</v>
      </c>
      <c r="B154" s="9" t="s">
        <v>621</v>
      </c>
      <c r="C154" s="73" t="s">
        <v>622</v>
      </c>
      <c r="D154" s="74" t="s">
        <v>81</v>
      </c>
      <c r="E154" s="75" t="s">
        <v>81</v>
      </c>
      <c r="F154" s="27">
        <v>30068</v>
      </c>
      <c r="G154" s="27">
        <v>33418</v>
      </c>
      <c r="H154" s="27">
        <v>28255</v>
      </c>
      <c r="I154" s="27">
        <v>10143</v>
      </c>
      <c r="J154" s="27">
        <v>101884</v>
      </c>
      <c r="K154" s="27">
        <v>30404</v>
      </c>
      <c r="L154" s="27">
        <v>29089</v>
      </c>
      <c r="M154" s="27">
        <v>29066</v>
      </c>
      <c r="N154" s="27">
        <v>15483</v>
      </c>
      <c r="O154" s="27">
        <v>104042</v>
      </c>
      <c r="P154" s="27">
        <v>30906</v>
      </c>
      <c r="Q154" s="27">
        <v>29615</v>
      </c>
      <c r="R154" s="27">
        <v>29562</v>
      </c>
      <c r="S154" s="27">
        <v>16370</v>
      </c>
      <c r="T154" s="27">
        <v>106453</v>
      </c>
      <c r="U154" s="27">
        <v>31937</v>
      </c>
      <c r="V154" s="27">
        <v>30165</v>
      </c>
      <c r="W154" s="27">
        <v>29620</v>
      </c>
      <c r="X154" s="27">
        <v>15928</v>
      </c>
      <c r="Y154" s="27">
        <v>107650</v>
      </c>
      <c r="Z154" s="27">
        <v>32059</v>
      </c>
      <c r="AA154" s="27">
        <v>30448</v>
      </c>
      <c r="AB154" s="27">
        <v>30227</v>
      </c>
      <c r="AC154" s="27">
        <v>17139</v>
      </c>
      <c r="AD154" s="27">
        <v>109873</v>
      </c>
      <c r="AE154" s="27">
        <v>32258</v>
      </c>
      <c r="AF154" s="27">
        <v>31147</v>
      </c>
      <c r="AG154" s="27">
        <v>30705</v>
      </c>
      <c r="AH154" s="27">
        <v>17764</v>
      </c>
      <c r="AI154" s="27">
        <v>111874</v>
      </c>
      <c r="AJ154" s="27">
        <v>33133</v>
      </c>
      <c r="AK154" s="27">
        <v>32509</v>
      </c>
      <c r="AL154" s="27">
        <v>29609</v>
      </c>
      <c r="AM154" s="27">
        <v>19511</v>
      </c>
      <c r="AN154" s="27">
        <v>114762</v>
      </c>
      <c r="AO154" s="27">
        <v>35174</v>
      </c>
      <c r="AP154" s="27">
        <v>33149</v>
      </c>
      <c r="AQ154" s="27">
        <v>31527</v>
      </c>
      <c r="AR154" s="27">
        <v>19752</v>
      </c>
      <c r="AS154" s="27">
        <v>119602</v>
      </c>
      <c r="AT154" s="27">
        <v>36969</v>
      </c>
      <c r="AU154" s="27">
        <v>34435</v>
      </c>
      <c r="AV154" s="27">
        <v>32953</v>
      </c>
      <c r="AW154" s="27">
        <v>21980</v>
      </c>
      <c r="AX154" s="27">
        <v>126337</v>
      </c>
      <c r="AY154" s="27">
        <v>38978</v>
      </c>
      <c r="AZ154" s="27">
        <v>36842</v>
      </c>
      <c r="BA154" s="27">
        <v>36778</v>
      </c>
      <c r="BB154" s="27">
        <v>21913</v>
      </c>
      <c r="BC154" s="27">
        <v>134511</v>
      </c>
      <c r="BD154" s="63">
        <v>38367</v>
      </c>
      <c r="BE154" s="97">
        <v>37020</v>
      </c>
      <c r="BF154" s="97">
        <v>36489</v>
      </c>
      <c r="BG154" s="97">
        <v>22924</v>
      </c>
      <c r="BH154" s="97">
        <v>134800</v>
      </c>
      <c r="BI154" s="97">
        <v>42020</v>
      </c>
      <c r="BJ154" s="97">
        <v>39539</v>
      </c>
      <c r="BK154" s="97">
        <v>39473</v>
      </c>
      <c r="BL154" s="97">
        <v>27213</v>
      </c>
      <c r="BM154" s="97">
        <v>148245</v>
      </c>
      <c r="BN154" s="97">
        <v>44119</v>
      </c>
      <c r="BO154" s="98">
        <v>4.9952403617325086E-2</v>
      </c>
    </row>
    <row r="155" spans="1:67" ht="17" x14ac:dyDescent="0.2">
      <c r="A155" s="9" t="s">
        <v>623</v>
      </c>
      <c r="B155" s="9" t="s">
        <v>624</v>
      </c>
      <c r="C155" s="73" t="s">
        <v>625</v>
      </c>
      <c r="D155" s="74" t="s">
        <v>85</v>
      </c>
      <c r="E155" s="75" t="s">
        <v>71</v>
      </c>
      <c r="F155" s="27">
        <v>23636</v>
      </c>
      <c r="G155" s="27">
        <v>22907</v>
      </c>
      <c r="H155" s="27">
        <v>23108</v>
      </c>
      <c r="I155" s="27">
        <v>8940</v>
      </c>
      <c r="J155" s="27">
        <v>78591</v>
      </c>
      <c r="K155" s="27">
        <v>23989</v>
      </c>
      <c r="L155" s="27">
        <v>23624</v>
      </c>
      <c r="M155" s="27">
        <v>23531</v>
      </c>
      <c r="N155" s="27">
        <v>9521</v>
      </c>
      <c r="O155" s="27">
        <v>80665</v>
      </c>
      <c r="P155" s="27">
        <v>24954</v>
      </c>
      <c r="Q155" s="27">
        <v>24648</v>
      </c>
      <c r="R155" s="27">
        <v>24285</v>
      </c>
      <c r="S155" s="27">
        <v>10087</v>
      </c>
      <c r="T155" s="27">
        <v>83974</v>
      </c>
      <c r="U155" s="27">
        <v>26079</v>
      </c>
      <c r="V155" s="27">
        <v>25945</v>
      </c>
      <c r="W155" s="27">
        <v>25658</v>
      </c>
      <c r="X155" s="27">
        <v>11127</v>
      </c>
      <c r="Y155" s="27">
        <v>88809</v>
      </c>
      <c r="Z155" s="27">
        <v>27360</v>
      </c>
      <c r="AA155" s="27">
        <v>26787</v>
      </c>
      <c r="AB155" s="27">
        <v>26524</v>
      </c>
      <c r="AC155" s="27">
        <v>11205</v>
      </c>
      <c r="AD155" s="27">
        <v>91876</v>
      </c>
      <c r="AE155" s="27">
        <v>28246</v>
      </c>
      <c r="AF155" s="27">
        <v>27487</v>
      </c>
      <c r="AG155" s="27">
        <v>27452</v>
      </c>
      <c r="AH155" s="27">
        <v>11287</v>
      </c>
      <c r="AI155" s="27">
        <v>94472</v>
      </c>
      <c r="AJ155" s="27">
        <v>28553</v>
      </c>
      <c r="AK155" s="27">
        <v>29263</v>
      </c>
      <c r="AL155" s="27">
        <v>27968</v>
      </c>
      <c r="AM155" s="27">
        <v>12073</v>
      </c>
      <c r="AN155" s="27">
        <v>97857</v>
      </c>
      <c r="AO155" s="27">
        <v>30287</v>
      </c>
      <c r="AP155" s="27">
        <v>28988</v>
      </c>
      <c r="AQ155" s="27">
        <v>29410</v>
      </c>
      <c r="AR155" s="27">
        <v>11647</v>
      </c>
      <c r="AS155" s="27">
        <v>100332</v>
      </c>
      <c r="AT155" s="27">
        <v>30985</v>
      </c>
      <c r="AU155" s="27">
        <v>30950</v>
      </c>
      <c r="AV155" s="27">
        <v>31255</v>
      </c>
      <c r="AW155" s="27">
        <v>12330</v>
      </c>
      <c r="AX155" s="27">
        <v>105520</v>
      </c>
      <c r="AY155" s="27">
        <v>33859</v>
      </c>
      <c r="AZ155" s="27">
        <v>32206</v>
      </c>
      <c r="BA155" s="27">
        <v>33109</v>
      </c>
      <c r="BB155" s="27">
        <v>14790</v>
      </c>
      <c r="BC155" s="27">
        <v>113964</v>
      </c>
      <c r="BD155" s="63">
        <v>33371</v>
      </c>
      <c r="BE155" s="97">
        <v>33953</v>
      </c>
      <c r="BF155" s="97">
        <v>34328</v>
      </c>
      <c r="BG155" s="97">
        <v>16760</v>
      </c>
      <c r="BH155" s="97">
        <v>118412</v>
      </c>
      <c r="BI155" s="97">
        <v>36358</v>
      </c>
      <c r="BJ155" s="97">
        <v>35678</v>
      </c>
      <c r="BK155" s="97">
        <v>35552</v>
      </c>
      <c r="BL155" s="97">
        <v>17370</v>
      </c>
      <c r="BM155" s="97">
        <v>124958</v>
      </c>
      <c r="BN155" s="97">
        <v>38499</v>
      </c>
      <c r="BO155" s="98">
        <v>5.8886627427251224E-2</v>
      </c>
    </row>
    <row r="156" spans="1:67" ht="17" x14ac:dyDescent="0.2">
      <c r="A156" s="9" t="s">
        <v>626</v>
      </c>
      <c r="B156" s="9" t="s">
        <v>627</v>
      </c>
      <c r="C156" s="73" t="s">
        <v>628</v>
      </c>
      <c r="D156" s="74" t="s">
        <v>85</v>
      </c>
      <c r="E156" s="75" t="s">
        <v>65</v>
      </c>
      <c r="F156" s="27">
        <v>8354</v>
      </c>
      <c r="G156" s="27">
        <v>8260</v>
      </c>
      <c r="H156" s="27">
        <v>8167</v>
      </c>
      <c r="I156" s="27">
        <v>3675</v>
      </c>
      <c r="J156" s="27">
        <v>28456</v>
      </c>
      <c r="K156" s="27">
        <v>8306</v>
      </c>
      <c r="L156" s="27">
        <v>8028</v>
      </c>
      <c r="M156" s="27">
        <v>7823</v>
      </c>
      <c r="N156" s="27">
        <v>3682</v>
      </c>
      <c r="O156" s="27">
        <v>27839</v>
      </c>
      <c r="P156" s="27">
        <v>8285</v>
      </c>
      <c r="Q156" s="27">
        <v>8121</v>
      </c>
      <c r="R156" s="27">
        <v>8104</v>
      </c>
      <c r="S156" s="27">
        <v>3630</v>
      </c>
      <c r="T156" s="27">
        <v>28140</v>
      </c>
      <c r="U156" s="27">
        <v>8676</v>
      </c>
      <c r="V156" s="27">
        <v>8541</v>
      </c>
      <c r="W156" s="27">
        <v>8586</v>
      </c>
      <c r="X156" s="27">
        <v>4038</v>
      </c>
      <c r="Y156" s="27">
        <v>29841</v>
      </c>
      <c r="Z156" s="27">
        <v>9149</v>
      </c>
      <c r="AA156" s="27">
        <v>8708</v>
      </c>
      <c r="AB156" s="27">
        <v>8659</v>
      </c>
      <c r="AC156" s="27">
        <v>4577</v>
      </c>
      <c r="AD156" s="27">
        <v>31093</v>
      </c>
      <c r="AE156" s="27">
        <v>9421</v>
      </c>
      <c r="AF156" s="27">
        <v>9128</v>
      </c>
      <c r="AG156" s="27">
        <v>9024</v>
      </c>
      <c r="AH156" s="27">
        <v>4637</v>
      </c>
      <c r="AI156" s="27">
        <v>32210</v>
      </c>
      <c r="AJ156" s="27">
        <v>9682</v>
      </c>
      <c r="AK156" s="27">
        <v>9510</v>
      </c>
      <c r="AL156" s="27">
        <v>9538</v>
      </c>
      <c r="AM156" s="27">
        <v>5138</v>
      </c>
      <c r="AN156" s="27">
        <v>33868</v>
      </c>
      <c r="AO156" s="27">
        <v>10009</v>
      </c>
      <c r="AP156" s="27">
        <v>9982</v>
      </c>
      <c r="AQ156" s="27">
        <v>9830</v>
      </c>
      <c r="AR156" s="27">
        <v>5311</v>
      </c>
      <c r="AS156" s="27">
        <v>35132</v>
      </c>
      <c r="AT156" s="27">
        <v>10782</v>
      </c>
      <c r="AU156" s="27">
        <v>10580</v>
      </c>
      <c r="AV156" s="27">
        <v>10561</v>
      </c>
      <c r="AW156" s="27">
        <v>5625</v>
      </c>
      <c r="AX156" s="27">
        <v>37548</v>
      </c>
      <c r="AY156" s="27">
        <v>11254</v>
      </c>
      <c r="AZ156" s="27">
        <v>11214</v>
      </c>
      <c r="BA156" s="27">
        <v>10938</v>
      </c>
      <c r="BB156" s="27">
        <v>5965</v>
      </c>
      <c r="BC156" s="27">
        <v>39371</v>
      </c>
      <c r="BD156" s="63">
        <v>11415</v>
      </c>
      <c r="BE156" s="97">
        <v>11081</v>
      </c>
      <c r="BF156" s="97">
        <v>10988</v>
      </c>
      <c r="BG156" s="97">
        <v>6158</v>
      </c>
      <c r="BH156" s="97">
        <v>39642</v>
      </c>
      <c r="BI156" s="97">
        <v>12277</v>
      </c>
      <c r="BJ156" s="97">
        <v>12232</v>
      </c>
      <c r="BK156" s="97">
        <v>11752</v>
      </c>
      <c r="BL156" s="97">
        <v>6703</v>
      </c>
      <c r="BM156" s="97">
        <v>42964</v>
      </c>
      <c r="BN156" s="97">
        <v>12747</v>
      </c>
      <c r="BO156" s="98">
        <v>3.828296815182862E-2</v>
      </c>
    </row>
    <row r="157" spans="1:67" ht="17" x14ac:dyDescent="0.2">
      <c r="A157" s="9" t="s">
        <v>629</v>
      </c>
      <c r="B157" s="9" t="s">
        <v>630</v>
      </c>
      <c r="C157" s="73" t="s">
        <v>631</v>
      </c>
      <c r="D157" s="74" t="s">
        <v>85</v>
      </c>
      <c r="E157" s="75" t="s">
        <v>71</v>
      </c>
      <c r="F157" s="27">
        <v>18120</v>
      </c>
      <c r="G157" s="27">
        <v>14591</v>
      </c>
      <c r="H157" s="27">
        <v>17432</v>
      </c>
      <c r="I157" s="27">
        <v>4217</v>
      </c>
      <c r="J157" s="27">
        <v>54360</v>
      </c>
      <c r="K157" s="27">
        <v>18182</v>
      </c>
      <c r="L157" s="27">
        <v>19976</v>
      </c>
      <c r="M157" s="27">
        <v>8601</v>
      </c>
      <c r="N157" s="27">
        <v>4224</v>
      </c>
      <c r="O157" s="27">
        <v>50983</v>
      </c>
      <c r="P157" s="27">
        <v>18070</v>
      </c>
      <c r="Q157" s="27">
        <v>13875</v>
      </c>
      <c r="R157" s="27">
        <v>14454</v>
      </c>
      <c r="S157" s="27">
        <v>7754</v>
      </c>
      <c r="T157" s="27">
        <v>54153</v>
      </c>
      <c r="U157" s="27">
        <v>19311</v>
      </c>
      <c r="V157" s="27">
        <v>15431</v>
      </c>
      <c r="W157" s="27">
        <v>14981</v>
      </c>
      <c r="X157" s="27">
        <v>7469</v>
      </c>
      <c r="Y157" s="27">
        <v>57192</v>
      </c>
      <c r="Z157" s="27">
        <v>19272</v>
      </c>
      <c r="AA157" s="27">
        <v>16059</v>
      </c>
      <c r="AB157" s="27">
        <v>15735</v>
      </c>
      <c r="AC157" s="27">
        <v>7925</v>
      </c>
      <c r="AD157" s="27">
        <v>58991</v>
      </c>
      <c r="AE157" s="27">
        <v>19847</v>
      </c>
      <c r="AF157" s="27">
        <v>16400</v>
      </c>
      <c r="AG157" s="27">
        <v>16388</v>
      </c>
      <c r="AH157" s="27">
        <v>7500</v>
      </c>
      <c r="AI157" s="27">
        <v>60135</v>
      </c>
      <c r="AJ157" s="27">
        <v>20517</v>
      </c>
      <c r="AK157" s="27">
        <v>16815</v>
      </c>
      <c r="AL157" s="27">
        <v>16918</v>
      </c>
      <c r="AM157" s="27">
        <v>8824</v>
      </c>
      <c r="AN157" s="27">
        <v>63074</v>
      </c>
      <c r="AO157" s="27">
        <v>21074</v>
      </c>
      <c r="AP157" s="27">
        <v>17457</v>
      </c>
      <c r="AQ157" s="27">
        <v>17507</v>
      </c>
      <c r="AR157" s="27">
        <v>8293</v>
      </c>
      <c r="AS157" s="27">
        <v>64331</v>
      </c>
      <c r="AT157" s="27">
        <v>21263</v>
      </c>
      <c r="AU157" s="27">
        <v>18412</v>
      </c>
      <c r="AV157" s="27">
        <v>18581</v>
      </c>
      <c r="AW157" s="27">
        <v>9185</v>
      </c>
      <c r="AX157" s="27">
        <v>67441</v>
      </c>
      <c r="AY157" s="27">
        <v>23048</v>
      </c>
      <c r="AZ157" s="27">
        <v>19505</v>
      </c>
      <c r="BA157" s="27">
        <v>19180</v>
      </c>
      <c r="BB157" s="27">
        <v>9757</v>
      </c>
      <c r="BC157" s="27">
        <v>71490</v>
      </c>
      <c r="BD157" s="63">
        <v>22588</v>
      </c>
      <c r="BE157" s="97">
        <v>19271</v>
      </c>
      <c r="BF157" s="97">
        <v>19162</v>
      </c>
      <c r="BG157" s="97">
        <v>9660</v>
      </c>
      <c r="BH157" s="97">
        <v>70681</v>
      </c>
      <c r="BI157" s="97">
        <v>24678</v>
      </c>
      <c r="BJ157" s="97">
        <v>20364</v>
      </c>
      <c r="BK157" s="97">
        <v>20561</v>
      </c>
      <c r="BL157" s="97">
        <v>11247</v>
      </c>
      <c r="BM157" s="97">
        <v>76850</v>
      </c>
      <c r="BN157" s="97">
        <v>25990</v>
      </c>
      <c r="BO157" s="98">
        <v>5.3164762136315748E-2</v>
      </c>
    </row>
    <row r="158" spans="1:67" ht="17" x14ac:dyDescent="0.2">
      <c r="A158" s="9" t="s">
        <v>632</v>
      </c>
      <c r="B158" s="9" t="s">
        <v>633</v>
      </c>
      <c r="C158" s="73" t="s">
        <v>634</v>
      </c>
      <c r="D158" s="74" t="s">
        <v>87</v>
      </c>
      <c r="E158" s="75" t="s">
        <v>75</v>
      </c>
      <c r="F158" s="27">
        <v>19760</v>
      </c>
      <c r="G158" s="27">
        <v>19456</v>
      </c>
      <c r="H158" s="27">
        <v>19742</v>
      </c>
      <c r="I158" s="27">
        <v>7786</v>
      </c>
      <c r="J158" s="27">
        <v>66744</v>
      </c>
      <c r="K158" s="27">
        <v>19998</v>
      </c>
      <c r="L158" s="27">
        <v>19596</v>
      </c>
      <c r="M158" s="27">
        <v>19049</v>
      </c>
      <c r="N158" s="27">
        <v>8432</v>
      </c>
      <c r="O158" s="27">
        <v>67075</v>
      </c>
      <c r="P158" s="27">
        <v>21009</v>
      </c>
      <c r="Q158" s="27">
        <v>19678</v>
      </c>
      <c r="R158" s="27">
        <v>19580</v>
      </c>
      <c r="S158" s="27">
        <v>7481</v>
      </c>
      <c r="T158" s="27">
        <v>67748</v>
      </c>
      <c r="U158" s="27">
        <v>21815</v>
      </c>
      <c r="V158" s="27">
        <v>20441</v>
      </c>
      <c r="W158" s="27">
        <v>20168</v>
      </c>
      <c r="X158" s="27">
        <v>8297</v>
      </c>
      <c r="Y158" s="27">
        <v>70721</v>
      </c>
      <c r="Z158" s="27">
        <v>22940</v>
      </c>
      <c r="AA158" s="27">
        <v>21307</v>
      </c>
      <c r="AB158" s="27">
        <v>20920</v>
      </c>
      <c r="AC158" s="27">
        <v>9045</v>
      </c>
      <c r="AD158" s="27">
        <v>74212</v>
      </c>
      <c r="AE158" s="27">
        <v>23874</v>
      </c>
      <c r="AF158" s="27">
        <v>22182</v>
      </c>
      <c r="AG158" s="27">
        <v>21821</v>
      </c>
      <c r="AH158" s="27">
        <v>9314</v>
      </c>
      <c r="AI158" s="27">
        <v>77191</v>
      </c>
      <c r="AJ158" s="27">
        <v>25612</v>
      </c>
      <c r="AK158" s="27">
        <v>23534</v>
      </c>
      <c r="AL158" s="27">
        <v>23220</v>
      </c>
      <c r="AM158" s="27">
        <v>10397</v>
      </c>
      <c r="AN158" s="27">
        <v>82763</v>
      </c>
      <c r="AO158" s="27">
        <v>26922</v>
      </c>
      <c r="AP158" s="27">
        <v>25024</v>
      </c>
      <c r="AQ158" s="27">
        <v>24972</v>
      </c>
      <c r="AR158" s="27">
        <v>11469</v>
      </c>
      <c r="AS158" s="27">
        <v>88387</v>
      </c>
      <c r="AT158" s="27">
        <v>29011</v>
      </c>
      <c r="AU158" s="27">
        <v>27197</v>
      </c>
      <c r="AV158" s="27">
        <v>26798</v>
      </c>
      <c r="AW158" s="27">
        <v>12094</v>
      </c>
      <c r="AX158" s="27">
        <v>95100</v>
      </c>
      <c r="AY158" s="27">
        <v>30498</v>
      </c>
      <c r="AZ158" s="27">
        <v>28477</v>
      </c>
      <c r="BA158" s="27">
        <v>28024</v>
      </c>
      <c r="BB158" s="27">
        <v>12626</v>
      </c>
      <c r="BC158" s="27">
        <v>99625</v>
      </c>
      <c r="BD158" s="63">
        <v>30449</v>
      </c>
      <c r="BE158" s="97">
        <v>29344</v>
      </c>
      <c r="BF158" s="97">
        <v>28275</v>
      </c>
      <c r="BG158" s="97">
        <v>14683</v>
      </c>
      <c r="BH158" s="97">
        <v>102751</v>
      </c>
      <c r="BI158" s="97">
        <v>31777</v>
      </c>
      <c r="BJ158" s="97">
        <v>31349</v>
      </c>
      <c r="BK158" s="97">
        <v>30944</v>
      </c>
      <c r="BL158" s="97">
        <v>15500</v>
      </c>
      <c r="BM158" s="97">
        <v>109570</v>
      </c>
      <c r="BN158" s="97">
        <v>34763</v>
      </c>
      <c r="BO158" s="98">
        <v>9.3967334864839352E-2</v>
      </c>
    </row>
    <row r="159" spans="1:67" ht="17" x14ac:dyDescent="0.2">
      <c r="A159" s="9" t="s">
        <v>635</v>
      </c>
      <c r="B159" s="9" t="s">
        <v>636</v>
      </c>
      <c r="C159" s="73" t="s">
        <v>637</v>
      </c>
      <c r="D159" s="74" t="s">
        <v>87</v>
      </c>
      <c r="E159" s="75" t="s">
        <v>73</v>
      </c>
      <c r="F159" s="27">
        <v>541</v>
      </c>
      <c r="G159" s="27">
        <v>378</v>
      </c>
      <c r="H159" s="27">
        <v>336</v>
      </c>
      <c r="I159" s="27">
        <v>255</v>
      </c>
      <c r="J159" s="27">
        <v>1510</v>
      </c>
      <c r="K159" s="27">
        <v>510</v>
      </c>
      <c r="L159" s="27">
        <v>428</v>
      </c>
      <c r="M159" s="27">
        <v>421</v>
      </c>
      <c r="N159" s="27">
        <v>160</v>
      </c>
      <c r="O159" s="27">
        <v>1519</v>
      </c>
      <c r="P159" s="27">
        <v>534</v>
      </c>
      <c r="Q159" s="27">
        <v>418</v>
      </c>
      <c r="R159" s="27">
        <v>396</v>
      </c>
      <c r="S159" s="27">
        <v>176</v>
      </c>
      <c r="T159" s="27">
        <v>1524</v>
      </c>
      <c r="U159" s="27">
        <v>545</v>
      </c>
      <c r="V159" s="27">
        <v>448</v>
      </c>
      <c r="W159" s="27">
        <v>399</v>
      </c>
      <c r="X159" s="27">
        <v>160</v>
      </c>
      <c r="Y159" s="27">
        <v>1552</v>
      </c>
      <c r="Z159" s="27">
        <v>575</v>
      </c>
      <c r="AA159" s="27">
        <v>413</v>
      </c>
      <c r="AB159" s="27">
        <v>450</v>
      </c>
      <c r="AC159" s="27">
        <v>176</v>
      </c>
      <c r="AD159" s="27">
        <v>1614</v>
      </c>
      <c r="AE159" s="27">
        <v>572</v>
      </c>
      <c r="AF159" s="27">
        <v>416</v>
      </c>
      <c r="AG159" s="27">
        <v>445</v>
      </c>
      <c r="AH159" s="27">
        <v>194</v>
      </c>
      <c r="AI159" s="27">
        <v>1627</v>
      </c>
      <c r="AJ159" s="27">
        <v>598</v>
      </c>
      <c r="AK159" s="27">
        <v>475</v>
      </c>
      <c r="AL159" s="27">
        <v>462</v>
      </c>
      <c r="AM159" s="27">
        <v>223</v>
      </c>
      <c r="AN159" s="27">
        <v>1758</v>
      </c>
      <c r="AO159" s="27">
        <v>604</v>
      </c>
      <c r="AP159" s="27">
        <v>483</v>
      </c>
      <c r="AQ159" s="27">
        <v>448</v>
      </c>
      <c r="AR159" s="27">
        <v>154</v>
      </c>
      <c r="AS159" s="27">
        <v>1689</v>
      </c>
      <c r="AT159" s="27">
        <v>569</v>
      </c>
      <c r="AU159" s="27">
        <v>594</v>
      </c>
      <c r="AV159" s="27">
        <v>458</v>
      </c>
      <c r="AW159" s="27">
        <v>320</v>
      </c>
      <c r="AX159" s="27">
        <v>1941</v>
      </c>
      <c r="AY159" s="27">
        <v>635</v>
      </c>
      <c r="AZ159" s="27">
        <v>521</v>
      </c>
      <c r="BA159" s="27">
        <v>481</v>
      </c>
      <c r="BB159" s="27">
        <v>275</v>
      </c>
      <c r="BC159" s="27">
        <v>1912</v>
      </c>
      <c r="BD159" s="63">
        <v>582</v>
      </c>
      <c r="BE159" s="97">
        <v>461</v>
      </c>
      <c r="BF159" s="97">
        <v>527</v>
      </c>
      <c r="BG159" s="97">
        <v>306</v>
      </c>
      <c r="BH159" s="97">
        <v>1876</v>
      </c>
      <c r="BI159" s="97">
        <v>616</v>
      </c>
      <c r="BJ159" s="97">
        <v>539</v>
      </c>
      <c r="BK159" s="97">
        <v>502</v>
      </c>
      <c r="BL159" s="97">
        <v>286</v>
      </c>
      <c r="BM159" s="97">
        <v>1943</v>
      </c>
      <c r="BN159" s="97">
        <v>676</v>
      </c>
      <c r="BO159" s="98">
        <v>9.7402597402597407E-2</v>
      </c>
    </row>
    <row r="160" spans="1:67" ht="17" x14ac:dyDescent="0.2">
      <c r="A160" s="9" t="s">
        <v>638</v>
      </c>
      <c r="B160" s="9" t="s">
        <v>639</v>
      </c>
      <c r="C160" s="73" t="s">
        <v>640</v>
      </c>
      <c r="D160" s="74" t="s">
        <v>81</v>
      </c>
      <c r="E160" s="75" t="s">
        <v>81</v>
      </c>
      <c r="F160" s="27">
        <v>21250</v>
      </c>
      <c r="G160" s="27">
        <v>21175</v>
      </c>
      <c r="H160" s="27">
        <v>18976</v>
      </c>
      <c r="I160" s="27">
        <v>20428</v>
      </c>
      <c r="J160" s="27">
        <v>81829</v>
      </c>
      <c r="K160" s="27">
        <v>21464</v>
      </c>
      <c r="L160" s="27">
        <v>20857</v>
      </c>
      <c r="M160" s="27">
        <v>18850</v>
      </c>
      <c r="N160" s="27">
        <v>22275</v>
      </c>
      <c r="O160" s="27">
        <v>83446</v>
      </c>
      <c r="P160" s="27">
        <v>22947</v>
      </c>
      <c r="Q160" s="27">
        <v>21304</v>
      </c>
      <c r="R160" s="27">
        <v>19455</v>
      </c>
      <c r="S160" s="27">
        <v>22746</v>
      </c>
      <c r="T160" s="27">
        <v>86452</v>
      </c>
      <c r="U160" s="27">
        <v>24617</v>
      </c>
      <c r="V160" s="27">
        <v>22665</v>
      </c>
      <c r="W160" s="27">
        <v>20629</v>
      </c>
      <c r="X160" s="27">
        <v>22640</v>
      </c>
      <c r="Y160" s="27">
        <v>90551</v>
      </c>
      <c r="Z160" s="27">
        <v>25391</v>
      </c>
      <c r="AA160" s="27">
        <v>22769</v>
      </c>
      <c r="AB160" s="27">
        <v>21214</v>
      </c>
      <c r="AC160" s="27">
        <v>23671</v>
      </c>
      <c r="AD160" s="27">
        <v>93045</v>
      </c>
      <c r="AE160" s="27">
        <v>24714</v>
      </c>
      <c r="AF160" s="27">
        <v>23989</v>
      </c>
      <c r="AG160" s="27">
        <v>24687</v>
      </c>
      <c r="AH160" s="27">
        <v>24246</v>
      </c>
      <c r="AI160" s="27">
        <v>97636</v>
      </c>
      <c r="AJ160" s="27">
        <v>28007</v>
      </c>
      <c r="AK160" s="27">
        <v>24920</v>
      </c>
      <c r="AL160" s="27">
        <v>22755</v>
      </c>
      <c r="AM160" s="27">
        <v>24761</v>
      </c>
      <c r="AN160" s="27">
        <v>100443</v>
      </c>
      <c r="AO160" s="27">
        <v>28908</v>
      </c>
      <c r="AP160" s="27">
        <v>25408</v>
      </c>
      <c r="AQ160" s="27">
        <v>23847</v>
      </c>
      <c r="AR160" s="27">
        <v>26928</v>
      </c>
      <c r="AS160" s="27">
        <v>105091</v>
      </c>
      <c r="AT160" s="27">
        <v>30918</v>
      </c>
      <c r="AU160" s="27">
        <v>27223</v>
      </c>
      <c r="AV160" s="27">
        <v>27861</v>
      </c>
      <c r="AW160" s="27">
        <v>26809</v>
      </c>
      <c r="AX160" s="27">
        <v>112811</v>
      </c>
      <c r="AY160" s="27">
        <v>32543</v>
      </c>
      <c r="AZ160" s="27">
        <v>30377</v>
      </c>
      <c r="BA160" s="27">
        <v>27182</v>
      </c>
      <c r="BB160" s="27">
        <v>30903</v>
      </c>
      <c r="BC160" s="27">
        <v>121005</v>
      </c>
      <c r="BD160" s="63">
        <v>29788</v>
      </c>
      <c r="BE160" s="97">
        <v>30047</v>
      </c>
      <c r="BF160" s="97">
        <v>29168</v>
      </c>
      <c r="BG160" s="97">
        <v>31974</v>
      </c>
      <c r="BH160" s="97">
        <v>120977</v>
      </c>
      <c r="BI160" s="97">
        <v>32209</v>
      </c>
      <c r="BJ160" s="97">
        <v>35148</v>
      </c>
      <c r="BK160" s="97">
        <v>28874</v>
      </c>
      <c r="BL160" s="97">
        <v>34758</v>
      </c>
      <c r="BM160" s="97">
        <v>130989</v>
      </c>
      <c r="BN160" s="97">
        <v>35897</v>
      </c>
      <c r="BO160" s="98">
        <v>0.1145021577819864</v>
      </c>
    </row>
    <row r="161" spans="1:67" ht="17" x14ac:dyDescent="0.2">
      <c r="A161" s="9" t="s">
        <v>641</v>
      </c>
      <c r="B161" s="9" t="s">
        <v>642</v>
      </c>
      <c r="C161" s="73" t="s">
        <v>643</v>
      </c>
      <c r="D161" s="74" t="s">
        <v>81</v>
      </c>
      <c r="E161" s="75" t="s">
        <v>81</v>
      </c>
      <c r="F161" s="27">
        <v>32748</v>
      </c>
      <c r="G161" s="27">
        <v>23689</v>
      </c>
      <c r="H161" s="27">
        <v>23838</v>
      </c>
      <c r="I161" s="27">
        <v>13332</v>
      </c>
      <c r="J161" s="27">
        <v>93607</v>
      </c>
      <c r="K161" s="27">
        <v>36829</v>
      </c>
      <c r="L161" s="27">
        <v>24061</v>
      </c>
      <c r="M161" s="27">
        <v>24259</v>
      </c>
      <c r="N161" s="27">
        <v>10743</v>
      </c>
      <c r="O161" s="27">
        <v>95892</v>
      </c>
      <c r="P161" s="27">
        <v>37086</v>
      </c>
      <c r="Q161" s="27">
        <v>23735</v>
      </c>
      <c r="R161" s="27">
        <v>24120</v>
      </c>
      <c r="S161" s="27">
        <v>10553</v>
      </c>
      <c r="T161" s="27">
        <v>95494</v>
      </c>
      <c r="U161" s="27">
        <v>36887</v>
      </c>
      <c r="V161" s="27">
        <v>24905</v>
      </c>
      <c r="W161" s="27">
        <v>24977</v>
      </c>
      <c r="X161" s="27">
        <v>20608</v>
      </c>
      <c r="Y161" s="27">
        <v>107377</v>
      </c>
      <c r="Z161" s="27">
        <v>41104</v>
      </c>
      <c r="AA161" s="27">
        <v>24641</v>
      </c>
      <c r="AB161" s="27">
        <v>25298</v>
      </c>
      <c r="AC161" s="27">
        <v>6711</v>
      </c>
      <c r="AD161" s="27">
        <v>97754</v>
      </c>
      <c r="AE161" s="27">
        <v>40989</v>
      </c>
      <c r="AF161" s="27">
        <v>25154</v>
      </c>
      <c r="AG161" s="27">
        <v>25564</v>
      </c>
      <c r="AH161" s="27">
        <v>10702</v>
      </c>
      <c r="AI161" s="27">
        <v>102409</v>
      </c>
      <c r="AJ161" s="27">
        <v>40430</v>
      </c>
      <c r="AK161" s="27">
        <v>25983</v>
      </c>
      <c r="AL161" s="27">
        <v>25411</v>
      </c>
      <c r="AM161" s="27">
        <v>14254</v>
      </c>
      <c r="AN161" s="27">
        <v>106078</v>
      </c>
      <c r="AO161" s="27">
        <v>41372</v>
      </c>
      <c r="AP161" s="27">
        <v>24145</v>
      </c>
      <c r="AQ161" s="27">
        <v>27130</v>
      </c>
      <c r="AR161" s="27">
        <v>12189</v>
      </c>
      <c r="AS161" s="27">
        <v>104836</v>
      </c>
      <c r="AT161" s="27">
        <v>43914</v>
      </c>
      <c r="AU161" s="27">
        <v>28434</v>
      </c>
      <c r="AV161" s="27">
        <v>27206</v>
      </c>
      <c r="AW161" s="27">
        <v>11406</v>
      </c>
      <c r="AX161" s="27">
        <v>110960</v>
      </c>
      <c r="AY161" s="27">
        <v>46917</v>
      </c>
      <c r="AZ161" s="27">
        <v>29003</v>
      </c>
      <c r="BA161" s="27">
        <v>29145</v>
      </c>
      <c r="BB161" s="27">
        <v>11717</v>
      </c>
      <c r="BC161" s="27">
        <v>116782</v>
      </c>
      <c r="BD161" s="63">
        <v>40666</v>
      </c>
      <c r="BE161" s="97">
        <v>29287</v>
      </c>
      <c r="BF161" s="97">
        <v>32426</v>
      </c>
      <c r="BG161" s="97">
        <v>14982</v>
      </c>
      <c r="BH161" s="97">
        <v>117361</v>
      </c>
      <c r="BI161" s="97">
        <v>41448</v>
      </c>
      <c r="BJ161" s="97">
        <v>34165</v>
      </c>
      <c r="BK161" s="97">
        <v>34296</v>
      </c>
      <c r="BL161" s="97">
        <v>21687</v>
      </c>
      <c r="BM161" s="97">
        <v>131596</v>
      </c>
      <c r="BN161" s="97">
        <v>44791</v>
      </c>
      <c r="BO161" s="98">
        <v>8.0655278903686553E-2</v>
      </c>
    </row>
    <row r="162" spans="1:67" ht="17" x14ac:dyDescent="0.2">
      <c r="A162" s="9" t="s">
        <v>644</v>
      </c>
      <c r="B162" s="9" t="s">
        <v>645</v>
      </c>
      <c r="C162" s="73" t="s">
        <v>646</v>
      </c>
      <c r="D162" s="74" t="s">
        <v>85</v>
      </c>
      <c r="E162" s="75" t="s">
        <v>69</v>
      </c>
      <c r="F162" s="27">
        <v>11503</v>
      </c>
      <c r="G162" s="27">
        <v>11420</v>
      </c>
      <c r="H162" s="27">
        <v>10862</v>
      </c>
      <c r="I162" s="27">
        <v>4991</v>
      </c>
      <c r="J162" s="27">
        <v>38776</v>
      </c>
      <c r="K162" s="27">
        <v>11543</v>
      </c>
      <c r="L162" s="27">
        <v>11485</v>
      </c>
      <c r="M162" s="27">
        <v>11035</v>
      </c>
      <c r="N162" s="27">
        <v>4932</v>
      </c>
      <c r="O162" s="27">
        <v>38995</v>
      </c>
      <c r="P162" s="27">
        <v>11636</v>
      </c>
      <c r="Q162" s="27">
        <v>11434</v>
      </c>
      <c r="R162" s="27">
        <v>11116</v>
      </c>
      <c r="S162" s="27">
        <v>4982</v>
      </c>
      <c r="T162" s="27">
        <v>39168</v>
      </c>
      <c r="U162" s="27">
        <v>12152</v>
      </c>
      <c r="V162" s="27">
        <v>12023</v>
      </c>
      <c r="W162" s="27">
        <v>11546</v>
      </c>
      <c r="X162" s="27">
        <v>5374</v>
      </c>
      <c r="Y162" s="27">
        <v>41095</v>
      </c>
      <c r="Z162" s="27">
        <v>12630</v>
      </c>
      <c r="AA162" s="27">
        <v>12316</v>
      </c>
      <c r="AB162" s="27">
        <v>12247</v>
      </c>
      <c r="AC162" s="27">
        <v>5770</v>
      </c>
      <c r="AD162" s="27">
        <v>42963</v>
      </c>
      <c r="AE162" s="27">
        <v>13241</v>
      </c>
      <c r="AF162" s="27">
        <v>12993</v>
      </c>
      <c r="AG162" s="27">
        <v>12660</v>
      </c>
      <c r="AH162" s="27">
        <v>5907</v>
      </c>
      <c r="AI162" s="27">
        <v>44801</v>
      </c>
      <c r="AJ162" s="27">
        <v>14173</v>
      </c>
      <c r="AK162" s="27">
        <v>14037</v>
      </c>
      <c r="AL162" s="27">
        <v>13761</v>
      </c>
      <c r="AM162" s="27">
        <v>6481</v>
      </c>
      <c r="AN162" s="27">
        <v>48452</v>
      </c>
      <c r="AO162" s="27">
        <v>15155</v>
      </c>
      <c r="AP162" s="27">
        <v>14906</v>
      </c>
      <c r="AQ162" s="27">
        <v>14574</v>
      </c>
      <c r="AR162" s="27">
        <v>6607</v>
      </c>
      <c r="AS162" s="27">
        <v>51242</v>
      </c>
      <c r="AT162" s="27">
        <v>16224</v>
      </c>
      <c r="AU162" s="27">
        <v>15835</v>
      </c>
      <c r="AV162" s="27">
        <v>15678</v>
      </c>
      <c r="AW162" s="27">
        <v>7147</v>
      </c>
      <c r="AX162" s="27">
        <v>54884</v>
      </c>
      <c r="AY162" s="27">
        <v>17181</v>
      </c>
      <c r="AZ162" s="27">
        <v>16896</v>
      </c>
      <c r="BA162" s="27">
        <v>16499</v>
      </c>
      <c r="BB162" s="27">
        <v>7543</v>
      </c>
      <c r="BC162" s="27">
        <v>58119</v>
      </c>
      <c r="BD162" s="63">
        <v>16918</v>
      </c>
      <c r="BE162" s="97">
        <v>17462</v>
      </c>
      <c r="BF162" s="97">
        <v>16955</v>
      </c>
      <c r="BG162" s="97">
        <v>7801</v>
      </c>
      <c r="BH162" s="97">
        <v>59136</v>
      </c>
      <c r="BI162" s="97" t="s">
        <v>47</v>
      </c>
      <c r="BJ162" s="97" t="s">
        <v>47</v>
      </c>
      <c r="BK162" s="97" t="s">
        <v>47</v>
      </c>
      <c r="BL162" s="97" t="s">
        <v>47</v>
      </c>
      <c r="BM162" s="97" t="s">
        <v>47</v>
      </c>
      <c r="BN162" s="97" t="s">
        <v>47</v>
      </c>
      <c r="BO162" s="98" t="s">
        <v>1279</v>
      </c>
    </row>
    <row r="163" spans="1:67" ht="17" x14ac:dyDescent="0.2">
      <c r="A163" s="9" t="s">
        <v>647</v>
      </c>
      <c r="B163" s="9" t="s">
        <v>648</v>
      </c>
      <c r="C163" s="80" t="s">
        <v>649</v>
      </c>
      <c r="D163" s="74" t="s">
        <v>85</v>
      </c>
      <c r="E163" s="75" t="s">
        <v>71</v>
      </c>
      <c r="F163" s="27">
        <v>18679</v>
      </c>
      <c r="G163" s="27">
        <v>18916</v>
      </c>
      <c r="H163" s="27">
        <v>18667</v>
      </c>
      <c r="I163" s="27">
        <v>10185</v>
      </c>
      <c r="J163" s="27">
        <v>66447</v>
      </c>
      <c r="K163" s="27">
        <v>18597</v>
      </c>
      <c r="L163" s="27">
        <v>19267</v>
      </c>
      <c r="M163" s="27">
        <v>19208</v>
      </c>
      <c r="N163" s="27">
        <v>10149</v>
      </c>
      <c r="O163" s="27">
        <v>67221</v>
      </c>
      <c r="P163" s="27">
        <v>19244</v>
      </c>
      <c r="Q163" s="27">
        <v>18045</v>
      </c>
      <c r="R163" s="27">
        <v>19197</v>
      </c>
      <c r="S163" s="27">
        <v>11053</v>
      </c>
      <c r="T163" s="27">
        <v>67539</v>
      </c>
      <c r="U163" s="27">
        <v>20565</v>
      </c>
      <c r="V163" s="27">
        <v>20312</v>
      </c>
      <c r="W163" s="27">
        <v>19838</v>
      </c>
      <c r="X163" s="27">
        <v>9571</v>
      </c>
      <c r="Y163" s="27">
        <v>70286</v>
      </c>
      <c r="Z163" s="27">
        <v>21308</v>
      </c>
      <c r="AA163" s="27">
        <v>20414</v>
      </c>
      <c r="AB163" s="27">
        <v>20392</v>
      </c>
      <c r="AC163" s="27">
        <v>11082</v>
      </c>
      <c r="AD163" s="27">
        <v>73196</v>
      </c>
      <c r="AE163" s="27">
        <v>21922</v>
      </c>
      <c r="AF163" s="27">
        <v>20848</v>
      </c>
      <c r="AG163" s="27">
        <v>20802</v>
      </c>
      <c r="AH163" s="27">
        <v>11252</v>
      </c>
      <c r="AI163" s="27">
        <v>74824</v>
      </c>
      <c r="AJ163" s="27">
        <v>22873</v>
      </c>
      <c r="AK163" s="27">
        <v>22067</v>
      </c>
      <c r="AL163" s="27">
        <v>21890</v>
      </c>
      <c r="AM163" s="27">
        <v>11703</v>
      </c>
      <c r="AN163" s="27">
        <v>78533</v>
      </c>
      <c r="AO163" s="27">
        <v>23008</v>
      </c>
      <c r="AP163" s="27">
        <v>23077</v>
      </c>
      <c r="AQ163" s="27">
        <v>23268</v>
      </c>
      <c r="AR163" s="27">
        <v>12814</v>
      </c>
      <c r="AS163" s="27">
        <v>82167</v>
      </c>
      <c r="AT163" s="27">
        <v>24257</v>
      </c>
      <c r="AU163" s="27">
        <v>24859</v>
      </c>
      <c r="AV163" s="27">
        <v>24752</v>
      </c>
      <c r="AW163" s="27">
        <v>13709</v>
      </c>
      <c r="AX163" s="27">
        <v>87577</v>
      </c>
      <c r="AY163" s="27">
        <v>25706</v>
      </c>
      <c r="AZ163" s="27">
        <v>26184</v>
      </c>
      <c r="BA163" s="27">
        <v>26287</v>
      </c>
      <c r="BB163" s="27">
        <v>14609</v>
      </c>
      <c r="BC163" s="27">
        <v>92786</v>
      </c>
      <c r="BD163" s="63">
        <v>25569</v>
      </c>
      <c r="BE163" s="97">
        <v>26985</v>
      </c>
      <c r="BF163" s="97">
        <v>27461</v>
      </c>
      <c r="BG163" s="97">
        <v>15615</v>
      </c>
      <c r="BH163" s="97">
        <v>95630</v>
      </c>
      <c r="BI163" s="97">
        <v>28126</v>
      </c>
      <c r="BJ163" s="97">
        <v>28667</v>
      </c>
      <c r="BK163" s="97">
        <v>28341</v>
      </c>
      <c r="BL163" s="97">
        <v>16603</v>
      </c>
      <c r="BM163" s="97">
        <v>101737</v>
      </c>
      <c r="BN163" s="97">
        <v>29312</v>
      </c>
      <c r="BO163" s="98">
        <v>4.2167389603925194E-2</v>
      </c>
    </row>
    <row r="164" spans="1:67" ht="17" x14ac:dyDescent="0.2">
      <c r="A164" s="9" t="s">
        <v>650</v>
      </c>
      <c r="B164" s="9" t="s">
        <v>651</v>
      </c>
      <c r="C164" s="73" t="s">
        <v>652</v>
      </c>
      <c r="D164" s="74" t="s">
        <v>87</v>
      </c>
      <c r="E164" s="75" t="s">
        <v>77</v>
      </c>
      <c r="F164" s="27">
        <v>18336</v>
      </c>
      <c r="G164" s="27">
        <v>18701</v>
      </c>
      <c r="H164" s="27">
        <v>18664</v>
      </c>
      <c r="I164" s="27">
        <v>11846</v>
      </c>
      <c r="J164" s="27">
        <v>67547</v>
      </c>
      <c r="K164" s="27">
        <v>17896</v>
      </c>
      <c r="L164" s="27">
        <v>18805</v>
      </c>
      <c r="M164" s="27">
        <v>19981</v>
      </c>
      <c r="N164" s="27">
        <v>10437</v>
      </c>
      <c r="O164" s="27">
        <v>67119</v>
      </c>
      <c r="P164" s="27">
        <v>18400</v>
      </c>
      <c r="Q164" s="27">
        <v>19087</v>
      </c>
      <c r="R164" s="27">
        <v>18938</v>
      </c>
      <c r="S164" s="27">
        <v>11785</v>
      </c>
      <c r="T164" s="27">
        <v>68210</v>
      </c>
      <c r="U164" s="27">
        <v>19724</v>
      </c>
      <c r="V164" s="27">
        <v>20372</v>
      </c>
      <c r="W164" s="27">
        <v>20324</v>
      </c>
      <c r="X164" s="27">
        <v>13225</v>
      </c>
      <c r="Y164" s="27">
        <v>73644</v>
      </c>
      <c r="Z164" s="27">
        <v>20888</v>
      </c>
      <c r="AA164" s="27">
        <v>21547</v>
      </c>
      <c r="AB164" s="27">
        <v>21753</v>
      </c>
      <c r="AC164" s="27">
        <v>14518</v>
      </c>
      <c r="AD164" s="27">
        <v>78706</v>
      </c>
      <c r="AE164" s="27">
        <v>21752</v>
      </c>
      <c r="AF164" s="27">
        <v>22634</v>
      </c>
      <c r="AG164" s="27">
        <v>22518</v>
      </c>
      <c r="AH164" s="27">
        <v>15546</v>
      </c>
      <c r="AI164" s="27">
        <v>82450</v>
      </c>
      <c r="AJ164" s="27">
        <v>23094</v>
      </c>
      <c r="AK164" s="27">
        <v>23926</v>
      </c>
      <c r="AL164" s="27">
        <v>22809</v>
      </c>
      <c r="AM164" s="27">
        <v>17729</v>
      </c>
      <c r="AN164" s="27">
        <v>87559</v>
      </c>
      <c r="AO164" s="27">
        <v>24322</v>
      </c>
      <c r="AP164" s="27">
        <v>25117</v>
      </c>
      <c r="AQ164" s="27">
        <v>24408</v>
      </c>
      <c r="AR164" s="27">
        <v>18723</v>
      </c>
      <c r="AS164" s="27">
        <v>92570</v>
      </c>
      <c r="AT164" s="27">
        <v>25793</v>
      </c>
      <c r="AU164" s="27">
        <v>26749</v>
      </c>
      <c r="AV164" s="27">
        <v>27143</v>
      </c>
      <c r="AW164" s="27">
        <v>18783</v>
      </c>
      <c r="AX164" s="27">
        <v>98468</v>
      </c>
      <c r="AY164" s="27">
        <v>27256</v>
      </c>
      <c r="AZ164" s="27">
        <v>28436</v>
      </c>
      <c r="BA164" s="27">
        <v>28330</v>
      </c>
      <c r="BB164" s="27">
        <v>20103</v>
      </c>
      <c r="BC164" s="27">
        <v>104125</v>
      </c>
      <c r="BD164" s="63">
        <v>26631</v>
      </c>
      <c r="BE164" s="97">
        <v>28001</v>
      </c>
      <c r="BF164" s="97">
        <v>28462</v>
      </c>
      <c r="BG164" s="97">
        <v>20841</v>
      </c>
      <c r="BH164" s="97">
        <v>103935</v>
      </c>
      <c r="BI164" s="97">
        <v>30081</v>
      </c>
      <c r="BJ164" s="97">
        <v>31016</v>
      </c>
      <c r="BK164" s="97">
        <v>31775</v>
      </c>
      <c r="BL164" s="97">
        <v>22549</v>
      </c>
      <c r="BM164" s="97">
        <v>115421</v>
      </c>
      <c r="BN164" s="97">
        <v>29849</v>
      </c>
      <c r="BO164" s="98">
        <v>-7.7125095575280075E-3</v>
      </c>
    </row>
    <row r="165" spans="1:67" ht="17" x14ac:dyDescent="0.2">
      <c r="A165" s="9" t="s">
        <v>653</v>
      </c>
      <c r="B165" s="9" t="s">
        <v>654</v>
      </c>
      <c r="C165" s="73" t="s">
        <v>655</v>
      </c>
      <c r="D165" s="74" t="s">
        <v>81</v>
      </c>
      <c r="E165" s="75" t="s">
        <v>81</v>
      </c>
      <c r="F165" s="27">
        <v>27666</v>
      </c>
      <c r="G165" s="27">
        <v>26945</v>
      </c>
      <c r="H165" s="27">
        <v>26304</v>
      </c>
      <c r="I165" s="27">
        <v>11487</v>
      </c>
      <c r="J165" s="27">
        <v>92402</v>
      </c>
      <c r="K165" s="27">
        <v>27866</v>
      </c>
      <c r="L165" s="27">
        <v>27159</v>
      </c>
      <c r="M165" s="27">
        <v>26585</v>
      </c>
      <c r="N165" s="27">
        <v>11767</v>
      </c>
      <c r="O165" s="27">
        <v>93377</v>
      </c>
      <c r="P165" s="27">
        <v>27799</v>
      </c>
      <c r="Q165" s="27">
        <v>27278</v>
      </c>
      <c r="R165" s="27">
        <v>26884</v>
      </c>
      <c r="S165" s="27">
        <v>11595</v>
      </c>
      <c r="T165" s="27">
        <v>93556</v>
      </c>
      <c r="U165" s="27">
        <v>28747</v>
      </c>
      <c r="V165" s="27">
        <v>28777</v>
      </c>
      <c r="W165" s="27">
        <v>28122</v>
      </c>
      <c r="X165" s="27">
        <v>12677</v>
      </c>
      <c r="Y165" s="27">
        <v>98323</v>
      </c>
      <c r="Z165" s="27">
        <v>29166</v>
      </c>
      <c r="AA165" s="27">
        <v>28985</v>
      </c>
      <c r="AB165" s="27">
        <v>28507</v>
      </c>
      <c r="AC165" s="27">
        <v>12965</v>
      </c>
      <c r="AD165" s="27">
        <v>99623</v>
      </c>
      <c r="AE165" s="27">
        <v>29803</v>
      </c>
      <c r="AF165" s="27">
        <v>29288</v>
      </c>
      <c r="AG165" s="27">
        <v>28833</v>
      </c>
      <c r="AH165" s="27">
        <v>13124</v>
      </c>
      <c r="AI165" s="27">
        <v>101048</v>
      </c>
      <c r="AJ165" s="27">
        <v>30566</v>
      </c>
      <c r="AK165" s="27">
        <v>29932</v>
      </c>
      <c r="AL165" s="27">
        <v>29476</v>
      </c>
      <c r="AM165" s="27">
        <v>13552</v>
      </c>
      <c r="AN165" s="27">
        <v>103526</v>
      </c>
      <c r="AO165" s="27">
        <v>31755</v>
      </c>
      <c r="AP165" s="27">
        <v>31223</v>
      </c>
      <c r="AQ165" s="27">
        <v>30939</v>
      </c>
      <c r="AR165" s="27">
        <v>14346</v>
      </c>
      <c r="AS165" s="27">
        <v>108263</v>
      </c>
      <c r="AT165" s="27">
        <v>32444</v>
      </c>
      <c r="AU165" s="27">
        <v>31761</v>
      </c>
      <c r="AV165" s="27">
        <v>31388</v>
      </c>
      <c r="AW165" s="27">
        <v>14978</v>
      </c>
      <c r="AX165" s="27">
        <v>110571</v>
      </c>
      <c r="AY165" s="27">
        <v>34748</v>
      </c>
      <c r="AZ165" s="27">
        <v>33969</v>
      </c>
      <c r="BA165" s="27">
        <v>33367</v>
      </c>
      <c r="BB165" s="27">
        <v>15896</v>
      </c>
      <c r="BC165" s="27">
        <v>117980</v>
      </c>
      <c r="BD165" s="63">
        <v>35164</v>
      </c>
      <c r="BE165" s="97">
        <v>34905</v>
      </c>
      <c r="BF165" s="97">
        <v>34253</v>
      </c>
      <c r="BG165" s="97">
        <v>16391</v>
      </c>
      <c r="BH165" s="97">
        <v>120713</v>
      </c>
      <c r="BI165" s="97">
        <v>38438</v>
      </c>
      <c r="BJ165" s="97">
        <v>37341</v>
      </c>
      <c r="BK165" s="97">
        <v>37199</v>
      </c>
      <c r="BL165" s="97">
        <v>17525</v>
      </c>
      <c r="BM165" s="97">
        <v>130503</v>
      </c>
      <c r="BN165" s="97">
        <v>40379</v>
      </c>
      <c r="BO165" s="98">
        <v>5.0496904105312448E-2</v>
      </c>
    </row>
    <row r="166" spans="1:67" ht="17" x14ac:dyDescent="0.2">
      <c r="A166" s="9" t="s">
        <v>656</v>
      </c>
      <c r="B166" s="9" t="s">
        <v>657</v>
      </c>
      <c r="C166" s="73" t="s">
        <v>658</v>
      </c>
      <c r="D166" s="74" t="s">
        <v>83</v>
      </c>
      <c r="E166" s="75" t="s">
        <v>77</v>
      </c>
      <c r="F166" s="27">
        <v>40210</v>
      </c>
      <c r="G166" s="27">
        <v>39450</v>
      </c>
      <c r="H166" s="27">
        <v>38890</v>
      </c>
      <c r="I166" s="27">
        <v>25655</v>
      </c>
      <c r="J166" s="27">
        <v>144205</v>
      </c>
      <c r="K166" s="27">
        <v>40323</v>
      </c>
      <c r="L166" s="27">
        <v>39635</v>
      </c>
      <c r="M166" s="27">
        <v>39384</v>
      </c>
      <c r="N166" s="27">
        <v>26093</v>
      </c>
      <c r="O166" s="27">
        <v>145435</v>
      </c>
      <c r="P166" s="27">
        <v>40604</v>
      </c>
      <c r="Q166" s="27">
        <v>39398</v>
      </c>
      <c r="R166" s="27">
        <v>39841</v>
      </c>
      <c r="S166" s="27">
        <v>27155</v>
      </c>
      <c r="T166" s="27">
        <v>146998</v>
      </c>
      <c r="U166" s="27">
        <v>43071</v>
      </c>
      <c r="V166" s="27">
        <v>43127</v>
      </c>
      <c r="W166" s="27">
        <v>43151</v>
      </c>
      <c r="X166" s="27">
        <v>30034</v>
      </c>
      <c r="Y166" s="27">
        <v>159383</v>
      </c>
      <c r="Z166" s="27">
        <v>44197</v>
      </c>
      <c r="AA166" s="27">
        <v>43936</v>
      </c>
      <c r="AB166" s="27">
        <v>43464</v>
      </c>
      <c r="AC166" s="27">
        <v>31167</v>
      </c>
      <c r="AD166" s="27">
        <v>162764</v>
      </c>
      <c r="AE166" s="27">
        <v>45569</v>
      </c>
      <c r="AF166" s="27">
        <v>44660</v>
      </c>
      <c r="AG166" s="27">
        <v>44669</v>
      </c>
      <c r="AH166" s="27">
        <v>33511</v>
      </c>
      <c r="AI166" s="27">
        <v>168409</v>
      </c>
      <c r="AJ166" s="27">
        <v>47722</v>
      </c>
      <c r="AK166" s="27">
        <v>47301</v>
      </c>
      <c r="AL166" s="27">
        <v>46595</v>
      </c>
      <c r="AM166" s="27">
        <v>34394</v>
      </c>
      <c r="AN166" s="27">
        <v>176012</v>
      </c>
      <c r="AO166" s="27">
        <v>50041</v>
      </c>
      <c r="AP166" s="27">
        <v>49607</v>
      </c>
      <c r="AQ166" s="27">
        <v>49614</v>
      </c>
      <c r="AR166" s="27">
        <v>36957</v>
      </c>
      <c r="AS166" s="27">
        <v>186219</v>
      </c>
      <c r="AT166" s="27">
        <v>53328</v>
      </c>
      <c r="AU166" s="27">
        <v>52605</v>
      </c>
      <c r="AV166" s="27">
        <v>52938</v>
      </c>
      <c r="AW166" s="27">
        <v>39916</v>
      </c>
      <c r="AX166" s="27">
        <v>198787</v>
      </c>
      <c r="AY166" s="27">
        <v>56003</v>
      </c>
      <c r="AZ166" s="27">
        <v>55553</v>
      </c>
      <c r="BA166" s="27">
        <v>55490</v>
      </c>
      <c r="BB166" s="27">
        <v>42200</v>
      </c>
      <c r="BC166" s="27">
        <v>209246</v>
      </c>
      <c r="BD166" s="63">
        <v>56010</v>
      </c>
      <c r="BE166" s="97">
        <v>57072</v>
      </c>
      <c r="BF166" s="97">
        <v>56907</v>
      </c>
      <c r="BG166" s="97">
        <v>44137</v>
      </c>
      <c r="BH166" s="97">
        <v>214126</v>
      </c>
      <c r="BI166" s="97">
        <v>61479</v>
      </c>
      <c r="BJ166" s="97">
        <v>60636</v>
      </c>
      <c r="BK166" s="97">
        <v>67430</v>
      </c>
      <c r="BL166" s="97">
        <v>39716</v>
      </c>
      <c r="BM166" s="97">
        <v>229261</v>
      </c>
      <c r="BN166" s="97">
        <v>63644</v>
      </c>
      <c r="BO166" s="98">
        <v>3.5215276761170478E-2</v>
      </c>
    </row>
    <row r="167" spans="1:67" ht="17" x14ac:dyDescent="0.2">
      <c r="A167" s="9" t="s">
        <v>659</v>
      </c>
      <c r="B167" s="9" t="s">
        <v>660</v>
      </c>
      <c r="C167" s="73" t="s">
        <v>661</v>
      </c>
      <c r="D167" s="74" t="s">
        <v>83</v>
      </c>
      <c r="E167" s="75" t="s">
        <v>65</v>
      </c>
      <c r="F167" s="27">
        <v>12370</v>
      </c>
      <c r="G167" s="27">
        <v>11797</v>
      </c>
      <c r="H167" s="27">
        <v>11607</v>
      </c>
      <c r="I167" s="27">
        <v>6668</v>
      </c>
      <c r="J167" s="27">
        <v>42442</v>
      </c>
      <c r="K167" s="27">
        <v>12556</v>
      </c>
      <c r="L167" s="27">
        <v>12123</v>
      </c>
      <c r="M167" s="27">
        <v>12014</v>
      </c>
      <c r="N167" s="27">
        <v>5782</v>
      </c>
      <c r="O167" s="27">
        <v>42475</v>
      </c>
      <c r="P167" s="27">
        <v>12673</v>
      </c>
      <c r="Q167" s="27">
        <v>11757</v>
      </c>
      <c r="R167" s="27">
        <v>12412</v>
      </c>
      <c r="S167" s="27">
        <v>5979</v>
      </c>
      <c r="T167" s="27">
        <v>42821</v>
      </c>
      <c r="U167" s="27">
        <v>13407</v>
      </c>
      <c r="V167" s="27">
        <v>13660</v>
      </c>
      <c r="W167" s="27">
        <v>12521</v>
      </c>
      <c r="X167" s="27">
        <v>6927</v>
      </c>
      <c r="Y167" s="27">
        <v>46515</v>
      </c>
      <c r="Z167" s="27">
        <v>13744</v>
      </c>
      <c r="AA167" s="27">
        <v>13195</v>
      </c>
      <c r="AB167" s="27">
        <v>13104</v>
      </c>
      <c r="AC167" s="27">
        <v>8455</v>
      </c>
      <c r="AD167" s="27">
        <v>48498</v>
      </c>
      <c r="AE167" s="27">
        <v>15002</v>
      </c>
      <c r="AF167" s="27">
        <v>13856</v>
      </c>
      <c r="AG167" s="27">
        <v>13288</v>
      </c>
      <c r="AH167" s="27">
        <v>7650</v>
      </c>
      <c r="AI167" s="27">
        <v>49796</v>
      </c>
      <c r="AJ167" s="27">
        <v>15221</v>
      </c>
      <c r="AK167" s="27">
        <v>14289</v>
      </c>
      <c r="AL167" s="27">
        <v>13833</v>
      </c>
      <c r="AM167" s="27">
        <v>8934</v>
      </c>
      <c r="AN167" s="27">
        <v>52277</v>
      </c>
      <c r="AO167" s="27">
        <v>16593</v>
      </c>
      <c r="AP167" s="27">
        <v>15479</v>
      </c>
      <c r="AQ167" s="27">
        <v>16085</v>
      </c>
      <c r="AR167" s="27">
        <v>8072</v>
      </c>
      <c r="AS167" s="27">
        <v>56229</v>
      </c>
      <c r="AT167" s="27">
        <v>17299</v>
      </c>
      <c r="AU167" s="27">
        <v>17010</v>
      </c>
      <c r="AV167" s="27">
        <v>17452</v>
      </c>
      <c r="AW167" s="27">
        <v>8811</v>
      </c>
      <c r="AX167" s="27">
        <v>60572</v>
      </c>
      <c r="AY167" s="27">
        <v>18397</v>
      </c>
      <c r="AZ167" s="27">
        <v>18437</v>
      </c>
      <c r="BA167" s="27">
        <v>18559</v>
      </c>
      <c r="BB167" s="27">
        <v>10102</v>
      </c>
      <c r="BC167" s="27">
        <v>65495</v>
      </c>
      <c r="BD167" s="63">
        <v>18065</v>
      </c>
      <c r="BE167" s="97">
        <v>18464</v>
      </c>
      <c r="BF167" s="97">
        <v>17886</v>
      </c>
      <c r="BG167" s="97">
        <v>10475</v>
      </c>
      <c r="BH167" s="97">
        <v>64890</v>
      </c>
      <c r="BI167" s="97">
        <v>19120</v>
      </c>
      <c r="BJ167" s="97">
        <v>20280</v>
      </c>
      <c r="BK167" s="97">
        <v>19377</v>
      </c>
      <c r="BL167" s="97">
        <v>11430</v>
      </c>
      <c r="BM167" s="97">
        <v>70207</v>
      </c>
      <c r="BN167" s="97">
        <v>20663</v>
      </c>
      <c r="BO167" s="98">
        <v>8.070083682008368E-2</v>
      </c>
    </row>
    <row r="168" spans="1:67" ht="17" x14ac:dyDescent="0.2">
      <c r="A168" s="9" t="s">
        <v>662</v>
      </c>
      <c r="B168" s="9" t="s">
        <v>663</v>
      </c>
      <c r="C168" s="73" t="s">
        <v>664</v>
      </c>
      <c r="D168" s="74" t="s">
        <v>81</v>
      </c>
      <c r="E168" s="75" t="s">
        <v>81</v>
      </c>
      <c r="F168" s="27">
        <v>30372</v>
      </c>
      <c r="G168" s="27">
        <v>28917</v>
      </c>
      <c r="H168" s="27">
        <v>29079</v>
      </c>
      <c r="I168" s="27">
        <v>16159</v>
      </c>
      <c r="J168" s="27">
        <v>104527</v>
      </c>
      <c r="K168" s="27">
        <v>31403</v>
      </c>
      <c r="L168" s="27">
        <v>29863</v>
      </c>
      <c r="M168" s="27">
        <v>27011</v>
      </c>
      <c r="N168" s="27">
        <v>18944</v>
      </c>
      <c r="O168" s="27">
        <v>107221</v>
      </c>
      <c r="P168" s="27">
        <v>31669</v>
      </c>
      <c r="Q168" s="27">
        <v>29898</v>
      </c>
      <c r="R168" s="27">
        <v>30032</v>
      </c>
      <c r="S168" s="27">
        <v>17180</v>
      </c>
      <c r="T168" s="27">
        <v>108779</v>
      </c>
      <c r="U168" s="27">
        <v>34287</v>
      </c>
      <c r="V168" s="27">
        <v>32194</v>
      </c>
      <c r="W168" s="27">
        <v>31753</v>
      </c>
      <c r="X168" s="27">
        <v>17742</v>
      </c>
      <c r="Y168" s="27">
        <v>115976</v>
      </c>
      <c r="Z168" s="27">
        <v>35289</v>
      </c>
      <c r="AA168" s="27">
        <v>32807</v>
      </c>
      <c r="AB168" s="27">
        <v>32910</v>
      </c>
      <c r="AC168" s="27">
        <v>18839</v>
      </c>
      <c r="AD168" s="27">
        <v>119845</v>
      </c>
      <c r="AE168" s="27">
        <v>36470</v>
      </c>
      <c r="AF168" s="27">
        <v>33596</v>
      </c>
      <c r="AG168" s="27">
        <v>33912</v>
      </c>
      <c r="AH168" s="27">
        <v>20894</v>
      </c>
      <c r="AI168" s="27">
        <v>124872</v>
      </c>
      <c r="AJ168" s="27">
        <v>37430</v>
      </c>
      <c r="AK168" s="27">
        <v>35088</v>
      </c>
      <c r="AL168" s="27">
        <v>35318</v>
      </c>
      <c r="AM168" s="27">
        <v>21228</v>
      </c>
      <c r="AN168" s="27">
        <v>129064</v>
      </c>
      <c r="AO168" s="27">
        <v>39736</v>
      </c>
      <c r="AP168" s="27">
        <v>37193</v>
      </c>
      <c r="AQ168" s="27">
        <v>37510</v>
      </c>
      <c r="AR168" s="27">
        <v>22399</v>
      </c>
      <c r="AS168" s="27">
        <v>136838</v>
      </c>
      <c r="AT168" s="27">
        <v>43347</v>
      </c>
      <c r="AU168" s="27">
        <v>40962</v>
      </c>
      <c r="AV168" s="27">
        <v>41023</v>
      </c>
      <c r="AW168" s="27">
        <v>23933</v>
      </c>
      <c r="AX168" s="27">
        <v>149265</v>
      </c>
      <c r="AY168" s="27">
        <v>47008</v>
      </c>
      <c r="AZ168" s="27">
        <v>43669</v>
      </c>
      <c r="BA168" s="27">
        <v>43265</v>
      </c>
      <c r="BB168" s="27">
        <v>24356</v>
      </c>
      <c r="BC168" s="27">
        <v>158298</v>
      </c>
      <c r="BD168" s="63">
        <v>44883</v>
      </c>
      <c r="BE168" s="97">
        <v>43449</v>
      </c>
      <c r="BF168" s="97">
        <v>43359</v>
      </c>
      <c r="BG168" s="97">
        <v>24856</v>
      </c>
      <c r="BH168" s="97">
        <v>156547</v>
      </c>
      <c r="BI168" s="97">
        <v>49982</v>
      </c>
      <c r="BJ168" s="97">
        <v>48437</v>
      </c>
      <c r="BK168" s="97">
        <v>48417</v>
      </c>
      <c r="BL168" s="97">
        <v>28618</v>
      </c>
      <c r="BM168" s="97">
        <v>175454</v>
      </c>
      <c r="BN168" s="97">
        <v>52220</v>
      </c>
      <c r="BO168" s="98">
        <v>4.4776119402985072E-2</v>
      </c>
    </row>
    <row r="169" spans="1:67" ht="17" x14ac:dyDescent="0.2">
      <c r="A169" s="9" t="s">
        <v>665</v>
      </c>
      <c r="B169" s="9" t="s">
        <v>666</v>
      </c>
      <c r="C169" s="73" t="s">
        <v>667</v>
      </c>
      <c r="D169" s="74" t="s">
        <v>85</v>
      </c>
      <c r="E169" s="75" t="s">
        <v>65</v>
      </c>
      <c r="F169" s="27">
        <v>16667</v>
      </c>
      <c r="G169" s="27">
        <v>16296</v>
      </c>
      <c r="H169" s="27">
        <v>15996</v>
      </c>
      <c r="I169" s="27">
        <v>6936</v>
      </c>
      <c r="J169" s="27">
        <v>55895</v>
      </c>
      <c r="K169" s="27">
        <v>16377</v>
      </c>
      <c r="L169" s="27">
        <v>16225</v>
      </c>
      <c r="M169" s="27">
        <v>16001</v>
      </c>
      <c r="N169" s="27">
        <v>6751</v>
      </c>
      <c r="O169" s="27">
        <v>55354</v>
      </c>
      <c r="P169" s="27">
        <v>16878</v>
      </c>
      <c r="Q169" s="27">
        <v>16294</v>
      </c>
      <c r="R169" s="27">
        <v>16076</v>
      </c>
      <c r="S169" s="27">
        <v>7046</v>
      </c>
      <c r="T169" s="27">
        <v>56294</v>
      </c>
      <c r="U169" s="27">
        <v>16923</v>
      </c>
      <c r="V169" s="27">
        <v>16403</v>
      </c>
      <c r="W169" s="27">
        <v>16264</v>
      </c>
      <c r="X169" s="27">
        <v>7006</v>
      </c>
      <c r="Y169" s="27">
        <v>56596</v>
      </c>
      <c r="Z169" s="27">
        <v>17619</v>
      </c>
      <c r="AA169" s="27">
        <v>16727</v>
      </c>
      <c r="AB169" s="27">
        <v>16876</v>
      </c>
      <c r="AC169" s="27">
        <v>7310</v>
      </c>
      <c r="AD169" s="27">
        <v>58532</v>
      </c>
      <c r="AE169" s="27">
        <v>18146</v>
      </c>
      <c r="AF169" s="27">
        <v>17397</v>
      </c>
      <c r="AG169" s="27">
        <v>17626</v>
      </c>
      <c r="AH169" s="27">
        <v>7766</v>
      </c>
      <c r="AI169" s="27">
        <v>60935</v>
      </c>
      <c r="AJ169" s="27">
        <v>18995</v>
      </c>
      <c r="AK169" s="27">
        <v>18234</v>
      </c>
      <c r="AL169" s="27">
        <v>18585</v>
      </c>
      <c r="AM169" s="27">
        <v>8562</v>
      </c>
      <c r="AN169" s="27">
        <v>64376</v>
      </c>
      <c r="AO169" s="27">
        <v>19828</v>
      </c>
      <c r="AP169" s="27">
        <v>19288</v>
      </c>
      <c r="AQ169" s="27">
        <v>19449</v>
      </c>
      <c r="AR169" s="27">
        <v>8936</v>
      </c>
      <c r="AS169" s="27">
        <v>67501</v>
      </c>
      <c r="AT169" s="27">
        <v>21126</v>
      </c>
      <c r="AU169" s="27">
        <v>20641</v>
      </c>
      <c r="AV169" s="27">
        <v>20832</v>
      </c>
      <c r="AW169" s="27">
        <v>9704</v>
      </c>
      <c r="AX169" s="27">
        <v>72303</v>
      </c>
      <c r="AY169" s="27">
        <v>22406</v>
      </c>
      <c r="AZ169" s="27">
        <v>21880</v>
      </c>
      <c r="BA169" s="27">
        <v>21814</v>
      </c>
      <c r="BB169" s="27">
        <v>10271</v>
      </c>
      <c r="BC169" s="27">
        <v>76371</v>
      </c>
      <c r="BD169" s="63">
        <v>21818</v>
      </c>
      <c r="BE169" s="97">
        <v>21575</v>
      </c>
      <c r="BF169" s="97">
        <v>22169</v>
      </c>
      <c r="BG169" s="97">
        <v>10664</v>
      </c>
      <c r="BH169" s="97">
        <v>76226</v>
      </c>
      <c r="BI169" s="97">
        <v>23784</v>
      </c>
      <c r="BJ169" s="97">
        <v>23170</v>
      </c>
      <c r="BK169" s="97">
        <v>23322</v>
      </c>
      <c r="BL169" s="97">
        <v>11495</v>
      </c>
      <c r="BM169" s="97">
        <v>81771</v>
      </c>
      <c r="BN169" s="97">
        <v>25250</v>
      </c>
      <c r="BO169" s="98">
        <v>6.1638076017490752E-2</v>
      </c>
    </row>
    <row r="170" spans="1:67" ht="17" x14ac:dyDescent="0.2">
      <c r="A170" s="9" t="s">
        <v>668</v>
      </c>
      <c r="B170" s="9" t="s">
        <v>669</v>
      </c>
      <c r="C170" s="73" t="s">
        <v>670</v>
      </c>
      <c r="D170" s="74" t="s">
        <v>83</v>
      </c>
      <c r="E170" s="75" t="s">
        <v>77</v>
      </c>
      <c r="F170" s="27">
        <v>75249</v>
      </c>
      <c r="G170" s="27">
        <v>71962</v>
      </c>
      <c r="H170" s="27">
        <v>72530</v>
      </c>
      <c r="I170" s="27">
        <v>36599</v>
      </c>
      <c r="J170" s="27">
        <v>256340</v>
      </c>
      <c r="K170" s="27">
        <v>75791</v>
      </c>
      <c r="L170" s="27">
        <v>72280</v>
      </c>
      <c r="M170" s="27">
        <v>72199</v>
      </c>
      <c r="N170" s="27">
        <v>36541</v>
      </c>
      <c r="O170" s="27">
        <v>256811</v>
      </c>
      <c r="P170" s="27">
        <v>75679</v>
      </c>
      <c r="Q170" s="27">
        <v>73174</v>
      </c>
      <c r="R170" s="27">
        <v>73175</v>
      </c>
      <c r="S170" s="27">
        <v>37748</v>
      </c>
      <c r="T170" s="27">
        <v>259776</v>
      </c>
      <c r="U170" s="27">
        <v>77899</v>
      </c>
      <c r="V170" s="27">
        <v>76584</v>
      </c>
      <c r="W170" s="27">
        <v>77069</v>
      </c>
      <c r="X170" s="27">
        <v>41529</v>
      </c>
      <c r="Y170" s="27">
        <v>273081</v>
      </c>
      <c r="Z170" s="27">
        <v>81023</v>
      </c>
      <c r="AA170" s="27">
        <v>77843</v>
      </c>
      <c r="AB170" s="27">
        <v>79419</v>
      </c>
      <c r="AC170" s="27">
        <v>45048</v>
      </c>
      <c r="AD170" s="27">
        <v>283333</v>
      </c>
      <c r="AE170" s="27">
        <v>83385</v>
      </c>
      <c r="AF170" s="27">
        <v>81412</v>
      </c>
      <c r="AG170" s="27">
        <v>82247</v>
      </c>
      <c r="AH170" s="27">
        <v>47898</v>
      </c>
      <c r="AI170" s="27">
        <v>294942</v>
      </c>
      <c r="AJ170" s="27">
        <v>87803</v>
      </c>
      <c r="AK170" s="27">
        <v>86133</v>
      </c>
      <c r="AL170" s="27">
        <v>86579</v>
      </c>
      <c r="AM170" s="27">
        <v>50879</v>
      </c>
      <c r="AN170" s="27">
        <v>311394</v>
      </c>
      <c r="AO170" s="27">
        <v>93080</v>
      </c>
      <c r="AP170" s="27">
        <v>90984</v>
      </c>
      <c r="AQ170" s="27">
        <v>92099</v>
      </c>
      <c r="AR170" s="27">
        <v>54390</v>
      </c>
      <c r="AS170" s="27">
        <v>330553</v>
      </c>
      <c r="AT170" s="27">
        <v>99135</v>
      </c>
      <c r="AU170" s="27">
        <v>96004</v>
      </c>
      <c r="AV170" s="27">
        <v>97464</v>
      </c>
      <c r="AW170" s="27">
        <v>57002</v>
      </c>
      <c r="AX170" s="27">
        <v>349605</v>
      </c>
      <c r="AY170" s="27">
        <v>105624</v>
      </c>
      <c r="AZ170" s="27">
        <v>102542</v>
      </c>
      <c r="BA170" s="27">
        <v>103949</v>
      </c>
      <c r="BB170" s="27">
        <v>60872</v>
      </c>
      <c r="BC170" s="27">
        <v>372987</v>
      </c>
      <c r="BD170" s="63">
        <v>107279</v>
      </c>
      <c r="BE170" s="97">
        <v>103847</v>
      </c>
      <c r="BF170" s="97">
        <v>104258</v>
      </c>
      <c r="BG170" s="97">
        <v>65545</v>
      </c>
      <c r="BH170" s="97">
        <v>380929</v>
      </c>
      <c r="BI170" s="97">
        <v>114671</v>
      </c>
      <c r="BJ170" s="97">
        <v>111532</v>
      </c>
      <c r="BK170" s="97">
        <v>114505</v>
      </c>
      <c r="BL170" s="97">
        <v>70999</v>
      </c>
      <c r="BM170" s="97">
        <v>411707</v>
      </c>
      <c r="BN170" s="97">
        <v>117064</v>
      </c>
      <c r="BO170" s="98">
        <v>2.0868397415213961E-2</v>
      </c>
    </row>
    <row r="171" spans="1:67" ht="17" x14ac:dyDescent="0.2">
      <c r="A171" s="9" t="s">
        <v>671</v>
      </c>
      <c r="B171" s="9" t="s">
        <v>672</v>
      </c>
      <c r="C171" s="73" t="s">
        <v>673</v>
      </c>
      <c r="D171" s="74" t="s">
        <v>87</v>
      </c>
      <c r="E171" s="75" t="s">
        <v>69</v>
      </c>
      <c r="F171" s="27">
        <v>23306</v>
      </c>
      <c r="G171" s="27">
        <v>22876</v>
      </c>
      <c r="H171" s="27">
        <v>22867</v>
      </c>
      <c r="I171" s="27">
        <v>12714</v>
      </c>
      <c r="J171" s="27">
        <v>81763</v>
      </c>
      <c r="K171" s="27">
        <v>23242</v>
      </c>
      <c r="L171" s="27">
        <v>23241</v>
      </c>
      <c r="M171" s="27">
        <v>22633</v>
      </c>
      <c r="N171" s="27">
        <v>13101</v>
      </c>
      <c r="O171" s="27">
        <v>82217</v>
      </c>
      <c r="P171" s="27">
        <v>23824</v>
      </c>
      <c r="Q171" s="27">
        <v>24063</v>
      </c>
      <c r="R171" s="27">
        <v>24301</v>
      </c>
      <c r="S171" s="27">
        <v>14131</v>
      </c>
      <c r="T171" s="27">
        <v>86319</v>
      </c>
      <c r="U171" s="27">
        <v>26152</v>
      </c>
      <c r="V171" s="27">
        <v>26538</v>
      </c>
      <c r="W171" s="27">
        <v>26741</v>
      </c>
      <c r="X171" s="27">
        <v>16325</v>
      </c>
      <c r="Y171" s="27">
        <v>95756</v>
      </c>
      <c r="Z171" s="27">
        <v>27936</v>
      </c>
      <c r="AA171" s="27">
        <v>27960</v>
      </c>
      <c r="AB171" s="27">
        <v>27682</v>
      </c>
      <c r="AC171" s="27">
        <v>17007</v>
      </c>
      <c r="AD171" s="27">
        <v>100585</v>
      </c>
      <c r="AE171" s="27">
        <v>29100</v>
      </c>
      <c r="AF171" s="27">
        <v>29284</v>
      </c>
      <c r="AG171" s="27">
        <v>29100</v>
      </c>
      <c r="AH171" s="27">
        <v>18224</v>
      </c>
      <c r="AI171" s="27">
        <v>105708</v>
      </c>
      <c r="AJ171" s="27">
        <v>30914</v>
      </c>
      <c r="AK171" s="27">
        <v>30889</v>
      </c>
      <c r="AL171" s="27">
        <v>31017</v>
      </c>
      <c r="AM171" s="27">
        <v>19152</v>
      </c>
      <c r="AN171" s="27">
        <v>111972</v>
      </c>
      <c r="AO171" s="27">
        <v>32718</v>
      </c>
      <c r="AP171" s="27">
        <v>32627</v>
      </c>
      <c r="AQ171" s="27">
        <v>32570</v>
      </c>
      <c r="AR171" s="27">
        <v>20465</v>
      </c>
      <c r="AS171" s="27">
        <v>118380</v>
      </c>
      <c r="AT171" s="27">
        <v>35372</v>
      </c>
      <c r="AU171" s="27">
        <v>35593</v>
      </c>
      <c r="AV171" s="27">
        <v>35154</v>
      </c>
      <c r="AW171" s="27">
        <v>22534</v>
      </c>
      <c r="AX171" s="27">
        <v>128653</v>
      </c>
      <c r="AY171" s="27">
        <v>36836</v>
      </c>
      <c r="AZ171" s="27">
        <v>37401</v>
      </c>
      <c r="BA171" s="27">
        <v>37375</v>
      </c>
      <c r="BB171" s="27">
        <v>23469</v>
      </c>
      <c r="BC171" s="27">
        <v>135081</v>
      </c>
      <c r="BD171" s="63">
        <v>34477</v>
      </c>
      <c r="BE171" s="97">
        <v>36636</v>
      </c>
      <c r="BF171" s="97">
        <v>39049</v>
      </c>
      <c r="BG171" s="97">
        <v>23795</v>
      </c>
      <c r="BH171" s="97">
        <v>133957</v>
      </c>
      <c r="BI171" s="97">
        <v>41053</v>
      </c>
      <c r="BJ171" s="97">
        <v>41446</v>
      </c>
      <c r="BK171" s="97">
        <v>41008</v>
      </c>
      <c r="BL171" s="97">
        <v>27077</v>
      </c>
      <c r="BM171" s="97">
        <v>150584</v>
      </c>
      <c r="BN171" s="97">
        <v>41496</v>
      </c>
      <c r="BO171" s="98">
        <v>1.079092879935693E-2</v>
      </c>
    </row>
    <row r="172" spans="1:67" ht="17" x14ac:dyDescent="0.2">
      <c r="A172" s="9" t="s">
        <v>674</v>
      </c>
      <c r="B172" s="9" t="s">
        <v>675</v>
      </c>
      <c r="C172" s="73" t="s">
        <v>676</v>
      </c>
      <c r="D172" s="74" t="s">
        <v>85</v>
      </c>
      <c r="E172" s="75" t="s">
        <v>75</v>
      </c>
      <c r="F172" s="27">
        <v>16240</v>
      </c>
      <c r="G172" s="27">
        <v>16123</v>
      </c>
      <c r="H172" s="27">
        <v>15670</v>
      </c>
      <c r="I172" s="27">
        <v>7273</v>
      </c>
      <c r="J172" s="27">
        <v>55306</v>
      </c>
      <c r="K172" s="27">
        <v>16280</v>
      </c>
      <c r="L172" s="27">
        <v>16147</v>
      </c>
      <c r="M172" s="27">
        <v>15851</v>
      </c>
      <c r="N172" s="27">
        <v>7228</v>
      </c>
      <c r="O172" s="27">
        <v>55506</v>
      </c>
      <c r="P172" s="27">
        <v>16476</v>
      </c>
      <c r="Q172" s="27">
        <v>16162</v>
      </c>
      <c r="R172" s="27">
        <v>16094</v>
      </c>
      <c r="S172" s="27">
        <v>7187</v>
      </c>
      <c r="T172" s="27">
        <v>55919</v>
      </c>
      <c r="U172" s="27">
        <v>16678</v>
      </c>
      <c r="V172" s="27">
        <v>16525</v>
      </c>
      <c r="W172" s="27">
        <v>16281</v>
      </c>
      <c r="X172" s="27">
        <v>7718</v>
      </c>
      <c r="Y172" s="27">
        <v>57202</v>
      </c>
      <c r="Z172" s="27">
        <v>17141</v>
      </c>
      <c r="AA172" s="27">
        <v>16931</v>
      </c>
      <c r="AB172" s="27">
        <v>16710</v>
      </c>
      <c r="AC172" s="27">
        <v>7996</v>
      </c>
      <c r="AD172" s="27">
        <v>58778</v>
      </c>
      <c r="AE172" s="27">
        <v>17788</v>
      </c>
      <c r="AF172" s="27">
        <v>17345</v>
      </c>
      <c r="AG172" s="27">
        <v>17108</v>
      </c>
      <c r="AH172" s="27">
        <v>8079</v>
      </c>
      <c r="AI172" s="27">
        <v>60320</v>
      </c>
      <c r="AJ172" s="27">
        <v>18694</v>
      </c>
      <c r="AK172" s="27">
        <v>18467</v>
      </c>
      <c r="AL172" s="27">
        <v>18078</v>
      </c>
      <c r="AM172" s="27">
        <v>9190</v>
      </c>
      <c r="AN172" s="27">
        <v>64429</v>
      </c>
      <c r="AO172" s="27">
        <v>19611</v>
      </c>
      <c r="AP172" s="27">
        <v>19419</v>
      </c>
      <c r="AQ172" s="27">
        <v>18802</v>
      </c>
      <c r="AR172" s="27">
        <v>9537</v>
      </c>
      <c r="AS172" s="27">
        <v>67369</v>
      </c>
      <c r="AT172" s="27">
        <v>20793</v>
      </c>
      <c r="AU172" s="27">
        <v>20524</v>
      </c>
      <c r="AV172" s="27">
        <v>20237</v>
      </c>
      <c r="AW172" s="27">
        <v>10101</v>
      </c>
      <c r="AX172" s="27">
        <v>71655</v>
      </c>
      <c r="AY172" s="27">
        <v>21622</v>
      </c>
      <c r="AZ172" s="27">
        <v>21292</v>
      </c>
      <c r="BA172" s="27">
        <v>21442</v>
      </c>
      <c r="BB172" s="27">
        <v>10612</v>
      </c>
      <c r="BC172" s="27">
        <v>74968</v>
      </c>
      <c r="BD172" s="63">
        <v>22683</v>
      </c>
      <c r="BE172" s="97">
        <v>23498</v>
      </c>
      <c r="BF172" s="97">
        <v>23832</v>
      </c>
      <c r="BG172" s="97">
        <v>7954</v>
      </c>
      <c r="BH172" s="97">
        <v>77967</v>
      </c>
      <c r="BI172" s="97">
        <v>23298</v>
      </c>
      <c r="BJ172" s="97">
        <v>23109</v>
      </c>
      <c r="BK172" s="97">
        <v>23074</v>
      </c>
      <c r="BL172" s="97">
        <v>13313</v>
      </c>
      <c r="BM172" s="97">
        <v>82794</v>
      </c>
      <c r="BN172" s="97">
        <v>25687</v>
      </c>
      <c r="BO172" s="98">
        <v>0.10254099064297365</v>
      </c>
    </row>
    <row r="173" spans="1:67" ht="17" x14ac:dyDescent="0.2">
      <c r="A173" s="9" t="s">
        <v>677</v>
      </c>
      <c r="B173" s="9" t="s">
        <v>678</v>
      </c>
      <c r="C173" s="73" t="s">
        <v>679</v>
      </c>
      <c r="D173" s="74" t="s">
        <v>81</v>
      </c>
      <c r="E173" s="75" t="s">
        <v>81</v>
      </c>
      <c r="F173" s="27">
        <v>23913</v>
      </c>
      <c r="G173" s="27">
        <v>23100</v>
      </c>
      <c r="H173" s="27">
        <v>23509</v>
      </c>
      <c r="I173" s="27">
        <v>20898</v>
      </c>
      <c r="J173" s="27">
        <v>91420</v>
      </c>
      <c r="K173" s="27">
        <v>24434</v>
      </c>
      <c r="L173" s="27">
        <v>23652</v>
      </c>
      <c r="M173" s="27">
        <v>23692</v>
      </c>
      <c r="N173" s="27">
        <v>21109</v>
      </c>
      <c r="O173" s="27">
        <v>92887</v>
      </c>
      <c r="P173" s="27">
        <v>24996</v>
      </c>
      <c r="Q173" s="27">
        <v>23822</v>
      </c>
      <c r="R173" s="27">
        <v>24279</v>
      </c>
      <c r="S173" s="27">
        <v>21765</v>
      </c>
      <c r="T173" s="27">
        <v>94862</v>
      </c>
      <c r="U173" s="27">
        <v>26938</v>
      </c>
      <c r="V173" s="27">
        <v>26211</v>
      </c>
      <c r="W173" s="27">
        <v>26320</v>
      </c>
      <c r="X173" s="27">
        <v>23727</v>
      </c>
      <c r="Y173" s="27">
        <v>103196</v>
      </c>
      <c r="Z173" s="27">
        <v>27290</v>
      </c>
      <c r="AA173" s="27">
        <v>25997</v>
      </c>
      <c r="AB173" s="27">
        <v>26362</v>
      </c>
      <c r="AC173" s="27">
        <v>24348</v>
      </c>
      <c r="AD173" s="27">
        <v>103997</v>
      </c>
      <c r="AE173" s="27">
        <v>27857</v>
      </c>
      <c r="AF173" s="27">
        <v>27092</v>
      </c>
      <c r="AG173" s="27">
        <v>27614</v>
      </c>
      <c r="AH173" s="27">
        <v>24980</v>
      </c>
      <c r="AI173" s="27">
        <v>107543</v>
      </c>
      <c r="AJ173" s="27">
        <v>29417</v>
      </c>
      <c r="AK173" s="27">
        <v>28265</v>
      </c>
      <c r="AL173" s="27">
        <v>28747</v>
      </c>
      <c r="AM173" s="27">
        <v>26574</v>
      </c>
      <c r="AN173" s="27">
        <v>113003</v>
      </c>
      <c r="AO173" s="27">
        <v>32439</v>
      </c>
      <c r="AP173" s="27">
        <v>31587</v>
      </c>
      <c r="AQ173" s="27">
        <v>31361</v>
      </c>
      <c r="AR173" s="27">
        <v>29529</v>
      </c>
      <c r="AS173" s="27">
        <v>124916</v>
      </c>
      <c r="AT173" s="27">
        <v>33696</v>
      </c>
      <c r="AU173" s="27">
        <v>32915</v>
      </c>
      <c r="AV173" s="27">
        <v>33099</v>
      </c>
      <c r="AW173" s="27">
        <v>30720</v>
      </c>
      <c r="AX173" s="27">
        <v>130430</v>
      </c>
      <c r="AY173" s="27">
        <v>36914</v>
      </c>
      <c r="AZ173" s="27">
        <v>35521</v>
      </c>
      <c r="BA173" s="27">
        <v>35612</v>
      </c>
      <c r="BB173" s="27">
        <v>32068</v>
      </c>
      <c r="BC173" s="27">
        <v>140115</v>
      </c>
      <c r="BD173" s="63">
        <v>35958</v>
      </c>
      <c r="BE173" s="97">
        <v>36450</v>
      </c>
      <c r="BF173" s="97">
        <v>36132</v>
      </c>
      <c r="BG173" s="97">
        <v>32103</v>
      </c>
      <c r="BH173" s="97">
        <v>140643</v>
      </c>
      <c r="BI173" s="97">
        <v>40290</v>
      </c>
      <c r="BJ173" s="97">
        <v>39099</v>
      </c>
      <c r="BK173" s="97">
        <v>38757</v>
      </c>
      <c r="BL173" s="97">
        <v>35687</v>
      </c>
      <c r="BM173" s="97">
        <v>153833</v>
      </c>
      <c r="BN173" s="97">
        <v>43092</v>
      </c>
      <c r="BO173" s="98">
        <v>6.9545793000744607E-2</v>
      </c>
    </row>
    <row r="174" spans="1:67" ht="17" x14ac:dyDescent="0.2">
      <c r="A174" s="9" t="s">
        <v>680</v>
      </c>
      <c r="B174" s="9" t="s">
        <v>681</v>
      </c>
      <c r="C174" s="73" t="s">
        <v>682</v>
      </c>
      <c r="D174" s="74" t="s">
        <v>85</v>
      </c>
      <c r="E174" s="75" t="s">
        <v>79</v>
      </c>
      <c r="F174" s="27">
        <v>14847</v>
      </c>
      <c r="G174" s="27">
        <v>14321</v>
      </c>
      <c r="H174" s="27">
        <v>14431</v>
      </c>
      <c r="I174" s="27">
        <v>5695</v>
      </c>
      <c r="J174" s="27">
        <v>49294</v>
      </c>
      <c r="K174" s="27">
        <v>15089</v>
      </c>
      <c r="L174" s="27">
        <v>14479</v>
      </c>
      <c r="M174" s="27">
        <v>14634</v>
      </c>
      <c r="N174" s="27">
        <v>5641</v>
      </c>
      <c r="O174" s="27">
        <v>49843</v>
      </c>
      <c r="P174" s="27">
        <v>15134</v>
      </c>
      <c r="Q174" s="27">
        <v>14639</v>
      </c>
      <c r="R174" s="27">
        <v>14750</v>
      </c>
      <c r="S174" s="27">
        <v>5971</v>
      </c>
      <c r="T174" s="27">
        <v>50494</v>
      </c>
      <c r="U174" s="27">
        <v>15636</v>
      </c>
      <c r="V174" s="27">
        <v>15268</v>
      </c>
      <c r="W174" s="27">
        <v>15105</v>
      </c>
      <c r="X174" s="27">
        <v>6176</v>
      </c>
      <c r="Y174" s="27">
        <v>52185</v>
      </c>
      <c r="Z174" s="27">
        <v>15840</v>
      </c>
      <c r="AA174" s="27">
        <v>15367</v>
      </c>
      <c r="AB174" s="27">
        <v>15469</v>
      </c>
      <c r="AC174" s="27">
        <v>6416</v>
      </c>
      <c r="AD174" s="27">
        <v>53092</v>
      </c>
      <c r="AE174" s="27">
        <v>16054</v>
      </c>
      <c r="AF174" s="27">
        <v>15826</v>
      </c>
      <c r="AG174" s="27">
        <v>15969</v>
      </c>
      <c r="AH174" s="27">
        <v>6622</v>
      </c>
      <c r="AI174" s="27">
        <v>54471</v>
      </c>
      <c r="AJ174" s="27">
        <v>16708</v>
      </c>
      <c r="AK174" s="27">
        <v>16352</v>
      </c>
      <c r="AL174" s="27">
        <v>16657</v>
      </c>
      <c r="AM174" s="27">
        <v>7075</v>
      </c>
      <c r="AN174" s="27">
        <v>56792</v>
      </c>
      <c r="AO174" s="27">
        <v>17436</v>
      </c>
      <c r="AP174" s="27">
        <v>17198</v>
      </c>
      <c r="AQ174" s="27">
        <v>17427</v>
      </c>
      <c r="AR174" s="27">
        <v>7936</v>
      </c>
      <c r="AS174" s="27">
        <v>59997</v>
      </c>
      <c r="AT174" s="27">
        <v>18798</v>
      </c>
      <c r="AU174" s="27">
        <v>18314</v>
      </c>
      <c r="AV174" s="27">
        <v>18448</v>
      </c>
      <c r="AW174" s="27">
        <v>8647</v>
      </c>
      <c r="AX174" s="27">
        <v>64207</v>
      </c>
      <c r="AY174" s="27">
        <v>20034</v>
      </c>
      <c r="AZ174" s="27">
        <v>19427</v>
      </c>
      <c r="BA174" s="27">
        <v>19587</v>
      </c>
      <c r="BB174" s="27">
        <v>9290</v>
      </c>
      <c r="BC174" s="27">
        <v>68338</v>
      </c>
      <c r="BD174" s="63">
        <v>19822</v>
      </c>
      <c r="BE174" s="97">
        <v>20049</v>
      </c>
      <c r="BF174" s="97">
        <v>20215</v>
      </c>
      <c r="BG174" s="97">
        <v>9313</v>
      </c>
      <c r="BH174" s="97">
        <v>69399</v>
      </c>
      <c r="BI174" s="97">
        <v>21904</v>
      </c>
      <c r="BJ174" s="97">
        <v>21587</v>
      </c>
      <c r="BK174" s="97">
        <v>21472</v>
      </c>
      <c r="BL174" s="97">
        <v>10027</v>
      </c>
      <c r="BM174" s="97">
        <v>74990</v>
      </c>
      <c r="BN174" s="97">
        <v>22740</v>
      </c>
      <c r="BO174" s="98">
        <v>3.8166544923301682E-2</v>
      </c>
    </row>
    <row r="175" spans="1:67" ht="17" x14ac:dyDescent="0.2">
      <c r="A175" s="9" t="s">
        <v>683</v>
      </c>
      <c r="B175" s="9" t="s">
        <v>684</v>
      </c>
      <c r="C175" s="73" t="s">
        <v>685</v>
      </c>
      <c r="D175" s="74" t="s">
        <v>85</v>
      </c>
      <c r="E175" s="75" t="s">
        <v>69</v>
      </c>
      <c r="F175" s="27">
        <v>8613</v>
      </c>
      <c r="G175" s="27">
        <v>8573</v>
      </c>
      <c r="H175" s="27">
        <v>8756</v>
      </c>
      <c r="I175" s="27">
        <v>6320</v>
      </c>
      <c r="J175" s="27">
        <v>32262</v>
      </c>
      <c r="K175" s="27">
        <v>8646</v>
      </c>
      <c r="L175" s="27">
        <v>8619</v>
      </c>
      <c r="M175" s="27">
        <v>8800</v>
      </c>
      <c r="N175" s="27">
        <v>6468</v>
      </c>
      <c r="O175" s="27">
        <v>32533</v>
      </c>
      <c r="P175" s="27">
        <v>8456</v>
      </c>
      <c r="Q175" s="27">
        <v>8580</v>
      </c>
      <c r="R175" s="27">
        <v>8686</v>
      </c>
      <c r="S175" s="27">
        <v>6322</v>
      </c>
      <c r="T175" s="27">
        <v>32044</v>
      </c>
      <c r="U175" s="27">
        <v>8323</v>
      </c>
      <c r="V175" s="27">
        <v>9521</v>
      </c>
      <c r="W175" s="27">
        <v>9062</v>
      </c>
      <c r="X175" s="27">
        <v>6503</v>
      </c>
      <c r="Y175" s="27">
        <v>33409</v>
      </c>
      <c r="Z175" s="27">
        <v>8939</v>
      </c>
      <c r="AA175" s="27">
        <v>9164</v>
      </c>
      <c r="AB175" s="27">
        <v>9343</v>
      </c>
      <c r="AC175" s="27">
        <v>7767</v>
      </c>
      <c r="AD175" s="27">
        <v>35213</v>
      </c>
      <c r="AE175" s="27">
        <v>9372</v>
      </c>
      <c r="AF175" s="27">
        <v>9228</v>
      </c>
      <c r="AG175" s="27">
        <v>9365</v>
      </c>
      <c r="AH175" s="27">
        <v>7283</v>
      </c>
      <c r="AI175" s="27">
        <v>35248</v>
      </c>
      <c r="AJ175" s="27">
        <v>10079</v>
      </c>
      <c r="AK175" s="27">
        <v>9993</v>
      </c>
      <c r="AL175" s="27">
        <v>10065</v>
      </c>
      <c r="AM175" s="27">
        <v>6577</v>
      </c>
      <c r="AN175" s="27">
        <v>36714</v>
      </c>
      <c r="AO175" s="27">
        <v>10817</v>
      </c>
      <c r="AP175" s="27">
        <v>10583</v>
      </c>
      <c r="AQ175" s="27">
        <v>10871</v>
      </c>
      <c r="AR175" s="27">
        <v>6537</v>
      </c>
      <c r="AS175" s="27">
        <v>38808</v>
      </c>
      <c r="AT175" s="27">
        <v>10689</v>
      </c>
      <c r="AU175" s="27">
        <v>11091</v>
      </c>
      <c r="AV175" s="27">
        <v>11054</v>
      </c>
      <c r="AW175" s="27">
        <v>9402</v>
      </c>
      <c r="AX175" s="27">
        <v>42236</v>
      </c>
      <c r="AY175" s="27">
        <v>11727</v>
      </c>
      <c r="AZ175" s="27">
        <v>11949</v>
      </c>
      <c r="BA175" s="27">
        <v>11744</v>
      </c>
      <c r="BB175" s="27">
        <v>8214</v>
      </c>
      <c r="BC175" s="27">
        <v>43634</v>
      </c>
      <c r="BD175" s="63">
        <v>11384</v>
      </c>
      <c r="BE175" s="97">
        <v>11489</v>
      </c>
      <c r="BF175" s="97">
        <v>11860</v>
      </c>
      <c r="BG175" s="97">
        <v>8390</v>
      </c>
      <c r="BH175" s="97">
        <v>43123</v>
      </c>
      <c r="BI175" s="97">
        <v>11837</v>
      </c>
      <c r="BJ175" s="97">
        <v>12587</v>
      </c>
      <c r="BK175" s="97">
        <v>12565</v>
      </c>
      <c r="BL175" s="97">
        <v>9064</v>
      </c>
      <c r="BM175" s="97">
        <v>46053</v>
      </c>
      <c r="BN175" s="97">
        <v>12839</v>
      </c>
      <c r="BO175" s="98">
        <v>8.4649826814226573E-2</v>
      </c>
    </row>
    <row r="176" spans="1:67" ht="17" x14ac:dyDescent="0.2">
      <c r="A176" s="9" t="s">
        <v>686</v>
      </c>
      <c r="B176" s="9" t="s">
        <v>687</v>
      </c>
      <c r="C176" s="73" t="s">
        <v>688</v>
      </c>
      <c r="D176" s="74" t="s">
        <v>83</v>
      </c>
      <c r="E176" s="75" t="s">
        <v>65</v>
      </c>
      <c r="F176" s="27">
        <v>37378</v>
      </c>
      <c r="G176" s="27">
        <v>36572</v>
      </c>
      <c r="H176" s="27">
        <v>37014</v>
      </c>
      <c r="I176" s="27">
        <v>24240</v>
      </c>
      <c r="J176" s="27">
        <v>135204</v>
      </c>
      <c r="K176" s="27">
        <v>36077</v>
      </c>
      <c r="L176" s="27">
        <v>36978</v>
      </c>
      <c r="M176" s="27">
        <v>36827</v>
      </c>
      <c r="N176" s="27">
        <v>24548</v>
      </c>
      <c r="O176" s="27">
        <v>134430</v>
      </c>
      <c r="P176" s="27">
        <v>36219</v>
      </c>
      <c r="Q176" s="27">
        <v>37654</v>
      </c>
      <c r="R176" s="27">
        <v>37606</v>
      </c>
      <c r="S176" s="27">
        <v>24991</v>
      </c>
      <c r="T176" s="27">
        <v>136470</v>
      </c>
      <c r="U176" s="27">
        <v>37832</v>
      </c>
      <c r="V176" s="27">
        <v>39371</v>
      </c>
      <c r="W176" s="27">
        <v>40158</v>
      </c>
      <c r="X176" s="27">
        <v>28124</v>
      </c>
      <c r="Y176" s="27">
        <v>145485</v>
      </c>
      <c r="Z176" s="27">
        <v>39348</v>
      </c>
      <c r="AA176" s="27">
        <v>41367</v>
      </c>
      <c r="AB176" s="27">
        <v>44151</v>
      </c>
      <c r="AC176" s="27">
        <v>27089</v>
      </c>
      <c r="AD176" s="27">
        <v>151955</v>
      </c>
      <c r="AE176" s="27">
        <v>40849</v>
      </c>
      <c r="AF176" s="27">
        <v>42719</v>
      </c>
      <c r="AG176" s="27">
        <v>43850</v>
      </c>
      <c r="AH176" s="27">
        <v>32290</v>
      </c>
      <c r="AI176" s="27">
        <v>159708</v>
      </c>
      <c r="AJ176" s="27">
        <v>43148</v>
      </c>
      <c r="AK176" s="27">
        <v>45707</v>
      </c>
      <c r="AL176" s="27">
        <v>46484</v>
      </c>
      <c r="AM176" s="27">
        <v>34483</v>
      </c>
      <c r="AN176" s="27">
        <v>169822</v>
      </c>
      <c r="AO176" s="27">
        <v>46609</v>
      </c>
      <c r="AP176" s="27">
        <v>48750</v>
      </c>
      <c r="AQ176" s="27">
        <v>49287</v>
      </c>
      <c r="AR176" s="27">
        <v>36992</v>
      </c>
      <c r="AS176" s="27">
        <v>181638</v>
      </c>
      <c r="AT176" s="27">
        <v>49653</v>
      </c>
      <c r="AU176" s="27">
        <v>52143</v>
      </c>
      <c r="AV176" s="27">
        <v>56621</v>
      </c>
      <c r="AW176" s="27">
        <v>33609</v>
      </c>
      <c r="AX176" s="27">
        <v>192026</v>
      </c>
      <c r="AY176" s="27">
        <v>55770</v>
      </c>
      <c r="AZ176" s="27">
        <v>55238</v>
      </c>
      <c r="BA176" s="27">
        <v>55953</v>
      </c>
      <c r="BB176" s="27">
        <v>39121</v>
      </c>
      <c r="BC176" s="27">
        <v>206082</v>
      </c>
      <c r="BD176" s="63">
        <v>49596</v>
      </c>
      <c r="BE176" s="97">
        <v>54148</v>
      </c>
      <c r="BF176" s="97">
        <v>53604</v>
      </c>
      <c r="BG176" s="97">
        <v>41687</v>
      </c>
      <c r="BH176" s="97">
        <v>199035</v>
      </c>
      <c r="BI176" s="97">
        <v>56110</v>
      </c>
      <c r="BJ176" s="97">
        <v>58452</v>
      </c>
      <c r="BK176" s="97">
        <v>59535</v>
      </c>
      <c r="BL176" s="97">
        <v>46672</v>
      </c>
      <c r="BM176" s="97">
        <v>220769</v>
      </c>
      <c r="BN176" s="97">
        <v>58470</v>
      </c>
      <c r="BO176" s="98">
        <v>4.2060238816610231E-2</v>
      </c>
    </row>
    <row r="177" spans="1:67" ht="17" x14ac:dyDescent="0.2">
      <c r="A177" s="9" t="s">
        <v>689</v>
      </c>
      <c r="B177" s="9" t="s">
        <v>690</v>
      </c>
      <c r="C177" s="73" t="s">
        <v>691</v>
      </c>
      <c r="D177" s="74" t="s">
        <v>87</v>
      </c>
      <c r="E177" s="75" t="s">
        <v>71</v>
      </c>
      <c r="F177" s="27">
        <v>17463</v>
      </c>
      <c r="G177" s="27">
        <v>17024</v>
      </c>
      <c r="H177" s="27">
        <v>17091</v>
      </c>
      <c r="I177" s="27">
        <v>9169</v>
      </c>
      <c r="J177" s="27">
        <v>60747</v>
      </c>
      <c r="K177" s="27">
        <v>17542</v>
      </c>
      <c r="L177" s="27">
        <v>17300</v>
      </c>
      <c r="M177" s="27">
        <v>17328</v>
      </c>
      <c r="N177" s="27">
        <v>9004</v>
      </c>
      <c r="O177" s="27">
        <v>61174</v>
      </c>
      <c r="P177" s="27">
        <v>18180</v>
      </c>
      <c r="Q177" s="27">
        <v>17661</v>
      </c>
      <c r="R177" s="27">
        <v>17836</v>
      </c>
      <c r="S177" s="27">
        <v>10438</v>
      </c>
      <c r="T177" s="27">
        <v>64115</v>
      </c>
      <c r="U177" s="27">
        <v>18727</v>
      </c>
      <c r="V177" s="27">
        <v>18428</v>
      </c>
      <c r="W177" s="27">
        <v>18721</v>
      </c>
      <c r="X177" s="27">
        <v>11689</v>
      </c>
      <c r="Y177" s="27">
        <v>67565</v>
      </c>
      <c r="Z177" s="27">
        <v>19542</v>
      </c>
      <c r="AA177" s="27">
        <v>18996</v>
      </c>
      <c r="AB177" s="27">
        <v>19213</v>
      </c>
      <c r="AC177" s="27">
        <v>12766</v>
      </c>
      <c r="AD177" s="27">
        <v>70517</v>
      </c>
      <c r="AE177" s="27">
        <v>20275</v>
      </c>
      <c r="AF177" s="27">
        <v>19673</v>
      </c>
      <c r="AG177" s="27">
        <v>22230</v>
      </c>
      <c r="AH177" s="27">
        <v>15560</v>
      </c>
      <c r="AI177" s="27">
        <v>77738</v>
      </c>
      <c r="AJ177" s="27">
        <v>23757</v>
      </c>
      <c r="AK177" s="27">
        <v>21499</v>
      </c>
      <c r="AL177" s="27">
        <v>22319</v>
      </c>
      <c r="AM177" s="27">
        <v>11702</v>
      </c>
      <c r="AN177" s="27">
        <v>79277</v>
      </c>
      <c r="AO177" s="27">
        <v>25261</v>
      </c>
      <c r="AP177" s="27">
        <v>22750</v>
      </c>
      <c r="AQ177" s="27">
        <v>23861</v>
      </c>
      <c r="AR177" s="27">
        <v>12673</v>
      </c>
      <c r="AS177" s="27">
        <v>84545</v>
      </c>
      <c r="AT177" s="27">
        <v>26878</v>
      </c>
      <c r="AU177" s="27">
        <v>24116</v>
      </c>
      <c r="AV177" s="27">
        <v>25457</v>
      </c>
      <c r="AW177" s="27">
        <v>15090</v>
      </c>
      <c r="AX177" s="27">
        <v>91541</v>
      </c>
      <c r="AY177" s="27">
        <v>28394</v>
      </c>
      <c r="AZ177" s="27">
        <v>25825</v>
      </c>
      <c r="BA177" s="27">
        <v>27009</v>
      </c>
      <c r="BB177" s="27">
        <v>14919</v>
      </c>
      <c r="BC177" s="27">
        <v>96147</v>
      </c>
      <c r="BD177" s="63">
        <v>27479</v>
      </c>
      <c r="BE177" s="97">
        <v>27093</v>
      </c>
      <c r="BF177" s="97">
        <v>26470</v>
      </c>
      <c r="BG177" s="97">
        <v>14245</v>
      </c>
      <c r="BH177" s="97">
        <v>95287</v>
      </c>
      <c r="BI177" s="97">
        <v>31222</v>
      </c>
      <c r="BJ177" s="97">
        <v>27861</v>
      </c>
      <c r="BK177" s="97">
        <v>28999</v>
      </c>
      <c r="BL177" s="97">
        <v>20114</v>
      </c>
      <c r="BM177" s="97">
        <v>108196</v>
      </c>
      <c r="BN177" s="97">
        <v>32480</v>
      </c>
      <c r="BO177" s="98">
        <v>4.0292101723143937E-2</v>
      </c>
    </row>
    <row r="178" spans="1:67" ht="17" x14ac:dyDescent="0.2">
      <c r="A178" s="9" t="s">
        <v>692</v>
      </c>
      <c r="B178" s="9" t="s">
        <v>693</v>
      </c>
      <c r="C178" s="73" t="s">
        <v>694</v>
      </c>
      <c r="D178" s="74" t="s">
        <v>85</v>
      </c>
      <c r="E178" s="75" t="s">
        <v>75</v>
      </c>
      <c r="F178" s="27">
        <v>23999</v>
      </c>
      <c r="G178" s="27">
        <v>23127</v>
      </c>
      <c r="H178" s="27">
        <v>23069</v>
      </c>
      <c r="I178" s="27">
        <v>9614</v>
      </c>
      <c r="J178" s="27">
        <v>79809</v>
      </c>
      <c r="K178" s="27">
        <v>24285</v>
      </c>
      <c r="L178" s="27">
        <v>23438</v>
      </c>
      <c r="M178" s="27">
        <v>22708</v>
      </c>
      <c r="N178" s="27">
        <v>9944</v>
      </c>
      <c r="O178" s="27">
        <v>80375</v>
      </c>
      <c r="P178" s="27">
        <v>24548</v>
      </c>
      <c r="Q178" s="27">
        <v>23208</v>
      </c>
      <c r="R178" s="27">
        <v>23348</v>
      </c>
      <c r="S178" s="27">
        <v>10160</v>
      </c>
      <c r="T178" s="27">
        <v>81264</v>
      </c>
      <c r="U178" s="27">
        <v>25190</v>
      </c>
      <c r="V178" s="27">
        <v>23976</v>
      </c>
      <c r="W178" s="27">
        <v>24066</v>
      </c>
      <c r="X178" s="27">
        <v>10838</v>
      </c>
      <c r="Y178" s="27">
        <v>84070</v>
      </c>
      <c r="Z178" s="27">
        <v>25652</v>
      </c>
      <c r="AA178" s="27">
        <v>25140</v>
      </c>
      <c r="AB178" s="27">
        <v>25342</v>
      </c>
      <c r="AC178" s="27">
        <v>11178</v>
      </c>
      <c r="AD178" s="27">
        <v>87312</v>
      </c>
      <c r="AE178" s="27">
        <v>26552</v>
      </c>
      <c r="AF178" s="27">
        <v>25619</v>
      </c>
      <c r="AG178" s="27">
        <v>25732</v>
      </c>
      <c r="AH178" s="27">
        <v>12584</v>
      </c>
      <c r="AI178" s="27">
        <v>90487</v>
      </c>
      <c r="AJ178" s="27">
        <v>27920</v>
      </c>
      <c r="AK178" s="27">
        <v>26706</v>
      </c>
      <c r="AL178" s="27">
        <v>27625</v>
      </c>
      <c r="AM178" s="27">
        <v>13197</v>
      </c>
      <c r="AN178" s="27">
        <v>95448</v>
      </c>
      <c r="AO178" s="27">
        <v>28880</v>
      </c>
      <c r="AP178" s="27">
        <v>28933</v>
      </c>
      <c r="AQ178" s="27">
        <v>28690</v>
      </c>
      <c r="AR178" s="27">
        <v>15102</v>
      </c>
      <c r="AS178" s="27">
        <v>101605</v>
      </c>
      <c r="AT178" s="27">
        <v>31612</v>
      </c>
      <c r="AU178" s="27">
        <v>30647</v>
      </c>
      <c r="AV178" s="27">
        <v>31030</v>
      </c>
      <c r="AW178" s="27">
        <v>15263</v>
      </c>
      <c r="AX178" s="27">
        <v>108552</v>
      </c>
      <c r="AY178" s="27">
        <v>33892</v>
      </c>
      <c r="AZ178" s="27">
        <v>32577</v>
      </c>
      <c r="BA178" s="27">
        <v>33181</v>
      </c>
      <c r="BB178" s="27">
        <v>16606</v>
      </c>
      <c r="BC178" s="27">
        <v>116256</v>
      </c>
      <c r="BD178" s="63">
        <v>34170</v>
      </c>
      <c r="BE178" s="97">
        <v>33836</v>
      </c>
      <c r="BF178" s="97">
        <v>34314</v>
      </c>
      <c r="BG178" s="97">
        <v>18058</v>
      </c>
      <c r="BH178" s="97">
        <v>120378</v>
      </c>
      <c r="BI178" s="97">
        <v>37962</v>
      </c>
      <c r="BJ178" s="97">
        <v>36202</v>
      </c>
      <c r="BK178" s="97">
        <v>36849</v>
      </c>
      <c r="BL178" s="97">
        <v>19930</v>
      </c>
      <c r="BM178" s="97">
        <v>130943</v>
      </c>
      <c r="BN178" s="97">
        <v>40600</v>
      </c>
      <c r="BO178" s="98">
        <v>6.9490543174753699E-2</v>
      </c>
    </row>
    <row r="179" spans="1:67" ht="17" x14ac:dyDescent="0.2">
      <c r="A179" s="9" t="s">
        <v>695</v>
      </c>
      <c r="B179" s="9" t="s">
        <v>696</v>
      </c>
      <c r="C179" s="73" t="s">
        <v>697</v>
      </c>
      <c r="D179" s="74" t="s">
        <v>85</v>
      </c>
      <c r="E179" s="75" t="s">
        <v>71</v>
      </c>
      <c r="F179" s="27">
        <v>9847</v>
      </c>
      <c r="G179" s="27">
        <v>9451</v>
      </c>
      <c r="H179" s="27">
        <v>9595</v>
      </c>
      <c r="I179" s="27">
        <v>4162</v>
      </c>
      <c r="J179" s="27">
        <v>33055</v>
      </c>
      <c r="K179" s="27">
        <v>9893</v>
      </c>
      <c r="L179" s="27">
        <v>9388</v>
      </c>
      <c r="M179" s="27">
        <v>9652</v>
      </c>
      <c r="N179" s="27">
        <v>4235</v>
      </c>
      <c r="O179" s="27">
        <v>33168</v>
      </c>
      <c r="P179" s="27">
        <v>10064</v>
      </c>
      <c r="Q179" s="27">
        <v>9597</v>
      </c>
      <c r="R179" s="27">
        <v>9804</v>
      </c>
      <c r="S179" s="27">
        <v>4230</v>
      </c>
      <c r="T179" s="27">
        <v>33695</v>
      </c>
      <c r="U179" s="27">
        <v>10226</v>
      </c>
      <c r="V179" s="27">
        <v>9810</v>
      </c>
      <c r="W179" s="27">
        <v>10049</v>
      </c>
      <c r="X179" s="27">
        <v>4521</v>
      </c>
      <c r="Y179" s="27">
        <v>34606</v>
      </c>
      <c r="Z179" s="27">
        <v>10468</v>
      </c>
      <c r="AA179" s="27">
        <v>10092</v>
      </c>
      <c r="AB179" s="27">
        <v>10272</v>
      </c>
      <c r="AC179" s="27">
        <v>4639</v>
      </c>
      <c r="AD179" s="27">
        <v>35471</v>
      </c>
      <c r="AE179" s="27">
        <v>10599</v>
      </c>
      <c r="AF179" s="27">
        <v>10209</v>
      </c>
      <c r="AG179" s="27">
        <v>10394</v>
      </c>
      <c r="AH179" s="27">
        <v>4639</v>
      </c>
      <c r="AI179" s="27">
        <v>35841</v>
      </c>
      <c r="AJ179" s="27">
        <v>11409</v>
      </c>
      <c r="AK179" s="27">
        <v>10861</v>
      </c>
      <c r="AL179" s="27">
        <v>11028</v>
      </c>
      <c r="AM179" s="27">
        <v>5137</v>
      </c>
      <c r="AN179" s="27">
        <v>38435</v>
      </c>
      <c r="AO179" s="27">
        <v>11813</v>
      </c>
      <c r="AP179" s="27">
        <v>11398</v>
      </c>
      <c r="AQ179" s="27">
        <v>11505</v>
      </c>
      <c r="AR179" s="27">
        <v>5451</v>
      </c>
      <c r="AS179" s="27">
        <v>40167</v>
      </c>
      <c r="AT179" s="27">
        <v>12421</v>
      </c>
      <c r="AU179" s="27">
        <v>12004</v>
      </c>
      <c r="AV179" s="27">
        <v>12234</v>
      </c>
      <c r="AW179" s="27">
        <v>5883</v>
      </c>
      <c r="AX179" s="27">
        <v>42542</v>
      </c>
      <c r="AY179" s="27">
        <v>13245</v>
      </c>
      <c r="AZ179" s="27">
        <v>12791</v>
      </c>
      <c r="BA179" s="27">
        <v>12834</v>
      </c>
      <c r="BB179" s="27">
        <v>6430</v>
      </c>
      <c r="BC179" s="27">
        <v>45300</v>
      </c>
      <c r="BD179" s="63">
        <v>12944</v>
      </c>
      <c r="BE179" s="97">
        <v>12736</v>
      </c>
      <c r="BF179" s="97">
        <v>13507</v>
      </c>
      <c r="BG179" s="97">
        <v>6762</v>
      </c>
      <c r="BH179" s="97">
        <v>45949</v>
      </c>
      <c r="BI179" s="97">
        <v>14059</v>
      </c>
      <c r="BJ179" s="97">
        <v>13817</v>
      </c>
      <c r="BK179" s="97">
        <v>13945</v>
      </c>
      <c r="BL179" s="97">
        <v>7341</v>
      </c>
      <c r="BM179" s="97">
        <v>49162</v>
      </c>
      <c r="BN179" s="97">
        <v>15014</v>
      </c>
      <c r="BO179" s="98">
        <v>6.7928017639945937E-2</v>
      </c>
    </row>
    <row r="180" spans="1:67" ht="17" x14ac:dyDescent="0.2">
      <c r="A180" s="9" t="s">
        <v>698</v>
      </c>
      <c r="B180" s="9" t="s">
        <v>699</v>
      </c>
      <c r="C180" s="73" t="s">
        <v>700</v>
      </c>
      <c r="D180" s="74" t="s">
        <v>85</v>
      </c>
      <c r="E180" s="75" t="s">
        <v>79</v>
      </c>
      <c r="F180" s="27">
        <v>11986</v>
      </c>
      <c r="G180" s="27">
        <v>11724</v>
      </c>
      <c r="H180" s="27">
        <v>11657</v>
      </c>
      <c r="I180" s="27">
        <v>4968</v>
      </c>
      <c r="J180" s="27">
        <v>40335</v>
      </c>
      <c r="K180" s="27">
        <v>12022</v>
      </c>
      <c r="L180" s="27">
        <v>11790</v>
      </c>
      <c r="M180" s="27">
        <v>11710</v>
      </c>
      <c r="N180" s="27">
        <v>4893</v>
      </c>
      <c r="O180" s="27">
        <v>40415</v>
      </c>
      <c r="P180" s="27">
        <v>12096</v>
      </c>
      <c r="Q180" s="27">
        <v>11923</v>
      </c>
      <c r="R180" s="27">
        <v>11836</v>
      </c>
      <c r="S180" s="27">
        <v>5054</v>
      </c>
      <c r="T180" s="27">
        <v>40909</v>
      </c>
      <c r="U180" s="27">
        <v>12333</v>
      </c>
      <c r="V180" s="27">
        <v>12062</v>
      </c>
      <c r="W180" s="27">
        <v>11980</v>
      </c>
      <c r="X180" s="27">
        <v>5145</v>
      </c>
      <c r="Y180" s="27">
        <v>41520</v>
      </c>
      <c r="Z180" s="27">
        <v>12845</v>
      </c>
      <c r="AA180" s="27">
        <v>12494</v>
      </c>
      <c r="AB180" s="27">
        <v>12516</v>
      </c>
      <c r="AC180" s="27">
        <v>5462</v>
      </c>
      <c r="AD180" s="27">
        <v>43317</v>
      </c>
      <c r="AE180" s="27">
        <v>13167</v>
      </c>
      <c r="AF180" s="27">
        <v>12905</v>
      </c>
      <c r="AG180" s="27">
        <v>12818</v>
      </c>
      <c r="AH180" s="27">
        <v>5605</v>
      </c>
      <c r="AI180" s="27">
        <v>44495</v>
      </c>
      <c r="AJ180" s="27">
        <v>14036</v>
      </c>
      <c r="AK180" s="27">
        <v>13434</v>
      </c>
      <c r="AL180" s="27">
        <v>13509</v>
      </c>
      <c r="AM180" s="27">
        <v>6114</v>
      </c>
      <c r="AN180" s="27">
        <v>47093</v>
      </c>
      <c r="AO180" s="27">
        <v>14409</v>
      </c>
      <c r="AP180" s="27">
        <v>14069</v>
      </c>
      <c r="AQ180" s="27">
        <v>14106</v>
      </c>
      <c r="AR180" s="27">
        <v>6665</v>
      </c>
      <c r="AS180" s="27">
        <v>49249</v>
      </c>
      <c r="AT180" s="27">
        <v>15219</v>
      </c>
      <c r="AU180" s="27">
        <v>14983</v>
      </c>
      <c r="AV180" s="27">
        <v>14931</v>
      </c>
      <c r="AW180" s="27">
        <v>7076</v>
      </c>
      <c r="AX180" s="27">
        <v>52209</v>
      </c>
      <c r="AY180" s="27">
        <v>16030</v>
      </c>
      <c r="AZ180" s="27">
        <v>15919</v>
      </c>
      <c r="BA180" s="27">
        <v>15939</v>
      </c>
      <c r="BB180" s="27">
        <v>7626</v>
      </c>
      <c r="BC180" s="27">
        <v>55514</v>
      </c>
      <c r="BD180" s="63">
        <v>16413</v>
      </c>
      <c r="BE180" s="97">
        <v>16454</v>
      </c>
      <c r="BF180" s="97">
        <v>16502</v>
      </c>
      <c r="BG180" s="97">
        <v>8153</v>
      </c>
      <c r="BH180" s="97">
        <v>57522</v>
      </c>
      <c r="BI180" s="97">
        <v>17455</v>
      </c>
      <c r="BJ180" s="97">
        <v>17255</v>
      </c>
      <c r="BK180" s="97">
        <v>17322</v>
      </c>
      <c r="BL180" s="97">
        <v>8691</v>
      </c>
      <c r="BM180" s="97">
        <v>60723</v>
      </c>
      <c r="BN180" s="97">
        <v>18504</v>
      </c>
      <c r="BO180" s="98">
        <v>6.0097393297049558E-2</v>
      </c>
    </row>
    <row r="181" spans="1:67" ht="17" x14ac:dyDescent="0.2">
      <c r="A181" s="9" t="s">
        <v>701</v>
      </c>
      <c r="B181" s="9" t="s">
        <v>702</v>
      </c>
      <c r="C181" s="73" t="s">
        <v>703</v>
      </c>
      <c r="D181" s="74" t="s">
        <v>83</v>
      </c>
      <c r="E181" s="75" t="s">
        <v>65</v>
      </c>
      <c r="F181" s="27">
        <v>32347</v>
      </c>
      <c r="G181" s="27">
        <v>31241</v>
      </c>
      <c r="H181" s="27">
        <v>31252</v>
      </c>
      <c r="I181" s="27">
        <v>23402</v>
      </c>
      <c r="J181" s="27">
        <v>118242</v>
      </c>
      <c r="K181" s="27">
        <v>32920</v>
      </c>
      <c r="L181" s="27">
        <v>31394</v>
      </c>
      <c r="M181" s="27">
        <v>31413</v>
      </c>
      <c r="N181" s="27">
        <v>23178</v>
      </c>
      <c r="O181" s="27">
        <v>118906</v>
      </c>
      <c r="P181" s="27">
        <v>33128</v>
      </c>
      <c r="Q181" s="27">
        <v>31939</v>
      </c>
      <c r="R181" s="27">
        <v>32918</v>
      </c>
      <c r="S181" s="27">
        <v>25127</v>
      </c>
      <c r="T181" s="27">
        <v>123112</v>
      </c>
      <c r="U181" s="27">
        <v>36205</v>
      </c>
      <c r="V181" s="27">
        <v>35899</v>
      </c>
      <c r="W181" s="27">
        <v>36805</v>
      </c>
      <c r="X181" s="27">
        <v>27318</v>
      </c>
      <c r="Y181" s="27">
        <v>136227</v>
      </c>
      <c r="Z181" s="27">
        <v>37873</v>
      </c>
      <c r="AA181" s="27">
        <v>37552</v>
      </c>
      <c r="AB181" s="27">
        <v>38150</v>
      </c>
      <c r="AC181" s="27">
        <v>29896</v>
      </c>
      <c r="AD181" s="27">
        <v>143471</v>
      </c>
      <c r="AE181" s="27">
        <v>39146</v>
      </c>
      <c r="AF181" s="27">
        <v>39272</v>
      </c>
      <c r="AG181" s="27">
        <v>39345</v>
      </c>
      <c r="AH181" s="27">
        <v>31254</v>
      </c>
      <c r="AI181" s="27">
        <v>149017</v>
      </c>
      <c r="AJ181" s="27">
        <v>41707</v>
      </c>
      <c r="AK181" s="27">
        <v>41288</v>
      </c>
      <c r="AL181" s="27">
        <v>41875</v>
      </c>
      <c r="AM181" s="27">
        <v>33154</v>
      </c>
      <c r="AN181" s="27">
        <v>158024</v>
      </c>
      <c r="AO181" s="27">
        <v>45244</v>
      </c>
      <c r="AP181" s="27">
        <v>44197</v>
      </c>
      <c r="AQ181" s="27">
        <v>45062</v>
      </c>
      <c r="AR181" s="27">
        <v>37125</v>
      </c>
      <c r="AS181" s="27">
        <v>171628</v>
      </c>
      <c r="AT181" s="27">
        <v>48972</v>
      </c>
      <c r="AU181" s="27">
        <v>45565</v>
      </c>
      <c r="AV181" s="27">
        <v>46446</v>
      </c>
      <c r="AW181" s="27">
        <v>39575</v>
      </c>
      <c r="AX181" s="27">
        <v>180558</v>
      </c>
      <c r="AY181" s="27">
        <v>52635</v>
      </c>
      <c r="AZ181" s="27">
        <v>52860</v>
      </c>
      <c r="BA181" s="27">
        <v>52475</v>
      </c>
      <c r="BB181" s="27">
        <v>38566</v>
      </c>
      <c r="BC181" s="27">
        <v>196536</v>
      </c>
      <c r="BD181" s="63">
        <v>51416</v>
      </c>
      <c r="BE181" s="97">
        <v>53335</v>
      </c>
      <c r="BF181" s="97">
        <v>52992</v>
      </c>
      <c r="BG181" s="97">
        <v>43035</v>
      </c>
      <c r="BH181" s="97">
        <v>200778</v>
      </c>
      <c r="BI181" s="97">
        <v>63885</v>
      </c>
      <c r="BJ181" s="97">
        <v>50356</v>
      </c>
      <c r="BK181" s="97">
        <v>57687</v>
      </c>
      <c r="BL181" s="97">
        <v>45222</v>
      </c>
      <c r="BM181" s="97">
        <v>217150</v>
      </c>
      <c r="BN181" s="97">
        <v>62492</v>
      </c>
      <c r="BO181" s="98">
        <v>-2.1804805509900601E-2</v>
      </c>
    </row>
    <row r="182" spans="1:67" ht="17" x14ac:dyDescent="0.2">
      <c r="A182" s="9" t="s">
        <v>704</v>
      </c>
      <c r="B182" s="9" t="s">
        <v>705</v>
      </c>
      <c r="C182" s="73" t="s">
        <v>706</v>
      </c>
      <c r="D182" s="74" t="s">
        <v>85</v>
      </c>
      <c r="E182" s="75" t="s">
        <v>69</v>
      </c>
      <c r="F182" s="27">
        <v>11179</v>
      </c>
      <c r="G182" s="27">
        <v>10902</v>
      </c>
      <c r="H182" s="27">
        <v>11367</v>
      </c>
      <c r="I182" s="27">
        <v>7016</v>
      </c>
      <c r="J182" s="27">
        <v>40464</v>
      </c>
      <c r="K182" s="27">
        <v>11307</v>
      </c>
      <c r="L182" s="27">
        <v>11144</v>
      </c>
      <c r="M182" s="27">
        <v>11128</v>
      </c>
      <c r="N182" s="27">
        <v>7916</v>
      </c>
      <c r="O182" s="27">
        <v>41495</v>
      </c>
      <c r="P182" s="27">
        <v>11326</v>
      </c>
      <c r="Q182" s="27">
        <v>11200</v>
      </c>
      <c r="R182" s="27">
        <v>11670</v>
      </c>
      <c r="S182" s="27">
        <v>7547</v>
      </c>
      <c r="T182" s="27">
        <v>41743</v>
      </c>
      <c r="U182" s="27">
        <v>11813</v>
      </c>
      <c r="V182" s="27">
        <v>12090</v>
      </c>
      <c r="W182" s="27">
        <v>11970</v>
      </c>
      <c r="X182" s="27">
        <v>7833</v>
      </c>
      <c r="Y182" s="27">
        <v>43706</v>
      </c>
      <c r="Z182" s="27">
        <v>12151</v>
      </c>
      <c r="AA182" s="27">
        <v>11836</v>
      </c>
      <c r="AB182" s="27">
        <v>12524</v>
      </c>
      <c r="AC182" s="27">
        <v>8665</v>
      </c>
      <c r="AD182" s="27">
        <v>45176</v>
      </c>
      <c r="AE182" s="27">
        <v>12772</v>
      </c>
      <c r="AF182" s="27">
        <v>12971</v>
      </c>
      <c r="AG182" s="27">
        <v>13974</v>
      </c>
      <c r="AH182" s="27">
        <v>7872</v>
      </c>
      <c r="AI182" s="27">
        <v>47589</v>
      </c>
      <c r="AJ182" s="27">
        <v>13368</v>
      </c>
      <c r="AK182" s="27">
        <v>13901</v>
      </c>
      <c r="AL182" s="27">
        <v>14089</v>
      </c>
      <c r="AM182" s="27">
        <v>8450</v>
      </c>
      <c r="AN182" s="27">
        <v>49808</v>
      </c>
      <c r="AO182" s="27">
        <v>15061</v>
      </c>
      <c r="AP182" s="27">
        <v>13012</v>
      </c>
      <c r="AQ182" s="27">
        <v>14018</v>
      </c>
      <c r="AR182" s="27">
        <v>10304</v>
      </c>
      <c r="AS182" s="27">
        <v>52395</v>
      </c>
      <c r="AT182" s="27">
        <v>14782</v>
      </c>
      <c r="AU182" s="27">
        <v>14165</v>
      </c>
      <c r="AV182" s="27">
        <v>14957</v>
      </c>
      <c r="AW182" s="27">
        <v>10480</v>
      </c>
      <c r="AX182" s="27">
        <v>54384</v>
      </c>
      <c r="AY182" s="27">
        <v>15719</v>
      </c>
      <c r="AZ182" s="27">
        <v>15121</v>
      </c>
      <c r="BA182" s="27">
        <v>15611</v>
      </c>
      <c r="BB182" s="27">
        <v>10812</v>
      </c>
      <c r="BC182" s="27">
        <v>57263</v>
      </c>
      <c r="BD182" s="63">
        <v>15389</v>
      </c>
      <c r="BE182" s="97">
        <v>15140</v>
      </c>
      <c r="BF182" s="97">
        <v>16472</v>
      </c>
      <c r="BG182" s="97">
        <v>11849</v>
      </c>
      <c r="BH182" s="97">
        <v>58850</v>
      </c>
      <c r="BI182" s="97">
        <v>17488</v>
      </c>
      <c r="BJ182" s="97">
        <v>16246</v>
      </c>
      <c r="BK182" s="97">
        <v>18532</v>
      </c>
      <c r="BL182" s="97">
        <v>10319</v>
      </c>
      <c r="BM182" s="97">
        <v>62585</v>
      </c>
      <c r="BN182" s="97">
        <v>17883</v>
      </c>
      <c r="BO182" s="98">
        <v>2.2586916742909424E-2</v>
      </c>
    </row>
    <row r="183" spans="1:67" ht="17" x14ac:dyDescent="0.2">
      <c r="A183" s="9" t="s">
        <v>707</v>
      </c>
      <c r="B183" s="9" t="s">
        <v>708</v>
      </c>
      <c r="C183" s="73" t="s">
        <v>709</v>
      </c>
      <c r="D183" s="74" t="s">
        <v>87</v>
      </c>
      <c r="E183" s="75" t="s">
        <v>75</v>
      </c>
      <c r="F183" s="27">
        <v>28043</v>
      </c>
      <c r="G183" s="27">
        <v>27809</v>
      </c>
      <c r="H183" s="27">
        <v>28128</v>
      </c>
      <c r="I183" s="27">
        <v>12813</v>
      </c>
      <c r="J183" s="27">
        <v>96793</v>
      </c>
      <c r="K183" s="27">
        <v>28520</v>
      </c>
      <c r="L183" s="27">
        <v>28843</v>
      </c>
      <c r="M183" s="27">
        <v>27946</v>
      </c>
      <c r="N183" s="27">
        <v>12979</v>
      </c>
      <c r="O183" s="27">
        <v>98288</v>
      </c>
      <c r="P183" s="27">
        <v>28841</v>
      </c>
      <c r="Q183" s="27">
        <v>27746</v>
      </c>
      <c r="R183" s="27">
        <v>28989</v>
      </c>
      <c r="S183" s="27">
        <v>13403</v>
      </c>
      <c r="T183" s="27">
        <v>98979</v>
      </c>
      <c r="U183" s="27">
        <v>29367</v>
      </c>
      <c r="V183" s="27">
        <v>30245</v>
      </c>
      <c r="W183" s="27">
        <v>30365</v>
      </c>
      <c r="X183" s="27">
        <v>14084</v>
      </c>
      <c r="Y183" s="27">
        <v>104061</v>
      </c>
      <c r="Z183" s="27">
        <v>30773</v>
      </c>
      <c r="AA183" s="27">
        <v>31097</v>
      </c>
      <c r="AB183" s="27">
        <v>31296</v>
      </c>
      <c r="AC183" s="27">
        <v>16669</v>
      </c>
      <c r="AD183" s="27">
        <v>109835</v>
      </c>
      <c r="AE183" s="27">
        <v>31784</v>
      </c>
      <c r="AF183" s="27">
        <v>32360</v>
      </c>
      <c r="AG183" s="27">
        <v>32631</v>
      </c>
      <c r="AH183" s="27">
        <v>16682</v>
      </c>
      <c r="AI183" s="27">
        <v>113457</v>
      </c>
      <c r="AJ183" s="27">
        <v>33688</v>
      </c>
      <c r="AK183" s="27">
        <v>33895</v>
      </c>
      <c r="AL183" s="27">
        <v>34058</v>
      </c>
      <c r="AM183" s="27">
        <v>18864</v>
      </c>
      <c r="AN183" s="27">
        <v>120505</v>
      </c>
      <c r="AO183" s="27">
        <v>35293</v>
      </c>
      <c r="AP183" s="27">
        <v>35779</v>
      </c>
      <c r="AQ183" s="27">
        <v>36099</v>
      </c>
      <c r="AR183" s="27">
        <v>20059</v>
      </c>
      <c r="AS183" s="27">
        <v>127230</v>
      </c>
      <c r="AT183" s="27">
        <v>38435</v>
      </c>
      <c r="AU183" s="27">
        <v>37570</v>
      </c>
      <c r="AV183" s="27">
        <v>38593</v>
      </c>
      <c r="AW183" s="27">
        <v>21486</v>
      </c>
      <c r="AX183" s="27">
        <v>136084</v>
      </c>
      <c r="AY183" s="27">
        <v>39891</v>
      </c>
      <c r="AZ183" s="27">
        <v>38638</v>
      </c>
      <c r="BA183" s="27">
        <v>38370</v>
      </c>
      <c r="BB183" s="27">
        <v>25962</v>
      </c>
      <c r="BC183" s="27">
        <v>142861</v>
      </c>
      <c r="BD183" s="63">
        <v>39583</v>
      </c>
      <c r="BE183" s="97">
        <v>39898</v>
      </c>
      <c r="BF183" s="97">
        <v>39609</v>
      </c>
      <c r="BG183" s="97">
        <v>27627</v>
      </c>
      <c r="BH183" s="97">
        <v>146717</v>
      </c>
      <c r="BI183" s="97">
        <v>43601</v>
      </c>
      <c r="BJ183" s="97">
        <v>41928</v>
      </c>
      <c r="BK183" s="97">
        <v>41921</v>
      </c>
      <c r="BL183" s="97">
        <v>32001</v>
      </c>
      <c r="BM183" s="97">
        <v>159451</v>
      </c>
      <c r="BN183" s="97">
        <v>46031</v>
      </c>
      <c r="BO183" s="98">
        <v>5.5732666681956838E-2</v>
      </c>
    </row>
    <row r="184" spans="1:67" ht="17" x14ac:dyDescent="0.2">
      <c r="A184" s="9" t="s">
        <v>710</v>
      </c>
      <c r="B184" s="9" t="s">
        <v>711</v>
      </c>
      <c r="C184" s="73" t="s">
        <v>712</v>
      </c>
      <c r="D184" s="74" t="s">
        <v>85</v>
      </c>
      <c r="E184" s="75" t="s">
        <v>69</v>
      </c>
      <c r="F184" s="27">
        <v>7188</v>
      </c>
      <c r="G184" s="27">
        <v>7141</v>
      </c>
      <c r="H184" s="27">
        <v>7252</v>
      </c>
      <c r="I184" s="27">
        <v>3180</v>
      </c>
      <c r="J184" s="27">
        <v>24761</v>
      </c>
      <c r="K184" s="27">
        <v>7241</v>
      </c>
      <c r="L184" s="27">
        <v>7175</v>
      </c>
      <c r="M184" s="27">
        <v>7334</v>
      </c>
      <c r="N184" s="27">
        <v>3293</v>
      </c>
      <c r="O184" s="27">
        <v>25043</v>
      </c>
      <c r="P184" s="27">
        <v>7231</v>
      </c>
      <c r="Q184" s="27">
        <v>7215</v>
      </c>
      <c r="R184" s="27">
        <v>7376</v>
      </c>
      <c r="S184" s="27">
        <v>3227</v>
      </c>
      <c r="T184" s="27">
        <v>25049</v>
      </c>
      <c r="U184" s="27">
        <v>7530</v>
      </c>
      <c r="V184" s="27">
        <v>7442</v>
      </c>
      <c r="W184" s="27">
        <v>7502</v>
      </c>
      <c r="X184" s="27">
        <v>3526</v>
      </c>
      <c r="Y184" s="27">
        <v>26000</v>
      </c>
      <c r="Z184" s="27">
        <v>7689</v>
      </c>
      <c r="AA184" s="27">
        <v>7653</v>
      </c>
      <c r="AB184" s="27">
        <v>7592</v>
      </c>
      <c r="AC184" s="27">
        <v>3549</v>
      </c>
      <c r="AD184" s="27">
        <v>26483</v>
      </c>
      <c r="AE184" s="27">
        <v>8046</v>
      </c>
      <c r="AF184" s="27">
        <v>7943</v>
      </c>
      <c r="AG184" s="27">
        <v>7861</v>
      </c>
      <c r="AH184" s="27">
        <v>3734</v>
      </c>
      <c r="AI184" s="27">
        <v>27584</v>
      </c>
      <c r="AJ184" s="27">
        <v>8395</v>
      </c>
      <c r="AK184" s="27">
        <v>8273</v>
      </c>
      <c r="AL184" s="27">
        <v>8232</v>
      </c>
      <c r="AM184" s="27">
        <v>3918</v>
      </c>
      <c r="AN184" s="27">
        <v>28818</v>
      </c>
      <c r="AO184" s="27">
        <v>8702</v>
      </c>
      <c r="AP184" s="27">
        <v>8621</v>
      </c>
      <c r="AQ184" s="27">
        <v>8676</v>
      </c>
      <c r="AR184" s="27">
        <v>4016</v>
      </c>
      <c r="AS184" s="27">
        <v>30015</v>
      </c>
      <c r="AT184" s="27">
        <v>9410</v>
      </c>
      <c r="AU184" s="27">
        <v>9074</v>
      </c>
      <c r="AV184" s="27">
        <v>9174</v>
      </c>
      <c r="AW184" s="27">
        <v>4261</v>
      </c>
      <c r="AX184" s="27">
        <v>31919</v>
      </c>
      <c r="AY184" s="27">
        <v>9690</v>
      </c>
      <c r="AZ184" s="27">
        <v>9961</v>
      </c>
      <c r="BA184" s="27">
        <v>9807</v>
      </c>
      <c r="BB184" s="27">
        <v>4575</v>
      </c>
      <c r="BC184" s="27">
        <v>34033</v>
      </c>
      <c r="BD184" s="63">
        <v>9813</v>
      </c>
      <c r="BE184" s="97">
        <v>10141</v>
      </c>
      <c r="BF184" s="97">
        <v>10185</v>
      </c>
      <c r="BG184" s="97">
        <v>5336</v>
      </c>
      <c r="BH184" s="97">
        <v>35475</v>
      </c>
      <c r="BI184" s="97">
        <v>10903</v>
      </c>
      <c r="BJ184" s="97">
        <v>10759</v>
      </c>
      <c r="BK184" s="97">
        <v>10820</v>
      </c>
      <c r="BL184" s="97">
        <v>5698</v>
      </c>
      <c r="BM184" s="97">
        <v>38180</v>
      </c>
      <c r="BN184" s="97">
        <v>11367</v>
      </c>
      <c r="BO184" s="98">
        <v>4.2557094377694213E-2</v>
      </c>
    </row>
    <row r="185" spans="1:67" ht="17" x14ac:dyDescent="0.2">
      <c r="A185" s="9" t="s">
        <v>713</v>
      </c>
      <c r="B185" s="9" t="s">
        <v>714</v>
      </c>
      <c r="C185" s="73" t="s">
        <v>715</v>
      </c>
      <c r="D185" s="74" t="s">
        <v>85</v>
      </c>
      <c r="E185" s="75" t="s">
        <v>73</v>
      </c>
      <c r="F185" s="27">
        <v>15624</v>
      </c>
      <c r="G185" s="27">
        <v>15057</v>
      </c>
      <c r="H185" s="27">
        <v>14944</v>
      </c>
      <c r="I185" s="27">
        <v>6656</v>
      </c>
      <c r="J185" s="27">
        <v>52281</v>
      </c>
      <c r="K185" s="27">
        <v>15573</v>
      </c>
      <c r="L185" s="27">
        <v>15261</v>
      </c>
      <c r="M185" s="27">
        <v>15167</v>
      </c>
      <c r="N185" s="27">
        <v>6828</v>
      </c>
      <c r="O185" s="27">
        <v>52829</v>
      </c>
      <c r="P185" s="27">
        <v>15758</v>
      </c>
      <c r="Q185" s="27">
        <v>15447</v>
      </c>
      <c r="R185" s="27">
        <v>15513</v>
      </c>
      <c r="S185" s="27">
        <v>6981</v>
      </c>
      <c r="T185" s="27">
        <v>53699</v>
      </c>
      <c r="U185" s="27">
        <v>16432</v>
      </c>
      <c r="V185" s="27">
        <v>16140</v>
      </c>
      <c r="W185" s="27">
        <v>16165</v>
      </c>
      <c r="X185" s="27">
        <v>7252</v>
      </c>
      <c r="Y185" s="27">
        <v>55989</v>
      </c>
      <c r="Z185" s="27">
        <v>16913</v>
      </c>
      <c r="AA185" s="27">
        <v>16530</v>
      </c>
      <c r="AB185" s="27">
        <v>16321</v>
      </c>
      <c r="AC185" s="27">
        <v>7583</v>
      </c>
      <c r="AD185" s="27">
        <v>57347</v>
      </c>
      <c r="AE185" s="27">
        <v>17464</v>
      </c>
      <c r="AF185" s="27">
        <v>16842</v>
      </c>
      <c r="AG185" s="27">
        <v>16922</v>
      </c>
      <c r="AH185" s="27">
        <v>7556</v>
      </c>
      <c r="AI185" s="27">
        <v>58784</v>
      </c>
      <c r="AJ185" s="27">
        <v>18336</v>
      </c>
      <c r="AK185" s="27">
        <v>17896</v>
      </c>
      <c r="AL185" s="27">
        <v>17869</v>
      </c>
      <c r="AM185" s="27">
        <v>8118</v>
      </c>
      <c r="AN185" s="27">
        <v>62219</v>
      </c>
      <c r="AO185" s="27">
        <v>19284</v>
      </c>
      <c r="AP185" s="27">
        <v>18625</v>
      </c>
      <c r="AQ185" s="27">
        <v>18620</v>
      </c>
      <c r="AR185" s="27">
        <v>8565</v>
      </c>
      <c r="AS185" s="27">
        <v>65094</v>
      </c>
      <c r="AT185" s="27">
        <v>20834</v>
      </c>
      <c r="AU185" s="27">
        <v>19950</v>
      </c>
      <c r="AV185" s="27">
        <v>19958</v>
      </c>
      <c r="AW185" s="27">
        <v>9216</v>
      </c>
      <c r="AX185" s="27">
        <v>69958</v>
      </c>
      <c r="AY185" s="27">
        <v>21812</v>
      </c>
      <c r="AZ185" s="27">
        <v>21260</v>
      </c>
      <c r="BA185" s="27">
        <v>21428</v>
      </c>
      <c r="BB185" s="27">
        <v>9929</v>
      </c>
      <c r="BC185" s="27">
        <v>74429</v>
      </c>
      <c r="BD185" s="63">
        <v>21599</v>
      </c>
      <c r="BE185" s="97">
        <v>21485</v>
      </c>
      <c r="BF185" s="97">
        <v>21418</v>
      </c>
      <c r="BG185" s="97">
        <v>10397</v>
      </c>
      <c r="BH185" s="97">
        <v>74899</v>
      </c>
      <c r="BI185" s="97">
        <v>23294</v>
      </c>
      <c r="BJ185" s="97">
        <v>24005</v>
      </c>
      <c r="BK185" s="97">
        <v>24074</v>
      </c>
      <c r="BL185" s="97">
        <v>12158</v>
      </c>
      <c r="BM185" s="97">
        <v>83531</v>
      </c>
      <c r="BN185" s="97">
        <v>25247</v>
      </c>
      <c r="BO185" s="98">
        <v>8.384133253198249E-2</v>
      </c>
    </row>
    <row r="186" spans="1:67" ht="17" x14ac:dyDescent="0.2">
      <c r="A186" s="9" t="s">
        <v>716</v>
      </c>
      <c r="B186" s="9" t="s">
        <v>717</v>
      </c>
      <c r="C186" s="73" t="s">
        <v>718</v>
      </c>
      <c r="D186" s="74" t="s">
        <v>81</v>
      </c>
      <c r="E186" s="75" t="s">
        <v>81</v>
      </c>
      <c r="F186" s="27">
        <v>34036</v>
      </c>
      <c r="G186" s="27">
        <v>26602</v>
      </c>
      <c r="H186" s="27">
        <v>26882</v>
      </c>
      <c r="I186" s="27">
        <v>6847</v>
      </c>
      <c r="J186" s="27">
        <v>94367</v>
      </c>
      <c r="K186" s="27">
        <v>34005</v>
      </c>
      <c r="L186" s="27">
        <v>26682</v>
      </c>
      <c r="M186" s="27">
        <v>27362</v>
      </c>
      <c r="N186" s="27">
        <v>6599</v>
      </c>
      <c r="O186" s="27">
        <v>94648</v>
      </c>
      <c r="P186" s="27">
        <v>34770</v>
      </c>
      <c r="Q186" s="27">
        <v>27012</v>
      </c>
      <c r="R186" s="27">
        <v>27006</v>
      </c>
      <c r="S186" s="27">
        <v>6937</v>
      </c>
      <c r="T186" s="27">
        <v>95725</v>
      </c>
      <c r="U186" s="27">
        <v>35504</v>
      </c>
      <c r="V186" s="27">
        <v>28188</v>
      </c>
      <c r="W186" s="27">
        <v>27920</v>
      </c>
      <c r="X186" s="27">
        <v>7544</v>
      </c>
      <c r="Y186" s="27">
        <v>99156</v>
      </c>
      <c r="Z186" s="27">
        <v>35737</v>
      </c>
      <c r="AA186" s="27">
        <v>28213</v>
      </c>
      <c r="AB186" s="27">
        <v>28971</v>
      </c>
      <c r="AC186" s="27">
        <v>7899</v>
      </c>
      <c r="AD186" s="27">
        <v>100820</v>
      </c>
      <c r="AE186" s="27">
        <v>35816</v>
      </c>
      <c r="AF186" s="27">
        <v>28592</v>
      </c>
      <c r="AG186" s="27">
        <v>29597</v>
      </c>
      <c r="AH186" s="27">
        <v>7863</v>
      </c>
      <c r="AI186" s="27">
        <v>101868</v>
      </c>
      <c r="AJ186" s="27">
        <v>36886</v>
      </c>
      <c r="AK186" s="27">
        <v>28820</v>
      </c>
      <c r="AL186" s="27">
        <v>28896</v>
      </c>
      <c r="AM186" s="27">
        <v>8748</v>
      </c>
      <c r="AN186" s="27">
        <v>103350</v>
      </c>
      <c r="AO186" s="27">
        <v>37795</v>
      </c>
      <c r="AP186" s="27">
        <v>29713</v>
      </c>
      <c r="AQ186" s="27">
        <v>30512</v>
      </c>
      <c r="AR186" s="27">
        <v>8681</v>
      </c>
      <c r="AS186" s="27">
        <v>106701</v>
      </c>
      <c r="AT186" s="27">
        <v>39715</v>
      </c>
      <c r="AU186" s="27">
        <v>31467</v>
      </c>
      <c r="AV186" s="27">
        <v>31688</v>
      </c>
      <c r="AW186" s="27">
        <v>8674</v>
      </c>
      <c r="AX186" s="27">
        <v>111544</v>
      </c>
      <c r="AY186" s="27">
        <v>42757</v>
      </c>
      <c r="AZ186" s="27">
        <v>33453</v>
      </c>
      <c r="BA186" s="27">
        <v>33268</v>
      </c>
      <c r="BB186" s="27">
        <v>8940</v>
      </c>
      <c r="BC186" s="27">
        <v>118418</v>
      </c>
      <c r="BD186" s="63">
        <v>42799</v>
      </c>
      <c r="BE186" s="97">
        <v>33466</v>
      </c>
      <c r="BF186" s="97">
        <v>33124</v>
      </c>
      <c r="BG186" s="97">
        <v>10135</v>
      </c>
      <c r="BH186" s="97">
        <v>119524</v>
      </c>
      <c r="BI186" s="97">
        <v>46953</v>
      </c>
      <c r="BJ186" s="97">
        <v>36333</v>
      </c>
      <c r="BK186" s="97">
        <v>36473</v>
      </c>
      <c r="BL186" s="97">
        <v>11036</v>
      </c>
      <c r="BM186" s="97">
        <v>130795</v>
      </c>
      <c r="BN186" s="97">
        <v>48376</v>
      </c>
      <c r="BO186" s="98">
        <v>3.0306902647328181E-2</v>
      </c>
    </row>
    <row r="187" spans="1:67" ht="17" x14ac:dyDescent="0.2">
      <c r="A187" s="9" t="s">
        <v>719</v>
      </c>
      <c r="B187" s="9" t="s">
        <v>720</v>
      </c>
      <c r="C187" s="73" t="s">
        <v>721</v>
      </c>
      <c r="D187" s="74" t="s">
        <v>85</v>
      </c>
      <c r="E187" s="75" t="s">
        <v>73</v>
      </c>
      <c r="F187" s="27">
        <v>12200</v>
      </c>
      <c r="G187" s="27">
        <v>11131</v>
      </c>
      <c r="H187" s="27">
        <v>10964</v>
      </c>
      <c r="I187" s="27">
        <v>5345</v>
      </c>
      <c r="J187" s="27">
        <v>39640</v>
      </c>
      <c r="K187" s="27">
        <v>12229</v>
      </c>
      <c r="L187" s="27">
        <v>10681</v>
      </c>
      <c r="M187" s="27">
        <v>12051</v>
      </c>
      <c r="N187" s="27">
        <v>4761</v>
      </c>
      <c r="O187" s="27">
        <v>39722</v>
      </c>
      <c r="P187" s="27">
        <v>12355</v>
      </c>
      <c r="Q187" s="27">
        <v>11297</v>
      </c>
      <c r="R187" s="27">
        <v>10774</v>
      </c>
      <c r="S187" s="27">
        <v>5726</v>
      </c>
      <c r="T187" s="27">
        <v>40152</v>
      </c>
      <c r="U187" s="27">
        <v>12366</v>
      </c>
      <c r="V187" s="27">
        <v>11644</v>
      </c>
      <c r="W187" s="27">
        <v>11442</v>
      </c>
      <c r="X187" s="27">
        <v>6112</v>
      </c>
      <c r="Y187" s="27">
        <v>41564</v>
      </c>
      <c r="Z187" s="27">
        <v>12415</v>
      </c>
      <c r="AA187" s="27">
        <v>12597</v>
      </c>
      <c r="AB187" s="27">
        <v>12608</v>
      </c>
      <c r="AC187" s="27">
        <v>5430</v>
      </c>
      <c r="AD187" s="27">
        <v>43050</v>
      </c>
      <c r="AE187" s="27">
        <v>13407</v>
      </c>
      <c r="AF187" s="27">
        <v>12515</v>
      </c>
      <c r="AG187" s="27">
        <v>12211</v>
      </c>
      <c r="AH187" s="27">
        <v>6745</v>
      </c>
      <c r="AI187" s="27">
        <v>44878</v>
      </c>
      <c r="AJ187" s="27">
        <v>14138</v>
      </c>
      <c r="AK187" s="27">
        <v>13162</v>
      </c>
      <c r="AL187" s="27">
        <v>12700</v>
      </c>
      <c r="AM187" s="27">
        <v>6998</v>
      </c>
      <c r="AN187" s="27">
        <v>46998</v>
      </c>
      <c r="AO187" s="27">
        <v>14632</v>
      </c>
      <c r="AP187" s="27">
        <v>12368</v>
      </c>
      <c r="AQ187" s="27">
        <v>15956</v>
      </c>
      <c r="AR187" s="27">
        <v>6749</v>
      </c>
      <c r="AS187" s="27">
        <v>49705</v>
      </c>
      <c r="AT187" s="27">
        <v>15882</v>
      </c>
      <c r="AU187" s="27">
        <v>14601</v>
      </c>
      <c r="AV187" s="27">
        <v>15141</v>
      </c>
      <c r="AW187" s="27">
        <v>7708</v>
      </c>
      <c r="AX187" s="27">
        <v>53332</v>
      </c>
      <c r="AY187" s="27">
        <v>15592</v>
      </c>
      <c r="AZ187" s="27">
        <v>16496</v>
      </c>
      <c r="BA187" s="27">
        <v>15983</v>
      </c>
      <c r="BB187" s="27">
        <v>9002</v>
      </c>
      <c r="BC187" s="27">
        <v>57073</v>
      </c>
      <c r="BD187" s="63">
        <v>16821</v>
      </c>
      <c r="BE187" s="97">
        <v>16038</v>
      </c>
      <c r="BF187" s="97">
        <v>16872</v>
      </c>
      <c r="BG187" s="97">
        <v>9227</v>
      </c>
      <c r="BH187" s="97">
        <v>58958</v>
      </c>
      <c r="BI187" s="97">
        <v>18554</v>
      </c>
      <c r="BJ187" s="97">
        <v>17332</v>
      </c>
      <c r="BK187" s="97">
        <v>16770</v>
      </c>
      <c r="BL187" s="97">
        <v>10305</v>
      </c>
      <c r="BM187" s="97">
        <v>62961</v>
      </c>
      <c r="BN187" s="97">
        <v>19243</v>
      </c>
      <c r="BO187" s="98">
        <v>3.7134849628112539E-2</v>
      </c>
    </row>
    <row r="188" spans="1:67" ht="17" x14ac:dyDescent="0.2">
      <c r="A188" s="9" t="s">
        <v>722</v>
      </c>
      <c r="B188" s="9" t="s">
        <v>723</v>
      </c>
      <c r="C188" s="73" t="s">
        <v>724</v>
      </c>
      <c r="D188" s="74" t="s">
        <v>85</v>
      </c>
      <c r="E188" s="75" t="s">
        <v>71</v>
      </c>
      <c r="F188" s="27">
        <v>14135</v>
      </c>
      <c r="G188" s="27">
        <v>13546</v>
      </c>
      <c r="H188" s="27">
        <v>14035</v>
      </c>
      <c r="I188" s="27">
        <v>6528</v>
      </c>
      <c r="J188" s="27">
        <v>48244</v>
      </c>
      <c r="K188" s="27">
        <v>14412</v>
      </c>
      <c r="L188" s="27">
        <v>13729</v>
      </c>
      <c r="M188" s="27">
        <v>15990</v>
      </c>
      <c r="N188" s="27">
        <v>6082</v>
      </c>
      <c r="O188" s="27">
        <v>50213</v>
      </c>
      <c r="P188" s="27">
        <v>14757</v>
      </c>
      <c r="Q188" s="27">
        <v>13680</v>
      </c>
      <c r="R188" s="27">
        <v>14129</v>
      </c>
      <c r="S188" s="27">
        <v>5563</v>
      </c>
      <c r="T188" s="27">
        <v>48129</v>
      </c>
      <c r="U188" s="27">
        <v>17179</v>
      </c>
      <c r="V188" s="27">
        <v>14681</v>
      </c>
      <c r="W188" s="27">
        <v>14497</v>
      </c>
      <c r="X188" s="27">
        <v>4997</v>
      </c>
      <c r="Y188" s="27">
        <v>51354</v>
      </c>
      <c r="Z188" s="27">
        <v>17018</v>
      </c>
      <c r="AA188" s="27">
        <v>15073</v>
      </c>
      <c r="AB188" s="27">
        <v>14801</v>
      </c>
      <c r="AC188" s="27">
        <v>5716</v>
      </c>
      <c r="AD188" s="27">
        <v>52608</v>
      </c>
      <c r="AE188" s="27">
        <v>17260</v>
      </c>
      <c r="AF188" s="27">
        <v>15106</v>
      </c>
      <c r="AG188" s="27">
        <v>15323</v>
      </c>
      <c r="AH188" s="27">
        <v>5709</v>
      </c>
      <c r="AI188" s="27">
        <v>53398</v>
      </c>
      <c r="AJ188" s="27">
        <v>17686</v>
      </c>
      <c r="AK188" s="27">
        <v>15493</v>
      </c>
      <c r="AL188" s="27">
        <v>15772</v>
      </c>
      <c r="AM188" s="27">
        <v>5968</v>
      </c>
      <c r="AN188" s="27">
        <v>54919</v>
      </c>
      <c r="AO188" s="27">
        <v>17699</v>
      </c>
      <c r="AP188" s="27">
        <v>16916</v>
      </c>
      <c r="AQ188" s="27">
        <v>16334</v>
      </c>
      <c r="AR188" s="27">
        <v>6352</v>
      </c>
      <c r="AS188" s="27">
        <v>57301</v>
      </c>
      <c r="AT188" s="27">
        <v>19369</v>
      </c>
      <c r="AU188" s="27">
        <v>17021</v>
      </c>
      <c r="AV188" s="27">
        <v>17361</v>
      </c>
      <c r="AW188" s="27">
        <v>6782</v>
      </c>
      <c r="AX188" s="27">
        <v>60533</v>
      </c>
      <c r="AY188" s="27">
        <v>20555</v>
      </c>
      <c r="AZ188" s="27">
        <v>18089</v>
      </c>
      <c r="BA188" s="27">
        <v>18259</v>
      </c>
      <c r="BB188" s="27">
        <v>7180</v>
      </c>
      <c r="BC188" s="27">
        <v>64083</v>
      </c>
      <c r="BD188" s="63">
        <v>20997</v>
      </c>
      <c r="BE188" s="97">
        <v>18655</v>
      </c>
      <c r="BF188" s="97">
        <v>18882</v>
      </c>
      <c r="BG188" s="97">
        <v>7936</v>
      </c>
      <c r="BH188" s="97">
        <v>66470</v>
      </c>
      <c r="BI188" s="97">
        <v>22648</v>
      </c>
      <c r="BJ188" s="97">
        <v>19997</v>
      </c>
      <c r="BK188" s="97">
        <v>20434</v>
      </c>
      <c r="BL188" s="97">
        <v>9027</v>
      </c>
      <c r="BM188" s="97">
        <v>72106</v>
      </c>
      <c r="BN188" s="97">
        <v>23998</v>
      </c>
      <c r="BO188" s="98">
        <v>5.9607912398445782E-2</v>
      </c>
    </row>
    <row r="189" spans="1:67" ht="17" x14ac:dyDescent="0.2">
      <c r="A189" s="9" t="s">
        <v>725</v>
      </c>
      <c r="B189" s="9" t="s">
        <v>726</v>
      </c>
      <c r="C189" s="73" t="s">
        <v>727</v>
      </c>
      <c r="D189" s="74" t="s">
        <v>85</v>
      </c>
      <c r="E189" s="75" t="s">
        <v>75</v>
      </c>
      <c r="F189" s="27">
        <v>23976</v>
      </c>
      <c r="G189" s="27">
        <v>22715</v>
      </c>
      <c r="H189" s="27">
        <v>23205</v>
      </c>
      <c r="I189" s="27">
        <v>9759</v>
      </c>
      <c r="J189" s="27">
        <v>79655</v>
      </c>
      <c r="K189" s="27">
        <v>23895</v>
      </c>
      <c r="L189" s="27">
        <v>22925</v>
      </c>
      <c r="M189" s="27">
        <v>23461</v>
      </c>
      <c r="N189" s="27">
        <v>10254</v>
      </c>
      <c r="O189" s="27">
        <v>80535</v>
      </c>
      <c r="P189" s="27">
        <v>23968</v>
      </c>
      <c r="Q189" s="27">
        <v>23089</v>
      </c>
      <c r="R189" s="27">
        <v>23673</v>
      </c>
      <c r="S189" s="27">
        <v>10501</v>
      </c>
      <c r="T189" s="27">
        <v>81231</v>
      </c>
      <c r="U189" s="27">
        <v>24652</v>
      </c>
      <c r="V189" s="27">
        <v>23912</v>
      </c>
      <c r="W189" s="27">
        <v>24313</v>
      </c>
      <c r="X189" s="27">
        <v>11205</v>
      </c>
      <c r="Y189" s="27">
        <v>84082</v>
      </c>
      <c r="Z189" s="27">
        <v>25164</v>
      </c>
      <c r="AA189" s="27">
        <v>24374</v>
      </c>
      <c r="AB189" s="27">
        <v>24903</v>
      </c>
      <c r="AC189" s="27">
        <v>11682</v>
      </c>
      <c r="AD189" s="27">
        <v>86123</v>
      </c>
      <c r="AE189" s="27">
        <v>25685</v>
      </c>
      <c r="AF189" s="27">
        <v>24785</v>
      </c>
      <c r="AG189" s="27">
        <v>25307</v>
      </c>
      <c r="AH189" s="27">
        <v>11908</v>
      </c>
      <c r="AI189" s="27">
        <v>87685</v>
      </c>
      <c r="AJ189" s="27">
        <v>27040</v>
      </c>
      <c r="AK189" s="27">
        <v>25966</v>
      </c>
      <c r="AL189" s="27">
        <v>26609</v>
      </c>
      <c r="AM189" s="27">
        <v>12854</v>
      </c>
      <c r="AN189" s="27">
        <v>92469</v>
      </c>
      <c r="AO189" s="27">
        <v>28433</v>
      </c>
      <c r="AP189" s="27">
        <v>27356</v>
      </c>
      <c r="AQ189" s="27">
        <v>28080</v>
      </c>
      <c r="AR189" s="27">
        <v>13720</v>
      </c>
      <c r="AS189" s="27">
        <v>97589</v>
      </c>
      <c r="AT189" s="27">
        <v>30033</v>
      </c>
      <c r="AU189" s="27">
        <v>29082</v>
      </c>
      <c r="AV189" s="27">
        <v>29460</v>
      </c>
      <c r="AW189" s="27">
        <v>15226</v>
      </c>
      <c r="AX189" s="27">
        <v>103801</v>
      </c>
      <c r="AY189" s="27">
        <v>32134</v>
      </c>
      <c r="AZ189" s="27">
        <v>31281</v>
      </c>
      <c r="BA189" s="27">
        <v>31850</v>
      </c>
      <c r="BB189" s="27">
        <v>15925</v>
      </c>
      <c r="BC189" s="27">
        <v>111190</v>
      </c>
      <c r="BD189" s="63">
        <v>32747</v>
      </c>
      <c r="BE189" s="97">
        <v>32549</v>
      </c>
      <c r="BF189" s="97">
        <v>33371</v>
      </c>
      <c r="BG189" s="97">
        <v>17418</v>
      </c>
      <c r="BH189" s="97">
        <v>116085</v>
      </c>
      <c r="BI189" s="97">
        <v>35366</v>
      </c>
      <c r="BJ189" s="97">
        <v>34664</v>
      </c>
      <c r="BK189" s="97">
        <v>35245</v>
      </c>
      <c r="BL189" s="97">
        <v>18974</v>
      </c>
      <c r="BM189" s="97">
        <v>124249</v>
      </c>
      <c r="BN189" s="97">
        <v>36842</v>
      </c>
      <c r="BO189" s="98">
        <v>4.1734999717242552E-2</v>
      </c>
    </row>
    <row r="190" spans="1:67" ht="17" x14ac:dyDescent="0.2">
      <c r="A190" s="9" t="s">
        <v>728</v>
      </c>
      <c r="B190" s="9" t="s">
        <v>729</v>
      </c>
      <c r="C190" s="73" t="s">
        <v>730</v>
      </c>
      <c r="D190" s="74" t="s">
        <v>87</v>
      </c>
      <c r="E190" s="75" t="s">
        <v>67</v>
      </c>
      <c r="F190" s="27">
        <v>13122</v>
      </c>
      <c r="G190" s="27">
        <v>12214</v>
      </c>
      <c r="H190" s="27">
        <v>12290</v>
      </c>
      <c r="I190" s="27">
        <v>5316</v>
      </c>
      <c r="J190" s="27">
        <v>42942</v>
      </c>
      <c r="K190" s="27">
        <v>13045</v>
      </c>
      <c r="L190" s="27">
        <v>12356</v>
      </c>
      <c r="M190" s="27">
        <v>12319</v>
      </c>
      <c r="N190" s="27">
        <v>6228</v>
      </c>
      <c r="O190" s="27">
        <v>43948</v>
      </c>
      <c r="P190" s="27">
        <v>13643</v>
      </c>
      <c r="Q190" s="27">
        <v>12856</v>
      </c>
      <c r="R190" s="27">
        <v>12889</v>
      </c>
      <c r="S190" s="27">
        <v>5391</v>
      </c>
      <c r="T190" s="27">
        <v>44779</v>
      </c>
      <c r="U190" s="27">
        <v>14854</v>
      </c>
      <c r="V190" s="27">
        <v>13894</v>
      </c>
      <c r="W190" s="27">
        <v>13804</v>
      </c>
      <c r="X190" s="27">
        <v>6533</v>
      </c>
      <c r="Y190" s="27">
        <v>49085</v>
      </c>
      <c r="Z190" s="27">
        <v>15403</v>
      </c>
      <c r="AA190" s="27">
        <v>14369</v>
      </c>
      <c r="AB190" s="27">
        <v>14529</v>
      </c>
      <c r="AC190" s="27">
        <v>6456</v>
      </c>
      <c r="AD190" s="27">
        <v>50757</v>
      </c>
      <c r="AE190" s="27">
        <v>16045</v>
      </c>
      <c r="AF190" s="27">
        <v>14969</v>
      </c>
      <c r="AG190" s="27">
        <v>14974</v>
      </c>
      <c r="AH190" s="27">
        <v>6876</v>
      </c>
      <c r="AI190" s="27">
        <v>52864</v>
      </c>
      <c r="AJ190" s="27">
        <v>16695</v>
      </c>
      <c r="AK190" s="27">
        <v>15506</v>
      </c>
      <c r="AL190" s="27">
        <v>15617</v>
      </c>
      <c r="AM190" s="27">
        <v>7334</v>
      </c>
      <c r="AN190" s="27">
        <v>55152</v>
      </c>
      <c r="AO190" s="27">
        <v>17275</v>
      </c>
      <c r="AP190" s="27">
        <v>16092</v>
      </c>
      <c r="AQ190" s="27">
        <v>16124</v>
      </c>
      <c r="AR190" s="27">
        <v>8270</v>
      </c>
      <c r="AS190" s="27">
        <v>57761</v>
      </c>
      <c r="AT190" s="27">
        <v>18165</v>
      </c>
      <c r="AU190" s="27">
        <v>17339</v>
      </c>
      <c r="AV190" s="27">
        <v>17294</v>
      </c>
      <c r="AW190" s="27">
        <v>8615</v>
      </c>
      <c r="AX190" s="27">
        <v>61413</v>
      </c>
      <c r="AY190" s="27">
        <v>19598</v>
      </c>
      <c r="AZ190" s="27">
        <v>18357</v>
      </c>
      <c r="BA190" s="27">
        <v>18193</v>
      </c>
      <c r="BB190" s="27">
        <v>9283</v>
      </c>
      <c r="BC190" s="27">
        <v>65431</v>
      </c>
      <c r="BD190" s="63">
        <v>18875</v>
      </c>
      <c r="BE190" s="97">
        <v>18370</v>
      </c>
      <c r="BF190" s="97">
        <v>18325</v>
      </c>
      <c r="BG190" s="97">
        <v>10276</v>
      </c>
      <c r="BH190" s="97">
        <v>65846</v>
      </c>
      <c r="BI190" s="97">
        <v>20633</v>
      </c>
      <c r="BJ190" s="97">
        <v>19187</v>
      </c>
      <c r="BK190" s="97">
        <v>19849</v>
      </c>
      <c r="BL190" s="97">
        <v>11109</v>
      </c>
      <c r="BM190" s="97">
        <v>70778</v>
      </c>
      <c r="BN190" s="97">
        <v>22246</v>
      </c>
      <c r="BO190" s="98">
        <v>7.8175737895604128E-2</v>
      </c>
    </row>
    <row r="191" spans="1:67" ht="17" x14ac:dyDescent="0.2">
      <c r="A191" s="9" t="s">
        <v>731</v>
      </c>
      <c r="B191" s="9" t="s">
        <v>732</v>
      </c>
      <c r="C191" s="73" t="s">
        <v>733</v>
      </c>
      <c r="D191" s="74" t="s">
        <v>87</v>
      </c>
      <c r="E191" s="75" t="s">
        <v>75</v>
      </c>
      <c r="F191" s="27">
        <v>28832</v>
      </c>
      <c r="G191" s="27">
        <v>28741</v>
      </c>
      <c r="H191" s="27">
        <v>28653</v>
      </c>
      <c r="I191" s="27">
        <v>12191</v>
      </c>
      <c r="J191" s="27">
        <v>98417</v>
      </c>
      <c r="K191" s="27">
        <v>30394</v>
      </c>
      <c r="L191" s="27">
        <v>28961</v>
      </c>
      <c r="M191" s="27">
        <v>28633</v>
      </c>
      <c r="N191" s="27">
        <v>12844</v>
      </c>
      <c r="O191" s="27">
        <v>100832</v>
      </c>
      <c r="P191" s="27">
        <v>31081</v>
      </c>
      <c r="Q191" s="27">
        <v>29305</v>
      </c>
      <c r="R191" s="27">
        <v>29535</v>
      </c>
      <c r="S191" s="27">
        <v>12139</v>
      </c>
      <c r="T191" s="27">
        <v>102060</v>
      </c>
      <c r="U191" s="27">
        <v>32779</v>
      </c>
      <c r="V191" s="27">
        <v>35912</v>
      </c>
      <c r="W191" s="27">
        <v>26633</v>
      </c>
      <c r="X191" s="27">
        <v>13233</v>
      </c>
      <c r="Y191" s="27">
        <v>108557</v>
      </c>
      <c r="Z191" s="27">
        <v>32098</v>
      </c>
      <c r="AA191" s="27">
        <v>33250</v>
      </c>
      <c r="AB191" s="27">
        <v>33886</v>
      </c>
      <c r="AC191" s="27">
        <v>13408</v>
      </c>
      <c r="AD191" s="27">
        <v>112642</v>
      </c>
      <c r="AE191" s="27">
        <v>36000</v>
      </c>
      <c r="AF191" s="27">
        <v>32890</v>
      </c>
      <c r="AG191" s="27">
        <v>33170</v>
      </c>
      <c r="AH191" s="27">
        <v>16337</v>
      </c>
      <c r="AI191" s="27">
        <v>118397</v>
      </c>
      <c r="AJ191" s="27">
        <v>36322</v>
      </c>
      <c r="AK191" s="27">
        <v>37313</v>
      </c>
      <c r="AL191" s="27">
        <v>34419</v>
      </c>
      <c r="AM191" s="27">
        <v>15916</v>
      </c>
      <c r="AN191" s="27">
        <v>123970</v>
      </c>
      <c r="AO191" s="27">
        <v>40027</v>
      </c>
      <c r="AP191" s="27">
        <v>37266</v>
      </c>
      <c r="AQ191" s="27">
        <v>37397</v>
      </c>
      <c r="AR191" s="27">
        <v>17366</v>
      </c>
      <c r="AS191" s="27">
        <v>132056</v>
      </c>
      <c r="AT191" s="27">
        <v>42915</v>
      </c>
      <c r="AU191" s="27">
        <v>40065</v>
      </c>
      <c r="AV191" s="27">
        <v>40268</v>
      </c>
      <c r="AW191" s="27">
        <v>19031</v>
      </c>
      <c r="AX191" s="27">
        <v>142279</v>
      </c>
      <c r="AY191" s="27">
        <v>45783</v>
      </c>
      <c r="AZ191" s="27">
        <v>42700</v>
      </c>
      <c r="BA191" s="27">
        <v>42579</v>
      </c>
      <c r="BB191" s="27">
        <v>20027</v>
      </c>
      <c r="BC191" s="27">
        <v>151089</v>
      </c>
      <c r="BD191" s="63">
        <v>45896</v>
      </c>
      <c r="BE191" s="97">
        <v>43894</v>
      </c>
      <c r="BF191" s="97">
        <v>44556</v>
      </c>
      <c r="BG191" s="97">
        <v>21675</v>
      </c>
      <c r="BH191" s="97">
        <v>156021</v>
      </c>
      <c r="BI191" s="97">
        <v>49495</v>
      </c>
      <c r="BJ191" s="97">
        <v>47621</v>
      </c>
      <c r="BK191" s="97">
        <v>48099</v>
      </c>
      <c r="BL191" s="97">
        <v>24017</v>
      </c>
      <c r="BM191" s="97">
        <v>169232</v>
      </c>
      <c r="BN191" s="97">
        <v>52707</v>
      </c>
      <c r="BO191" s="98">
        <v>6.4895443984240839E-2</v>
      </c>
    </row>
    <row r="192" spans="1:67" ht="17" x14ac:dyDescent="0.2">
      <c r="A192" s="9" t="s">
        <v>734</v>
      </c>
      <c r="B192" s="9" t="s">
        <v>735</v>
      </c>
      <c r="C192" s="73" t="s">
        <v>736</v>
      </c>
      <c r="D192" s="74" t="s">
        <v>85</v>
      </c>
      <c r="E192" s="75" t="s">
        <v>75</v>
      </c>
      <c r="F192" s="27">
        <v>17405</v>
      </c>
      <c r="G192" s="27">
        <v>15667</v>
      </c>
      <c r="H192" s="27">
        <v>16687</v>
      </c>
      <c r="I192" s="27">
        <v>6401</v>
      </c>
      <c r="J192" s="27">
        <v>56160</v>
      </c>
      <c r="K192" s="27">
        <v>17427</v>
      </c>
      <c r="L192" s="27">
        <v>15768</v>
      </c>
      <c r="M192" s="27">
        <v>16723</v>
      </c>
      <c r="N192" s="27">
        <v>6600</v>
      </c>
      <c r="O192" s="27">
        <v>56518</v>
      </c>
      <c r="P192" s="27">
        <v>17882</v>
      </c>
      <c r="Q192" s="27">
        <v>16326</v>
      </c>
      <c r="R192" s="27">
        <v>17415</v>
      </c>
      <c r="S192" s="27">
        <v>6505</v>
      </c>
      <c r="T192" s="27">
        <v>58128</v>
      </c>
      <c r="U192" s="27">
        <v>18535</v>
      </c>
      <c r="V192" s="27">
        <v>16918</v>
      </c>
      <c r="W192" s="27">
        <v>17945</v>
      </c>
      <c r="X192" s="27">
        <v>7210</v>
      </c>
      <c r="Y192" s="27">
        <v>60608</v>
      </c>
      <c r="Z192" s="27">
        <v>18981</v>
      </c>
      <c r="AA192" s="27">
        <v>17519</v>
      </c>
      <c r="AB192" s="27">
        <v>18197</v>
      </c>
      <c r="AC192" s="27">
        <v>7387</v>
      </c>
      <c r="AD192" s="27">
        <v>62084</v>
      </c>
      <c r="AE192" s="27">
        <v>19290</v>
      </c>
      <c r="AF192" s="27">
        <v>17984</v>
      </c>
      <c r="AG192" s="27">
        <v>18695</v>
      </c>
      <c r="AH192" s="27">
        <v>7852</v>
      </c>
      <c r="AI192" s="27">
        <v>63821</v>
      </c>
      <c r="AJ192" s="27">
        <v>20152</v>
      </c>
      <c r="AK192" s="27">
        <v>18490</v>
      </c>
      <c r="AL192" s="27">
        <v>18587</v>
      </c>
      <c r="AM192" s="27">
        <v>9484</v>
      </c>
      <c r="AN192" s="27">
        <v>66713</v>
      </c>
      <c r="AO192" s="27">
        <v>20699</v>
      </c>
      <c r="AP192" s="27">
        <v>19554</v>
      </c>
      <c r="AQ192" s="27">
        <v>20201</v>
      </c>
      <c r="AR192" s="27">
        <v>9068</v>
      </c>
      <c r="AS192" s="27">
        <v>69522</v>
      </c>
      <c r="AT192" s="27">
        <v>21571</v>
      </c>
      <c r="AU192" s="27">
        <v>20619</v>
      </c>
      <c r="AV192" s="27">
        <v>21712</v>
      </c>
      <c r="AW192" s="27">
        <v>10636</v>
      </c>
      <c r="AX192" s="27">
        <v>74538</v>
      </c>
      <c r="AY192" s="27">
        <v>22495</v>
      </c>
      <c r="AZ192" s="27">
        <v>21537</v>
      </c>
      <c r="BA192" s="27">
        <v>23045</v>
      </c>
      <c r="BB192" s="27">
        <v>10418</v>
      </c>
      <c r="BC192" s="27">
        <v>77495</v>
      </c>
      <c r="BD192" s="63">
        <v>22936</v>
      </c>
      <c r="BE192" s="97">
        <v>22089</v>
      </c>
      <c r="BF192" s="97">
        <v>23618</v>
      </c>
      <c r="BG192" s="97">
        <v>11703</v>
      </c>
      <c r="BH192" s="97">
        <v>80346</v>
      </c>
      <c r="BI192" s="97">
        <v>24510</v>
      </c>
      <c r="BJ192" s="97">
        <v>23114</v>
      </c>
      <c r="BK192" s="97">
        <v>23798</v>
      </c>
      <c r="BL192" s="97">
        <v>12304</v>
      </c>
      <c r="BM192" s="97">
        <v>83726</v>
      </c>
      <c r="BN192" s="97">
        <v>25747</v>
      </c>
      <c r="BO192" s="98">
        <v>5.046919624643003E-2</v>
      </c>
    </row>
    <row r="193" spans="1:67" ht="17" x14ac:dyDescent="0.2">
      <c r="A193" s="9" t="s">
        <v>737</v>
      </c>
      <c r="B193" s="9" t="s">
        <v>738</v>
      </c>
      <c r="C193" s="73" t="s">
        <v>739</v>
      </c>
      <c r="D193" s="74" t="s">
        <v>85</v>
      </c>
      <c r="E193" s="75" t="s">
        <v>75</v>
      </c>
      <c r="F193" s="27">
        <v>29118</v>
      </c>
      <c r="G193" s="27">
        <v>28538</v>
      </c>
      <c r="H193" s="27">
        <v>28152</v>
      </c>
      <c r="I193" s="27">
        <v>11846</v>
      </c>
      <c r="J193" s="27">
        <v>97654</v>
      </c>
      <c r="K193" s="27">
        <v>29388</v>
      </c>
      <c r="L193" s="27">
        <v>28915</v>
      </c>
      <c r="M193" s="27">
        <v>28061</v>
      </c>
      <c r="N193" s="27">
        <v>12017</v>
      </c>
      <c r="O193" s="27">
        <v>98381</v>
      </c>
      <c r="P193" s="27">
        <v>29648</v>
      </c>
      <c r="Q193" s="27">
        <v>28935</v>
      </c>
      <c r="R193" s="27">
        <v>28495</v>
      </c>
      <c r="S193" s="27">
        <v>11807</v>
      </c>
      <c r="T193" s="27">
        <v>98885</v>
      </c>
      <c r="U193" s="27">
        <v>30251</v>
      </c>
      <c r="V193" s="27">
        <v>29636</v>
      </c>
      <c r="W193" s="27">
        <v>29030</v>
      </c>
      <c r="X193" s="27">
        <v>13083</v>
      </c>
      <c r="Y193" s="27">
        <v>102000</v>
      </c>
      <c r="Z193" s="27">
        <v>30479</v>
      </c>
      <c r="AA193" s="27">
        <v>29939</v>
      </c>
      <c r="AB193" s="27">
        <v>29307</v>
      </c>
      <c r="AC193" s="27">
        <v>13085</v>
      </c>
      <c r="AD193" s="27">
        <v>102810</v>
      </c>
      <c r="AE193" s="27">
        <v>30597</v>
      </c>
      <c r="AF193" s="27">
        <v>30128</v>
      </c>
      <c r="AG193" s="27">
        <v>29729</v>
      </c>
      <c r="AH193" s="27">
        <v>13256</v>
      </c>
      <c r="AI193" s="27">
        <v>103710</v>
      </c>
      <c r="AJ193" s="27">
        <v>32145</v>
      </c>
      <c r="AK193" s="27">
        <v>31396</v>
      </c>
      <c r="AL193" s="27">
        <v>30832</v>
      </c>
      <c r="AM193" s="27">
        <v>14706</v>
      </c>
      <c r="AN193" s="27">
        <v>109079</v>
      </c>
      <c r="AO193" s="27">
        <v>33644</v>
      </c>
      <c r="AP193" s="27">
        <v>32711</v>
      </c>
      <c r="AQ193" s="27">
        <v>32321</v>
      </c>
      <c r="AR193" s="27">
        <v>15964</v>
      </c>
      <c r="AS193" s="27">
        <v>114640</v>
      </c>
      <c r="AT193" s="27">
        <v>35652</v>
      </c>
      <c r="AU193" s="27">
        <v>34851</v>
      </c>
      <c r="AV193" s="27">
        <v>34473</v>
      </c>
      <c r="AW193" s="27">
        <v>16136</v>
      </c>
      <c r="AX193" s="27">
        <v>121112</v>
      </c>
      <c r="AY193" s="27">
        <v>37268</v>
      </c>
      <c r="AZ193" s="27">
        <v>36488</v>
      </c>
      <c r="BA193" s="27">
        <v>35837</v>
      </c>
      <c r="BB193" s="27">
        <v>17150</v>
      </c>
      <c r="BC193" s="27">
        <v>126743</v>
      </c>
      <c r="BD193" s="63">
        <v>37418</v>
      </c>
      <c r="BE193" s="97">
        <v>37428</v>
      </c>
      <c r="BF193" s="97">
        <v>37097</v>
      </c>
      <c r="BG193" s="97">
        <v>18978</v>
      </c>
      <c r="BH193" s="97">
        <v>130921</v>
      </c>
      <c r="BI193" s="97">
        <v>40644</v>
      </c>
      <c r="BJ193" s="97">
        <v>39525</v>
      </c>
      <c r="BK193" s="97">
        <v>39267</v>
      </c>
      <c r="BL193" s="97">
        <v>19820</v>
      </c>
      <c r="BM193" s="97">
        <v>139256</v>
      </c>
      <c r="BN193" s="97">
        <v>42071</v>
      </c>
      <c r="BO193" s="98">
        <v>3.5109733293967132E-2</v>
      </c>
    </row>
    <row r="194" spans="1:67" ht="17" x14ac:dyDescent="0.2">
      <c r="A194" s="9" t="s">
        <v>740</v>
      </c>
      <c r="B194" s="9" t="s">
        <v>741</v>
      </c>
      <c r="C194" s="73" t="s">
        <v>742</v>
      </c>
      <c r="D194" s="74" t="s">
        <v>85</v>
      </c>
      <c r="E194" s="75" t="s">
        <v>69</v>
      </c>
      <c r="F194" s="27">
        <v>14366</v>
      </c>
      <c r="G194" s="27">
        <v>16424</v>
      </c>
      <c r="H194" s="27">
        <v>16136</v>
      </c>
      <c r="I194" s="27">
        <v>9135</v>
      </c>
      <c r="J194" s="27">
        <v>56061</v>
      </c>
      <c r="K194" s="27">
        <v>14514</v>
      </c>
      <c r="L194" s="27">
        <v>16347</v>
      </c>
      <c r="M194" s="27">
        <v>16311</v>
      </c>
      <c r="N194" s="27">
        <v>9165</v>
      </c>
      <c r="O194" s="27">
        <v>56337</v>
      </c>
      <c r="P194" s="27">
        <v>14867</v>
      </c>
      <c r="Q194" s="27">
        <v>16547</v>
      </c>
      <c r="R194" s="27">
        <v>16574</v>
      </c>
      <c r="S194" s="27">
        <v>9549</v>
      </c>
      <c r="T194" s="27">
        <v>57537</v>
      </c>
      <c r="U194" s="27">
        <v>15497</v>
      </c>
      <c r="V194" s="27">
        <v>17049</v>
      </c>
      <c r="W194" s="27">
        <v>17232</v>
      </c>
      <c r="X194" s="27">
        <v>9963</v>
      </c>
      <c r="Y194" s="27">
        <v>59741</v>
      </c>
      <c r="Z194" s="27">
        <v>15797</v>
      </c>
      <c r="AA194" s="27">
        <v>17808</v>
      </c>
      <c r="AB194" s="27">
        <v>17715</v>
      </c>
      <c r="AC194" s="27">
        <v>10466</v>
      </c>
      <c r="AD194" s="27">
        <v>61786</v>
      </c>
      <c r="AE194" s="27">
        <v>16370</v>
      </c>
      <c r="AF194" s="27">
        <v>18618</v>
      </c>
      <c r="AG194" s="27">
        <v>18383</v>
      </c>
      <c r="AH194" s="27">
        <v>10852</v>
      </c>
      <c r="AI194" s="27">
        <v>64223</v>
      </c>
      <c r="AJ194" s="27">
        <v>17242</v>
      </c>
      <c r="AK194" s="27">
        <v>19382</v>
      </c>
      <c r="AL194" s="27">
        <v>19412</v>
      </c>
      <c r="AM194" s="27">
        <v>11323</v>
      </c>
      <c r="AN194" s="27">
        <v>67359</v>
      </c>
      <c r="AO194" s="27">
        <v>18085</v>
      </c>
      <c r="AP194" s="27">
        <v>20251</v>
      </c>
      <c r="AQ194" s="27">
        <v>20120</v>
      </c>
      <c r="AR194" s="27">
        <v>12200</v>
      </c>
      <c r="AS194" s="27">
        <v>70656</v>
      </c>
      <c r="AT194" s="27">
        <v>19011</v>
      </c>
      <c r="AU194" s="27">
        <v>21180</v>
      </c>
      <c r="AV194" s="27">
        <v>21445</v>
      </c>
      <c r="AW194" s="27">
        <v>13011</v>
      </c>
      <c r="AX194" s="27">
        <v>74647</v>
      </c>
      <c r="AY194" s="27">
        <v>20017</v>
      </c>
      <c r="AZ194" s="27">
        <v>22553</v>
      </c>
      <c r="BA194" s="27">
        <v>22724</v>
      </c>
      <c r="BB194" s="27">
        <v>14035</v>
      </c>
      <c r="BC194" s="27">
        <v>79329</v>
      </c>
      <c r="BD194" s="63">
        <v>20077</v>
      </c>
      <c r="BE194" s="97">
        <v>23583</v>
      </c>
      <c r="BF194" s="97">
        <v>23379</v>
      </c>
      <c r="BG194" s="97">
        <v>15186</v>
      </c>
      <c r="BH194" s="97">
        <v>82225</v>
      </c>
      <c r="BI194" s="97">
        <v>22267</v>
      </c>
      <c r="BJ194" s="97">
        <v>24515</v>
      </c>
      <c r="BK194" s="97">
        <v>24741</v>
      </c>
      <c r="BL194" s="97">
        <v>16087</v>
      </c>
      <c r="BM194" s="97">
        <v>87610</v>
      </c>
      <c r="BN194" s="97">
        <v>22770</v>
      </c>
      <c r="BO194" s="98">
        <v>2.2589482193380337E-2</v>
      </c>
    </row>
    <row r="195" spans="1:67" ht="17" x14ac:dyDescent="0.2">
      <c r="A195" s="9" t="s">
        <v>743</v>
      </c>
      <c r="B195" s="9" t="s">
        <v>744</v>
      </c>
      <c r="C195" s="73" t="s">
        <v>745</v>
      </c>
      <c r="D195" s="74" t="s">
        <v>83</v>
      </c>
      <c r="E195" s="75" t="s">
        <v>67</v>
      </c>
      <c r="F195" s="27">
        <v>27410</v>
      </c>
      <c r="G195" s="27">
        <v>28863</v>
      </c>
      <c r="H195" s="27">
        <v>25107</v>
      </c>
      <c r="I195" s="27">
        <v>7525</v>
      </c>
      <c r="J195" s="27">
        <v>88905</v>
      </c>
      <c r="K195" s="27">
        <v>30612</v>
      </c>
      <c r="L195" s="27">
        <v>25329</v>
      </c>
      <c r="M195" s="27">
        <v>25467</v>
      </c>
      <c r="N195" s="27">
        <v>8464</v>
      </c>
      <c r="O195" s="27">
        <v>89872</v>
      </c>
      <c r="P195" s="27">
        <v>30621</v>
      </c>
      <c r="Q195" s="27">
        <v>20906</v>
      </c>
      <c r="R195" s="27">
        <v>25522</v>
      </c>
      <c r="S195" s="27">
        <v>13035</v>
      </c>
      <c r="T195" s="27">
        <v>90084</v>
      </c>
      <c r="U195" s="27">
        <v>27208</v>
      </c>
      <c r="V195" s="27">
        <v>26670</v>
      </c>
      <c r="W195" s="27">
        <v>26749</v>
      </c>
      <c r="X195" s="27">
        <v>14019</v>
      </c>
      <c r="Y195" s="27">
        <v>94646</v>
      </c>
      <c r="Z195" s="27">
        <v>28248</v>
      </c>
      <c r="AA195" s="27">
        <v>27326</v>
      </c>
      <c r="AB195" s="27">
        <v>27464</v>
      </c>
      <c r="AC195" s="27">
        <v>15194</v>
      </c>
      <c r="AD195" s="27">
        <v>98232</v>
      </c>
      <c r="AE195" s="27">
        <v>29590</v>
      </c>
      <c r="AF195" s="27">
        <v>28492</v>
      </c>
      <c r="AG195" s="27">
        <v>28516</v>
      </c>
      <c r="AH195" s="27">
        <v>13932</v>
      </c>
      <c r="AI195" s="27">
        <v>100530</v>
      </c>
      <c r="AJ195" s="27">
        <v>30180</v>
      </c>
      <c r="AK195" s="27">
        <v>29771</v>
      </c>
      <c r="AL195" s="27">
        <v>29937</v>
      </c>
      <c r="AM195" s="27">
        <v>16499</v>
      </c>
      <c r="AN195" s="27">
        <v>106387</v>
      </c>
      <c r="AO195" s="27">
        <v>33242</v>
      </c>
      <c r="AP195" s="27">
        <v>31312</v>
      </c>
      <c r="AQ195" s="27">
        <v>31626</v>
      </c>
      <c r="AR195" s="27">
        <v>16864</v>
      </c>
      <c r="AS195" s="27">
        <v>113044</v>
      </c>
      <c r="AT195" s="27">
        <v>35105</v>
      </c>
      <c r="AU195" s="27">
        <v>33071</v>
      </c>
      <c r="AV195" s="27">
        <v>33664</v>
      </c>
      <c r="AW195" s="27">
        <v>18646</v>
      </c>
      <c r="AX195" s="27">
        <v>120486</v>
      </c>
      <c r="AY195" s="27">
        <v>37255</v>
      </c>
      <c r="AZ195" s="27">
        <v>35189</v>
      </c>
      <c r="BA195" s="27">
        <v>35052</v>
      </c>
      <c r="BB195" s="27">
        <v>19600</v>
      </c>
      <c r="BC195" s="27">
        <v>127096</v>
      </c>
      <c r="BD195" s="63">
        <v>36133</v>
      </c>
      <c r="BE195" s="97">
        <v>34408</v>
      </c>
      <c r="BF195" s="97">
        <v>35414</v>
      </c>
      <c r="BG195" s="97">
        <v>20527</v>
      </c>
      <c r="BH195" s="97">
        <v>126482</v>
      </c>
      <c r="BI195" s="97">
        <v>40250</v>
      </c>
      <c r="BJ195" s="97">
        <v>37435</v>
      </c>
      <c r="BK195" s="97">
        <v>37895</v>
      </c>
      <c r="BL195" s="97">
        <v>22913</v>
      </c>
      <c r="BM195" s="97">
        <v>138493</v>
      </c>
      <c r="BN195" s="97">
        <v>42944</v>
      </c>
      <c r="BO195" s="98">
        <v>6.6931677018633534E-2</v>
      </c>
    </row>
    <row r="196" spans="1:67" ht="17" x14ac:dyDescent="0.2">
      <c r="A196" s="9" t="s">
        <v>746</v>
      </c>
      <c r="B196" s="9" t="s">
        <v>747</v>
      </c>
      <c r="C196" s="73" t="s">
        <v>748</v>
      </c>
      <c r="D196" s="74" t="s">
        <v>85</v>
      </c>
      <c r="E196" s="75" t="s">
        <v>79</v>
      </c>
      <c r="F196" s="27">
        <v>12759</v>
      </c>
      <c r="G196" s="27">
        <v>12597</v>
      </c>
      <c r="H196" s="27">
        <v>13077</v>
      </c>
      <c r="I196" s="27">
        <v>7485</v>
      </c>
      <c r="J196" s="27">
        <v>45918</v>
      </c>
      <c r="K196" s="27">
        <v>13399</v>
      </c>
      <c r="L196" s="27">
        <v>12452</v>
      </c>
      <c r="M196" s="27">
        <v>12282</v>
      </c>
      <c r="N196" s="27">
        <v>10500</v>
      </c>
      <c r="O196" s="27">
        <v>48633</v>
      </c>
      <c r="P196" s="27">
        <v>13396</v>
      </c>
      <c r="Q196" s="27">
        <v>12851</v>
      </c>
      <c r="R196" s="27">
        <v>12621</v>
      </c>
      <c r="S196" s="27">
        <v>10074</v>
      </c>
      <c r="T196" s="27">
        <v>48942</v>
      </c>
      <c r="U196" s="27">
        <v>14086</v>
      </c>
      <c r="V196" s="27">
        <v>13191</v>
      </c>
      <c r="W196" s="27">
        <v>12967</v>
      </c>
      <c r="X196" s="27">
        <v>9945</v>
      </c>
      <c r="Y196" s="27">
        <v>50189</v>
      </c>
      <c r="Z196" s="27">
        <v>14286</v>
      </c>
      <c r="AA196" s="27">
        <v>13373</v>
      </c>
      <c r="AB196" s="27">
        <v>13502</v>
      </c>
      <c r="AC196" s="27">
        <v>10711</v>
      </c>
      <c r="AD196" s="27">
        <v>51872</v>
      </c>
      <c r="AE196" s="27">
        <v>14853</v>
      </c>
      <c r="AF196" s="27">
        <v>13797</v>
      </c>
      <c r="AG196" s="27">
        <v>13339</v>
      </c>
      <c r="AH196" s="27">
        <v>11322</v>
      </c>
      <c r="AI196" s="27">
        <v>53311</v>
      </c>
      <c r="AJ196" s="27">
        <v>15487</v>
      </c>
      <c r="AK196" s="27">
        <v>14243</v>
      </c>
      <c r="AL196" s="27">
        <v>13906</v>
      </c>
      <c r="AM196" s="27">
        <v>11709</v>
      </c>
      <c r="AN196" s="27">
        <v>55345</v>
      </c>
      <c r="AO196" s="27">
        <v>16279</v>
      </c>
      <c r="AP196" s="27">
        <v>14950</v>
      </c>
      <c r="AQ196" s="27">
        <v>14585</v>
      </c>
      <c r="AR196" s="27">
        <v>12467</v>
      </c>
      <c r="AS196" s="27">
        <v>58281</v>
      </c>
      <c r="AT196" s="27">
        <v>17088</v>
      </c>
      <c r="AU196" s="27">
        <v>16018</v>
      </c>
      <c r="AV196" s="27">
        <v>15275</v>
      </c>
      <c r="AW196" s="27">
        <v>13359</v>
      </c>
      <c r="AX196" s="27">
        <v>61740</v>
      </c>
      <c r="AY196" s="27">
        <v>17848</v>
      </c>
      <c r="AZ196" s="27">
        <v>16761</v>
      </c>
      <c r="BA196" s="27">
        <v>15890</v>
      </c>
      <c r="BB196" s="27">
        <v>13984</v>
      </c>
      <c r="BC196" s="27">
        <v>64483</v>
      </c>
      <c r="BD196" s="63">
        <v>17902</v>
      </c>
      <c r="BE196" s="97">
        <v>17283</v>
      </c>
      <c r="BF196" s="97">
        <v>16475</v>
      </c>
      <c r="BG196" s="97">
        <v>13910</v>
      </c>
      <c r="BH196" s="97">
        <v>65570</v>
      </c>
      <c r="BI196" s="97">
        <v>23162</v>
      </c>
      <c r="BJ196" s="97">
        <v>18116</v>
      </c>
      <c r="BK196" s="97">
        <v>13797</v>
      </c>
      <c r="BL196" s="97">
        <v>15476</v>
      </c>
      <c r="BM196" s="97">
        <v>70551</v>
      </c>
      <c r="BN196" s="97">
        <v>23449</v>
      </c>
      <c r="BO196" s="98">
        <v>1.2390985234435714E-2</v>
      </c>
    </row>
    <row r="197" spans="1:67" ht="17" x14ac:dyDescent="0.2">
      <c r="A197" s="9" t="s">
        <v>749</v>
      </c>
      <c r="B197" s="9" t="s">
        <v>750</v>
      </c>
      <c r="C197" s="73" t="s">
        <v>751</v>
      </c>
      <c r="D197" s="74" t="s">
        <v>81</v>
      </c>
      <c r="E197" s="75" t="s">
        <v>81</v>
      </c>
      <c r="F197" s="27">
        <v>17135</v>
      </c>
      <c r="G197" s="27">
        <v>16617</v>
      </c>
      <c r="H197" s="27">
        <v>16686</v>
      </c>
      <c r="I197" s="27">
        <v>11755</v>
      </c>
      <c r="J197" s="27">
        <v>62193</v>
      </c>
      <c r="K197" s="27">
        <v>17550</v>
      </c>
      <c r="L197" s="27">
        <v>16967</v>
      </c>
      <c r="M197" s="27">
        <v>16330</v>
      </c>
      <c r="N197" s="27">
        <v>12993</v>
      </c>
      <c r="O197" s="27">
        <v>63840</v>
      </c>
      <c r="P197" s="27">
        <v>19946</v>
      </c>
      <c r="Q197" s="27">
        <v>17740</v>
      </c>
      <c r="R197" s="27">
        <v>18055</v>
      </c>
      <c r="S197" s="27">
        <v>13240</v>
      </c>
      <c r="T197" s="27">
        <v>68981</v>
      </c>
      <c r="U197" s="27">
        <v>21849</v>
      </c>
      <c r="V197" s="27">
        <v>20507</v>
      </c>
      <c r="W197" s="27">
        <v>19821</v>
      </c>
      <c r="X197" s="27">
        <v>16476</v>
      </c>
      <c r="Y197" s="27">
        <v>78653</v>
      </c>
      <c r="Z197" s="27">
        <v>21532</v>
      </c>
      <c r="AA197" s="27">
        <v>23986</v>
      </c>
      <c r="AB197" s="27">
        <v>19338</v>
      </c>
      <c r="AC197" s="27">
        <v>17746</v>
      </c>
      <c r="AD197" s="27">
        <v>82602</v>
      </c>
      <c r="AE197" s="27">
        <v>23678</v>
      </c>
      <c r="AF197" s="27">
        <v>22251</v>
      </c>
      <c r="AG197" s="27">
        <v>20895</v>
      </c>
      <c r="AH197" s="27">
        <v>20030</v>
      </c>
      <c r="AI197" s="27">
        <v>86854</v>
      </c>
      <c r="AJ197" s="27">
        <v>24663</v>
      </c>
      <c r="AK197" s="27">
        <v>23581</v>
      </c>
      <c r="AL197" s="27">
        <v>21244</v>
      </c>
      <c r="AM197" s="27">
        <v>20324</v>
      </c>
      <c r="AN197" s="27">
        <v>89812</v>
      </c>
      <c r="AO197" s="27">
        <v>25602</v>
      </c>
      <c r="AP197" s="27">
        <v>23876</v>
      </c>
      <c r="AQ197" s="27">
        <v>22645</v>
      </c>
      <c r="AR197" s="27">
        <v>22232</v>
      </c>
      <c r="AS197" s="27">
        <v>94355</v>
      </c>
      <c r="AT197" s="27">
        <v>28473</v>
      </c>
      <c r="AU197" s="27">
        <v>25386</v>
      </c>
      <c r="AV197" s="27">
        <v>24259</v>
      </c>
      <c r="AW197" s="27">
        <v>21316</v>
      </c>
      <c r="AX197" s="27">
        <v>99434</v>
      </c>
      <c r="AY197" s="27">
        <v>28852</v>
      </c>
      <c r="AZ197" s="27">
        <v>27537</v>
      </c>
      <c r="BA197" s="27">
        <v>25683</v>
      </c>
      <c r="BB197" s="27">
        <v>24398</v>
      </c>
      <c r="BC197" s="27">
        <v>106470</v>
      </c>
      <c r="BD197" s="63">
        <v>26583</v>
      </c>
      <c r="BE197" s="97">
        <v>25005</v>
      </c>
      <c r="BF197" s="97">
        <v>25456</v>
      </c>
      <c r="BG197" s="97">
        <v>24302</v>
      </c>
      <c r="BH197" s="97">
        <v>101346</v>
      </c>
      <c r="BI197" s="97">
        <v>32636</v>
      </c>
      <c r="BJ197" s="97">
        <v>29027</v>
      </c>
      <c r="BK197" s="97">
        <v>27909</v>
      </c>
      <c r="BL197" s="97">
        <v>26788</v>
      </c>
      <c r="BM197" s="97">
        <v>116360</v>
      </c>
      <c r="BN197" s="97">
        <v>33184</v>
      </c>
      <c r="BO197" s="98">
        <v>1.6791273440372595E-2</v>
      </c>
    </row>
    <row r="198" spans="1:67" ht="17" x14ac:dyDescent="0.2">
      <c r="A198" s="9" t="s">
        <v>752</v>
      </c>
      <c r="B198" s="9" t="s">
        <v>753</v>
      </c>
      <c r="C198" s="73" t="s">
        <v>754</v>
      </c>
      <c r="D198" s="74" t="s">
        <v>85</v>
      </c>
      <c r="E198" s="75" t="s">
        <v>73</v>
      </c>
      <c r="F198" s="27">
        <v>13880</v>
      </c>
      <c r="G198" s="27">
        <v>13591</v>
      </c>
      <c r="H198" s="27">
        <v>13267</v>
      </c>
      <c r="I198" s="27">
        <v>5682</v>
      </c>
      <c r="J198" s="27">
        <v>46420</v>
      </c>
      <c r="K198" s="27">
        <v>14021</v>
      </c>
      <c r="L198" s="27">
        <v>13815</v>
      </c>
      <c r="M198" s="27">
        <v>13183</v>
      </c>
      <c r="N198" s="27">
        <v>5594</v>
      </c>
      <c r="O198" s="27">
        <v>46613</v>
      </c>
      <c r="P198" s="27">
        <v>14086</v>
      </c>
      <c r="Q198" s="27">
        <v>13896</v>
      </c>
      <c r="R198" s="27">
        <v>13302</v>
      </c>
      <c r="S198" s="27">
        <v>5642</v>
      </c>
      <c r="T198" s="27">
        <v>46926</v>
      </c>
      <c r="U198" s="27">
        <v>14351</v>
      </c>
      <c r="V198" s="27">
        <v>14226</v>
      </c>
      <c r="W198" s="27">
        <v>13848</v>
      </c>
      <c r="X198" s="27">
        <v>6393</v>
      </c>
      <c r="Y198" s="27">
        <v>48818</v>
      </c>
      <c r="Z198" s="27">
        <v>14795</v>
      </c>
      <c r="AA198" s="27">
        <v>14694</v>
      </c>
      <c r="AB198" s="27">
        <v>14015</v>
      </c>
      <c r="AC198" s="27">
        <v>7139</v>
      </c>
      <c r="AD198" s="27">
        <v>50643</v>
      </c>
      <c r="AE198" s="27">
        <v>15273</v>
      </c>
      <c r="AF198" s="27">
        <v>15051</v>
      </c>
      <c r="AG198" s="27">
        <v>14356</v>
      </c>
      <c r="AH198" s="27">
        <v>7686</v>
      </c>
      <c r="AI198" s="27">
        <v>52366</v>
      </c>
      <c r="AJ198" s="27">
        <v>15982</v>
      </c>
      <c r="AK198" s="27">
        <v>15586</v>
      </c>
      <c r="AL198" s="27">
        <v>15177</v>
      </c>
      <c r="AM198" s="27">
        <v>8334</v>
      </c>
      <c r="AN198" s="27">
        <v>55079</v>
      </c>
      <c r="AO198" s="27">
        <v>16727</v>
      </c>
      <c r="AP198" s="27">
        <v>16402</v>
      </c>
      <c r="AQ198" s="27">
        <v>16034</v>
      </c>
      <c r="AR198" s="27">
        <v>9130</v>
      </c>
      <c r="AS198" s="27">
        <v>58293</v>
      </c>
      <c r="AT198" s="27">
        <v>17710</v>
      </c>
      <c r="AU198" s="27">
        <v>17444</v>
      </c>
      <c r="AV198" s="27">
        <v>16977</v>
      </c>
      <c r="AW198" s="27">
        <v>9884</v>
      </c>
      <c r="AX198" s="27">
        <v>62015</v>
      </c>
      <c r="AY198" s="27">
        <v>18904</v>
      </c>
      <c r="AZ198" s="27">
        <v>18474</v>
      </c>
      <c r="BA198" s="27">
        <v>18096</v>
      </c>
      <c r="BB198" s="27">
        <v>10796</v>
      </c>
      <c r="BC198" s="27">
        <v>66270</v>
      </c>
      <c r="BD198" s="63">
        <v>19013</v>
      </c>
      <c r="BE198" s="97">
        <v>19113</v>
      </c>
      <c r="BF198" s="97">
        <v>18716</v>
      </c>
      <c r="BG198" s="97">
        <v>11409</v>
      </c>
      <c r="BH198" s="97">
        <v>68251</v>
      </c>
      <c r="BI198" s="97">
        <v>20668</v>
      </c>
      <c r="BJ198" s="97">
        <v>20721</v>
      </c>
      <c r="BK198" s="97">
        <v>20260</v>
      </c>
      <c r="BL198" s="97">
        <v>12304</v>
      </c>
      <c r="BM198" s="97">
        <v>73953</v>
      </c>
      <c r="BN198" s="97">
        <v>22306</v>
      </c>
      <c r="BO198" s="98">
        <v>7.9252951422488865E-2</v>
      </c>
    </row>
    <row r="199" spans="1:67" ht="17" x14ac:dyDescent="0.2">
      <c r="A199" s="9" t="s">
        <v>755</v>
      </c>
      <c r="B199" s="9" t="s">
        <v>756</v>
      </c>
      <c r="C199" s="73" t="s">
        <v>757</v>
      </c>
      <c r="D199" s="74" t="s">
        <v>85</v>
      </c>
      <c r="E199" s="75" t="s">
        <v>73</v>
      </c>
      <c r="F199" s="27">
        <v>11502</v>
      </c>
      <c r="G199" s="27">
        <v>11334</v>
      </c>
      <c r="H199" s="27">
        <v>10560</v>
      </c>
      <c r="I199" s="27">
        <v>5132</v>
      </c>
      <c r="J199" s="27">
        <v>38528</v>
      </c>
      <c r="K199" s="27">
        <v>11586</v>
      </c>
      <c r="L199" s="27">
        <v>11235</v>
      </c>
      <c r="M199" s="27">
        <v>11427</v>
      </c>
      <c r="N199" s="27">
        <v>4912</v>
      </c>
      <c r="O199" s="27">
        <v>39160</v>
      </c>
      <c r="P199" s="27">
        <v>11654</v>
      </c>
      <c r="Q199" s="27">
        <v>11531</v>
      </c>
      <c r="R199" s="27">
        <v>11459</v>
      </c>
      <c r="S199" s="27">
        <v>4945</v>
      </c>
      <c r="T199" s="27">
        <v>39589</v>
      </c>
      <c r="U199" s="27">
        <v>11871</v>
      </c>
      <c r="V199" s="27">
        <v>11684</v>
      </c>
      <c r="W199" s="27">
        <v>11909</v>
      </c>
      <c r="X199" s="27">
        <v>5527</v>
      </c>
      <c r="Y199" s="27">
        <v>40991</v>
      </c>
      <c r="Z199" s="27">
        <v>12648</v>
      </c>
      <c r="AA199" s="27">
        <v>12022</v>
      </c>
      <c r="AB199" s="27">
        <v>12257</v>
      </c>
      <c r="AC199" s="27">
        <v>5680</v>
      </c>
      <c r="AD199" s="27">
        <v>42607</v>
      </c>
      <c r="AE199" s="27">
        <v>12546</v>
      </c>
      <c r="AF199" s="27">
        <v>12677</v>
      </c>
      <c r="AG199" s="27">
        <v>12420</v>
      </c>
      <c r="AH199" s="27">
        <v>6084</v>
      </c>
      <c r="AI199" s="27">
        <v>43727</v>
      </c>
      <c r="AJ199" s="27">
        <v>13392</v>
      </c>
      <c r="AK199" s="27">
        <v>13009</v>
      </c>
      <c r="AL199" s="27">
        <v>13125</v>
      </c>
      <c r="AM199" s="27">
        <v>6602</v>
      </c>
      <c r="AN199" s="27">
        <v>46128</v>
      </c>
      <c r="AO199" s="27">
        <v>14088</v>
      </c>
      <c r="AP199" s="27">
        <v>13391</v>
      </c>
      <c r="AQ199" s="27">
        <v>13901</v>
      </c>
      <c r="AR199" s="27">
        <v>7101</v>
      </c>
      <c r="AS199" s="27">
        <v>48481</v>
      </c>
      <c r="AT199" s="27">
        <v>14888</v>
      </c>
      <c r="AU199" s="27">
        <v>14298</v>
      </c>
      <c r="AV199" s="27">
        <v>14504</v>
      </c>
      <c r="AW199" s="27">
        <v>7957</v>
      </c>
      <c r="AX199" s="27">
        <v>51647</v>
      </c>
      <c r="AY199" s="69" t="s">
        <v>181</v>
      </c>
      <c r="AZ199" s="69" t="s">
        <v>181</v>
      </c>
      <c r="BA199" s="69" t="s">
        <v>181</v>
      </c>
      <c r="BB199" s="69" t="s">
        <v>181</v>
      </c>
      <c r="BC199" s="69" t="s">
        <v>181</v>
      </c>
      <c r="BD199" s="69" t="s">
        <v>181</v>
      </c>
      <c r="BE199" s="99" t="s">
        <v>181</v>
      </c>
      <c r="BF199" s="99" t="s">
        <v>181</v>
      </c>
      <c r="BG199" s="99" t="s">
        <v>181</v>
      </c>
      <c r="BH199" s="99" t="s">
        <v>181</v>
      </c>
      <c r="BI199" s="97" t="s">
        <v>47</v>
      </c>
      <c r="BJ199" s="97" t="s">
        <v>47</v>
      </c>
      <c r="BK199" s="97" t="s">
        <v>47</v>
      </c>
      <c r="BL199" s="97" t="s">
        <v>47</v>
      </c>
      <c r="BM199" s="97" t="s">
        <v>47</v>
      </c>
      <c r="BN199" s="97" t="s">
        <v>47</v>
      </c>
      <c r="BO199" s="98" t="s">
        <v>1279</v>
      </c>
    </row>
    <row r="200" spans="1:67" ht="17" x14ac:dyDescent="0.2">
      <c r="A200" s="9" t="s">
        <v>758</v>
      </c>
      <c r="B200" s="9" t="s">
        <v>759</v>
      </c>
      <c r="C200" s="73" t="s">
        <v>760</v>
      </c>
      <c r="D200" s="74" t="s">
        <v>85</v>
      </c>
      <c r="E200" s="75" t="s">
        <v>69</v>
      </c>
      <c r="F200" s="27">
        <v>13068</v>
      </c>
      <c r="G200" s="27">
        <v>12976</v>
      </c>
      <c r="H200" s="27">
        <v>12899</v>
      </c>
      <c r="I200" s="27">
        <v>5567</v>
      </c>
      <c r="J200" s="27">
        <v>44510</v>
      </c>
      <c r="K200" s="27">
        <v>13200</v>
      </c>
      <c r="L200" s="27">
        <v>13099</v>
      </c>
      <c r="M200" s="27">
        <v>12907</v>
      </c>
      <c r="N200" s="27">
        <v>5469</v>
      </c>
      <c r="O200" s="27">
        <v>44675</v>
      </c>
      <c r="P200" s="27">
        <v>13286</v>
      </c>
      <c r="Q200" s="27">
        <v>13057</v>
      </c>
      <c r="R200" s="27">
        <v>12967</v>
      </c>
      <c r="S200" s="27">
        <v>5564</v>
      </c>
      <c r="T200" s="27">
        <v>44874</v>
      </c>
      <c r="U200" s="27">
        <v>13459</v>
      </c>
      <c r="V200" s="27">
        <v>13322</v>
      </c>
      <c r="W200" s="27">
        <v>13178</v>
      </c>
      <c r="X200" s="27">
        <v>6033</v>
      </c>
      <c r="Y200" s="27">
        <v>45992</v>
      </c>
      <c r="Z200" s="27">
        <v>13896</v>
      </c>
      <c r="AA200" s="27">
        <v>13673</v>
      </c>
      <c r="AB200" s="27">
        <v>13557</v>
      </c>
      <c r="AC200" s="27">
        <v>6232</v>
      </c>
      <c r="AD200" s="27">
        <v>47358</v>
      </c>
      <c r="AE200" s="27">
        <v>14166</v>
      </c>
      <c r="AF200" s="27">
        <v>14083</v>
      </c>
      <c r="AG200" s="27">
        <v>13948</v>
      </c>
      <c r="AH200" s="27">
        <v>6514</v>
      </c>
      <c r="AI200" s="27">
        <v>48711</v>
      </c>
      <c r="AJ200" s="27">
        <v>14852</v>
      </c>
      <c r="AK200" s="27">
        <v>14710</v>
      </c>
      <c r="AL200" s="27">
        <v>14634</v>
      </c>
      <c r="AM200" s="27">
        <v>6880</v>
      </c>
      <c r="AN200" s="27">
        <v>51076</v>
      </c>
      <c r="AO200" s="27">
        <v>15500</v>
      </c>
      <c r="AP200" s="27">
        <v>15295</v>
      </c>
      <c r="AQ200" s="27">
        <v>15272</v>
      </c>
      <c r="AR200" s="27">
        <v>7226</v>
      </c>
      <c r="AS200" s="27">
        <v>53293</v>
      </c>
      <c r="AT200" s="27">
        <v>16340</v>
      </c>
      <c r="AU200" s="27">
        <v>16094</v>
      </c>
      <c r="AV200" s="27">
        <v>16101</v>
      </c>
      <c r="AW200" s="27">
        <v>7758</v>
      </c>
      <c r="AX200" s="27">
        <v>56293</v>
      </c>
      <c r="AY200" s="27">
        <v>17182</v>
      </c>
      <c r="AZ200" s="27">
        <v>17090</v>
      </c>
      <c r="BA200" s="27">
        <v>17055</v>
      </c>
      <c r="BB200" s="27">
        <v>8126</v>
      </c>
      <c r="BC200" s="27">
        <v>59453</v>
      </c>
      <c r="BD200" s="63">
        <v>16866</v>
      </c>
      <c r="BE200" s="97">
        <v>16854</v>
      </c>
      <c r="BF200" s="97">
        <v>17119</v>
      </c>
      <c r="BG200" s="97">
        <v>9018</v>
      </c>
      <c r="BH200" s="97">
        <v>59857</v>
      </c>
      <c r="BI200" s="97">
        <v>18268</v>
      </c>
      <c r="BJ200" s="97">
        <v>18182</v>
      </c>
      <c r="BK200" s="97">
        <v>18147</v>
      </c>
      <c r="BL200" s="97">
        <v>8865</v>
      </c>
      <c r="BM200" s="97">
        <v>63462</v>
      </c>
      <c r="BN200" s="97">
        <v>19065</v>
      </c>
      <c r="BO200" s="98">
        <v>4.3628202320998469E-2</v>
      </c>
    </row>
    <row r="201" spans="1:67" ht="17" x14ac:dyDescent="0.2">
      <c r="A201" s="9" t="s">
        <v>761</v>
      </c>
      <c r="B201" s="9" t="s">
        <v>762</v>
      </c>
      <c r="C201" s="73" t="s">
        <v>763</v>
      </c>
      <c r="D201" s="74" t="s">
        <v>87</v>
      </c>
      <c r="E201" s="75" t="s">
        <v>77</v>
      </c>
      <c r="F201" s="27">
        <v>16472</v>
      </c>
      <c r="G201" s="27">
        <v>16333</v>
      </c>
      <c r="H201" s="27">
        <v>15835</v>
      </c>
      <c r="I201" s="27">
        <v>7527</v>
      </c>
      <c r="J201" s="27">
        <v>56167</v>
      </c>
      <c r="K201" s="27">
        <v>16443</v>
      </c>
      <c r="L201" s="27">
        <v>16058</v>
      </c>
      <c r="M201" s="27">
        <v>16063</v>
      </c>
      <c r="N201" s="27">
        <v>7555</v>
      </c>
      <c r="O201" s="27">
        <v>56119</v>
      </c>
      <c r="P201" s="27">
        <v>16586</v>
      </c>
      <c r="Q201" s="27">
        <v>16329</v>
      </c>
      <c r="R201" s="27">
        <v>16214</v>
      </c>
      <c r="S201" s="27">
        <v>7355</v>
      </c>
      <c r="T201" s="27">
        <v>56484</v>
      </c>
      <c r="U201" s="27">
        <v>17428</v>
      </c>
      <c r="V201" s="27">
        <v>17185</v>
      </c>
      <c r="W201" s="27">
        <v>16873</v>
      </c>
      <c r="X201" s="27">
        <v>7236</v>
      </c>
      <c r="Y201" s="27">
        <v>58722</v>
      </c>
      <c r="Z201" s="27">
        <v>17734</v>
      </c>
      <c r="AA201" s="27">
        <v>17744</v>
      </c>
      <c r="AB201" s="27">
        <v>17655</v>
      </c>
      <c r="AC201" s="27">
        <v>8339</v>
      </c>
      <c r="AD201" s="27">
        <v>61472</v>
      </c>
      <c r="AE201" s="27">
        <v>18821</v>
      </c>
      <c r="AF201" s="27">
        <v>18330</v>
      </c>
      <c r="AG201" s="27">
        <v>18138</v>
      </c>
      <c r="AH201" s="27">
        <v>7782</v>
      </c>
      <c r="AI201" s="27">
        <v>63071</v>
      </c>
      <c r="AJ201" s="27">
        <v>19913</v>
      </c>
      <c r="AK201" s="27">
        <v>19481</v>
      </c>
      <c r="AL201" s="27">
        <v>19509</v>
      </c>
      <c r="AM201" s="27">
        <v>8935</v>
      </c>
      <c r="AN201" s="27">
        <v>67838</v>
      </c>
      <c r="AO201" s="27">
        <v>21255</v>
      </c>
      <c r="AP201" s="27">
        <v>20453</v>
      </c>
      <c r="AQ201" s="27">
        <v>20349</v>
      </c>
      <c r="AR201" s="27">
        <v>8513</v>
      </c>
      <c r="AS201" s="27">
        <v>70570</v>
      </c>
      <c r="AT201" s="27">
        <v>21901</v>
      </c>
      <c r="AU201" s="27">
        <v>21662</v>
      </c>
      <c r="AV201" s="27">
        <v>21568</v>
      </c>
      <c r="AW201" s="27">
        <v>10363</v>
      </c>
      <c r="AX201" s="27">
        <v>75494</v>
      </c>
      <c r="AY201" s="27">
        <v>23417</v>
      </c>
      <c r="AZ201" s="27">
        <v>23145</v>
      </c>
      <c r="BA201" s="27">
        <v>22834</v>
      </c>
      <c r="BB201" s="27">
        <v>10994</v>
      </c>
      <c r="BC201" s="27">
        <v>80390</v>
      </c>
      <c r="BD201" s="63">
        <v>23750</v>
      </c>
      <c r="BE201" s="97">
        <v>23284</v>
      </c>
      <c r="BF201" s="97">
        <v>23003</v>
      </c>
      <c r="BG201" s="97">
        <v>12290</v>
      </c>
      <c r="BH201" s="97">
        <v>82327</v>
      </c>
      <c r="BI201" s="97">
        <v>25969</v>
      </c>
      <c r="BJ201" s="97">
        <v>25912</v>
      </c>
      <c r="BK201" s="97">
        <v>25187</v>
      </c>
      <c r="BL201" s="97">
        <v>13177</v>
      </c>
      <c r="BM201" s="97">
        <v>90245</v>
      </c>
      <c r="BN201" s="97">
        <v>26748</v>
      </c>
      <c r="BO201" s="98">
        <v>2.9997304478416573E-2</v>
      </c>
    </row>
    <row r="202" spans="1:67" ht="17" x14ac:dyDescent="0.2">
      <c r="A202" s="9" t="s">
        <v>764</v>
      </c>
      <c r="B202" s="9" t="s">
        <v>765</v>
      </c>
      <c r="C202" s="73" t="s">
        <v>766</v>
      </c>
      <c r="D202" s="74" t="s">
        <v>85</v>
      </c>
      <c r="E202" s="75" t="s">
        <v>71</v>
      </c>
      <c r="F202" s="27">
        <v>18998</v>
      </c>
      <c r="G202" s="27">
        <v>18902</v>
      </c>
      <c r="H202" s="27">
        <v>19142</v>
      </c>
      <c r="I202" s="27">
        <v>8972</v>
      </c>
      <c r="J202" s="27">
        <v>66014</v>
      </c>
      <c r="K202" s="27">
        <v>19402</v>
      </c>
      <c r="L202" s="27">
        <v>18389</v>
      </c>
      <c r="M202" s="27">
        <v>18380</v>
      </c>
      <c r="N202" s="27">
        <v>10213</v>
      </c>
      <c r="O202" s="27">
        <v>66384</v>
      </c>
      <c r="P202" s="27">
        <v>19570</v>
      </c>
      <c r="Q202" s="27">
        <v>18472</v>
      </c>
      <c r="R202" s="27">
        <v>19383</v>
      </c>
      <c r="S202" s="27">
        <v>10033</v>
      </c>
      <c r="T202" s="27">
        <v>67458</v>
      </c>
      <c r="U202" s="27">
        <v>20220</v>
      </c>
      <c r="V202" s="27">
        <v>19036</v>
      </c>
      <c r="W202" s="27">
        <v>19987</v>
      </c>
      <c r="X202" s="27">
        <v>10694</v>
      </c>
      <c r="Y202" s="27">
        <v>69937</v>
      </c>
      <c r="Z202" s="27">
        <v>20408</v>
      </c>
      <c r="AA202" s="27">
        <v>19079</v>
      </c>
      <c r="AB202" s="27">
        <v>20326</v>
      </c>
      <c r="AC202" s="27">
        <v>10375</v>
      </c>
      <c r="AD202" s="27">
        <v>70188</v>
      </c>
      <c r="AE202" s="27">
        <v>20918</v>
      </c>
      <c r="AF202" s="27">
        <v>20729</v>
      </c>
      <c r="AG202" s="27">
        <v>20940</v>
      </c>
      <c r="AH202" s="27">
        <v>10082</v>
      </c>
      <c r="AI202" s="27">
        <v>72669</v>
      </c>
      <c r="AJ202" s="27">
        <v>22294</v>
      </c>
      <c r="AK202" s="27">
        <v>21576</v>
      </c>
      <c r="AL202" s="27">
        <v>21939</v>
      </c>
      <c r="AM202" s="27">
        <v>10004</v>
      </c>
      <c r="AN202" s="27">
        <v>75813</v>
      </c>
      <c r="AO202" s="27">
        <v>23062</v>
      </c>
      <c r="AP202" s="27">
        <v>22825</v>
      </c>
      <c r="AQ202" s="27">
        <v>23045</v>
      </c>
      <c r="AR202" s="27">
        <v>11588</v>
      </c>
      <c r="AS202" s="27">
        <v>80520</v>
      </c>
      <c r="AT202" s="27">
        <v>24552</v>
      </c>
      <c r="AU202" s="27">
        <v>24309</v>
      </c>
      <c r="AV202" s="27">
        <v>24465</v>
      </c>
      <c r="AW202" s="27">
        <v>14855</v>
      </c>
      <c r="AX202" s="27">
        <v>88181</v>
      </c>
      <c r="AY202" s="27">
        <v>25626</v>
      </c>
      <c r="AZ202" s="27">
        <v>25297</v>
      </c>
      <c r="BA202" s="27">
        <v>24091</v>
      </c>
      <c r="BB202" s="27">
        <v>13462</v>
      </c>
      <c r="BC202" s="27">
        <v>88476</v>
      </c>
      <c r="BD202" s="63">
        <v>25565</v>
      </c>
      <c r="BE202" s="97">
        <v>25804</v>
      </c>
      <c r="BF202" s="97">
        <v>24328</v>
      </c>
      <c r="BG202" s="97">
        <v>15267</v>
      </c>
      <c r="BH202" s="97">
        <v>90964</v>
      </c>
      <c r="BI202" s="97">
        <v>27942</v>
      </c>
      <c r="BJ202" s="97">
        <v>26948</v>
      </c>
      <c r="BK202" s="97">
        <v>26107</v>
      </c>
      <c r="BL202" s="97">
        <v>15680</v>
      </c>
      <c r="BM202" s="97">
        <v>96677</v>
      </c>
      <c r="BN202" s="97">
        <v>28510</v>
      </c>
      <c r="BO202" s="98">
        <v>2.0327821916827714E-2</v>
      </c>
    </row>
    <row r="203" spans="1:67" ht="17" x14ac:dyDescent="0.2">
      <c r="A203" s="9" t="s">
        <v>767</v>
      </c>
      <c r="B203" s="9" t="s">
        <v>768</v>
      </c>
      <c r="C203" s="73" t="s">
        <v>769</v>
      </c>
      <c r="D203" s="74" t="s">
        <v>85</v>
      </c>
      <c r="E203" s="75" t="s">
        <v>69</v>
      </c>
      <c r="F203" s="27">
        <v>13554</v>
      </c>
      <c r="G203" s="27">
        <v>13508</v>
      </c>
      <c r="H203" s="27">
        <v>13559</v>
      </c>
      <c r="I203" s="27">
        <v>6603</v>
      </c>
      <c r="J203" s="27">
        <v>47224</v>
      </c>
      <c r="K203" s="27">
        <v>13534</v>
      </c>
      <c r="L203" s="27">
        <v>13495</v>
      </c>
      <c r="M203" s="27">
        <v>13672</v>
      </c>
      <c r="N203" s="27">
        <v>6511</v>
      </c>
      <c r="O203" s="27">
        <v>47212</v>
      </c>
      <c r="P203" s="27">
        <v>13377</v>
      </c>
      <c r="Q203" s="27">
        <v>13742</v>
      </c>
      <c r="R203" s="27">
        <v>13862</v>
      </c>
      <c r="S203" s="27">
        <v>6994</v>
      </c>
      <c r="T203" s="27">
        <v>47975</v>
      </c>
      <c r="U203" s="27">
        <v>14213</v>
      </c>
      <c r="V203" s="27">
        <v>14111</v>
      </c>
      <c r="W203" s="27">
        <v>14426</v>
      </c>
      <c r="X203" s="27">
        <v>7930</v>
      </c>
      <c r="Y203" s="27">
        <v>50680</v>
      </c>
      <c r="Z203" s="27">
        <v>14592</v>
      </c>
      <c r="AA203" s="27">
        <v>14425</v>
      </c>
      <c r="AB203" s="27">
        <v>14599</v>
      </c>
      <c r="AC203" s="27">
        <v>7256</v>
      </c>
      <c r="AD203" s="27">
        <v>50872</v>
      </c>
      <c r="AE203" s="27">
        <v>14839</v>
      </c>
      <c r="AF203" s="27">
        <v>14527</v>
      </c>
      <c r="AG203" s="27">
        <v>14794</v>
      </c>
      <c r="AH203" s="27">
        <v>7428</v>
      </c>
      <c r="AI203" s="27">
        <v>51588</v>
      </c>
      <c r="AJ203" s="27">
        <v>16009</v>
      </c>
      <c r="AK203" s="27">
        <v>15719</v>
      </c>
      <c r="AL203" s="27">
        <v>15943</v>
      </c>
      <c r="AM203" s="27">
        <v>6764</v>
      </c>
      <c r="AN203" s="27">
        <v>54435</v>
      </c>
      <c r="AO203" s="27">
        <v>17104</v>
      </c>
      <c r="AP203" s="27">
        <v>16806</v>
      </c>
      <c r="AQ203" s="27">
        <v>16918</v>
      </c>
      <c r="AR203" s="27">
        <v>6345</v>
      </c>
      <c r="AS203" s="27">
        <v>57173</v>
      </c>
      <c r="AT203" s="27">
        <v>18309</v>
      </c>
      <c r="AU203" s="27">
        <v>17789</v>
      </c>
      <c r="AV203" s="27">
        <v>17290</v>
      </c>
      <c r="AW203" s="27">
        <v>8182</v>
      </c>
      <c r="AX203" s="27">
        <v>61570</v>
      </c>
      <c r="AY203" s="27">
        <v>18801</v>
      </c>
      <c r="AZ203" s="27">
        <v>18514</v>
      </c>
      <c r="BA203" s="27">
        <v>18546</v>
      </c>
      <c r="BB203" s="27">
        <v>9400</v>
      </c>
      <c r="BC203" s="27">
        <v>65261</v>
      </c>
      <c r="BD203" s="63">
        <v>18867</v>
      </c>
      <c r="BE203" s="97">
        <v>18941</v>
      </c>
      <c r="BF203" s="97">
        <v>19370</v>
      </c>
      <c r="BG203" s="97">
        <v>11721</v>
      </c>
      <c r="BH203" s="97">
        <v>68899</v>
      </c>
      <c r="BI203" s="97">
        <v>20025</v>
      </c>
      <c r="BJ203" s="97">
        <v>20294</v>
      </c>
      <c r="BK203" s="97">
        <v>20143</v>
      </c>
      <c r="BL203" s="97">
        <v>10859</v>
      </c>
      <c r="BM203" s="97">
        <v>71321</v>
      </c>
      <c r="BN203" s="97">
        <v>21457</v>
      </c>
      <c r="BO203" s="98">
        <v>7.151061173533084E-2</v>
      </c>
    </row>
    <row r="204" spans="1:67" ht="17" x14ac:dyDescent="0.2">
      <c r="A204" s="9" t="s">
        <v>770</v>
      </c>
      <c r="B204" s="9" t="s">
        <v>771</v>
      </c>
      <c r="C204" s="73" t="s">
        <v>772</v>
      </c>
      <c r="D204" s="74" t="s">
        <v>87</v>
      </c>
      <c r="E204" s="75" t="s">
        <v>77</v>
      </c>
      <c r="F204" s="27">
        <v>20689</v>
      </c>
      <c r="G204" s="27">
        <v>19527</v>
      </c>
      <c r="H204" s="27">
        <v>19017</v>
      </c>
      <c r="I204" s="27">
        <v>7783</v>
      </c>
      <c r="J204" s="27">
        <v>67016</v>
      </c>
      <c r="K204" s="27">
        <v>20815</v>
      </c>
      <c r="L204" s="27">
        <v>19729</v>
      </c>
      <c r="M204" s="27">
        <v>19304</v>
      </c>
      <c r="N204" s="27">
        <v>7405</v>
      </c>
      <c r="O204" s="27">
        <v>67253</v>
      </c>
      <c r="P204" s="27">
        <v>21016</v>
      </c>
      <c r="Q204" s="27">
        <v>19777</v>
      </c>
      <c r="R204" s="27">
        <v>19468</v>
      </c>
      <c r="S204" s="27">
        <v>7688</v>
      </c>
      <c r="T204" s="27">
        <v>67949</v>
      </c>
      <c r="U204" s="27">
        <v>21221</v>
      </c>
      <c r="V204" s="27">
        <v>19715</v>
      </c>
      <c r="W204" s="27">
        <v>20386</v>
      </c>
      <c r="X204" s="27">
        <v>8727</v>
      </c>
      <c r="Y204" s="27">
        <v>70049</v>
      </c>
      <c r="Z204" s="27">
        <v>21779</v>
      </c>
      <c r="AA204" s="27">
        <v>20419</v>
      </c>
      <c r="AB204" s="27">
        <v>20261</v>
      </c>
      <c r="AC204" s="27">
        <v>8556</v>
      </c>
      <c r="AD204" s="27">
        <v>71015</v>
      </c>
      <c r="AE204" s="27">
        <v>22182</v>
      </c>
      <c r="AF204" s="27">
        <v>20888</v>
      </c>
      <c r="AG204" s="27">
        <v>20613</v>
      </c>
      <c r="AH204" s="27">
        <v>8706</v>
      </c>
      <c r="AI204" s="27">
        <v>72389</v>
      </c>
      <c r="AJ204" s="27">
        <v>23211</v>
      </c>
      <c r="AK204" s="27">
        <v>21658</v>
      </c>
      <c r="AL204" s="27">
        <v>21451</v>
      </c>
      <c r="AM204" s="27">
        <v>9263</v>
      </c>
      <c r="AN204" s="27">
        <v>75583</v>
      </c>
      <c r="AO204" s="27">
        <v>24504</v>
      </c>
      <c r="AP204" s="27">
        <v>22863</v>
      </c>
      <c r="AQ204" s="27">
        <v>22647</v>
      </c>
      <c r="AR204" s="27">
        <v>9713</v>
      </c>
      <c r="AS204" s="27">
        <v>79727</v>
      </c>
      <c r="AT204" s="27">
        <v>25962</v>
      </c>
      <c r="AU204" s="27">
        <v>24260</v>
      </c>
      <c r="AV204" s="27">
        <v>24138</v>
      </c>
      <c r="AW204" s="27">
        <v>10592</v>
      </c>
      <c r="AX204" s="27">
        <v>84952</v>
      </c>
      <c r="AY204" s="27">
        <v>27293</v>
      </c>
      <c r="AZ204" s="27">
        <v>25359</v>
      </c>
      <c r="BA204" s="27">
        <v>25067</v>
      </c>
      <c r="BB204" s="27">
        <v>11308</v>
      </c>
      <c r="BC204" s="27">
        <v>89027</v>
      </c>
      <c r="BD204" s="63">
        <v>27421</v>
      </c>
      <c r="BE204" s="97">
        <v>26303</v>
      </c>
      <c r="BF204" s="97">
        <v>25628</v>
      </c>
      <c r="BG204" s="97">
        <v>11725</v>
      </c>
      <c r="BH204" s="97">
        <v>91077</v>
      </c>
      <c r="BI204" s="97">
        <v>29785</v>
      </c>
      <c r="BJ204" s="97">
        <v>27563</v>
      </c>
      <c r="BK204" s="97">
        <v>27126</v>
      </c>
      <c r="BL204" s="97">
        <v>11829</v>
      </c>
      <c r="BM204" s="97">
        <v>96303</v>
      </c>
      <c r="BN204" s="97">
        <v>30701</v>
      </c>
      <c r="BO204" s="98">
        <v>3.0753735101561187E-2</v>
      </c>
    </row>
    <row r="205" spans="1:67" ht="17" x14ac:dyDescent="0.2">
      <c r="A205" s="31" t="s">
        <v>773</v>
      </c>
      <c r="B205" s="31" t="s">
        <v>774</v>
      </c>
      <c r="C205" s="73" t="s">
        <v>775</v>
      </c>
      <c r="D205" s="75" t="s">
        <v>85</v>
      </c>
      <c r="E205" s="75" t="s">
        <v>71</v>
      </c>
      <c r="F205" s="27">
        <v>16107</v>
      </c>
      <c r="G205" s="27">
        <v>14761</v>
      </c>
      <c r="H205" s="27">
        <v>15305</v>
      </c>
      <c r="I205" s="27">
        <v>8007</v>
      </c>
      <c r="J205" s="27">
        <v>54180</v>
      </c>
      <c r="K205" s="27">
        <v>15541</v>
      </c>
      <c r="L205" s="27">
        <v>14795</v>
      </c>
      <c r="M205" s="27">
        <v>15282</v>
      </c>
      <c r="N205" s="27">
        <v>8981</v>
      </c>
      <c r="O205" s="27">
        <v>54599</v>
      </c>
      <c r="P205" s="27">
        <v>15287</v>
      </c>
      <c r="Q205" s="27">
        <v>14477</v>
      </c>
      <c r="R205" s="27">
        <v>15469</v>
      </c>
      <c r="S205" s="27">
        <v>8586</v>
      </c>
      <c r="T205" s="27">
        <v>53819</v>
      </c>
      <c r="U205" s="27">
        <v>16558</v>
      </c>
      <c r="V205" s="27">
        <v>14895</v>
      </c>
      <c r="W205" s="27">
        <v>15733</v>
      </c>
      <c r="X205" s="27">
        <v>9243</v>
      </c>
      <c r="Y205" s="27">
        <v>56429</v>
      </c>
      <c r="Z205" s="27">
        <v>16898</v>
      </c>
      <c r="AA205" s="27">
        <v>15246</v>
      </c>
      <c r="AB205" s="27">
        <v>16030</v>
      </c>
      <c r="AC205" s="27">
        <v>9615</v>
      </c>
      <c r="AD205" s="27">
        <v>57789</v>
      </c>
      <c r="AE205" s="27">
        <v>17201</v>
      </c>
      <c r="AF205" s="27">
        <v>15550</v>
      </c>
      <c r="AG205" s="27">
        <v>16415</v>
      </c>
      <c r="AH205" s="27">
        <v>9946</v>
      </c>
      <c r="AI205" s="27">
        <v>59112</v>
      </c>
      <c r="AJ205" s="27">
        <v>17674</v>
      </c>
      <c r="AK205" s="27">
        <v>16431</v>
      </c>
      <c r="AL205" s="27">
        <v>16952</v>
      </c>
      <c r="AM205" s="27">
        <v>10594</v>
      </c>
      <c r="AN205" s="27">
        <v>61651</v>
      </c>
      <c r="AO205" s="27">
        <v>18765</v>
      </c>
      <c r="AP205" s="27">
        <v>17405</v>
      </c>
      <c r="AQ205" s="27">
        <v>17935</v>
      </c>
      <c r="AR205" s="27">
        <v>11591</v>
      </c>
      <c r="AS205" s="27">
        <v>65696</v>
      </c>
      <c r="AT205" s="27">
        <v>20381</v>
      </c>
      <c r="AU205" s="27">
        <v>18808</v>
      </c>
      <c r="AV205" s="27">
        <v>19475</v>
      </c>
      <c r="AW205" s="27">
        <v>12420</v>
      </c>
      <c r="AX205" s="27">
        <v>71084</v>
      </c>
      <c r="AY205" s="27">
        <v>21156</v>
      </c>
      <c r="AZ205" s="27">
        <v>19526</v>
      </c>
      <c r="BA205" s="27">
        <v>20406</v>
      </c>
      <c r="BB205" s="27">
        <v>13213</v>
      </c>
      <c r="BC205" s="27">
        <v>74301</v>
      </c>
      <c r="BD205" s="63">
        <v>20874</v>
      </c>
      <c r="BE205" s="97">
        <v>20285</v>
      </c>
      <c r="BF205" s="97">
        <v>20969</v>
      </c>
      <c r="BG205" s="97">
        <v>13929</v>
      </c>
      <c r="BH205" s="97">
        <v>76057</v>
      </c>
      <c r="BI205" s="97">
        <v>22742</v>
      </c>
      <c r="BJ205" s="97">
        <v>21195</v>
      </c>
      <c r="BK205" s="97">
        <v>22051</v>
      </c>
      <c r="BL205" s="97">
        <v>14784</v>
      </c>
      <c r="BM205" s="97">
        <v>80772</v>
      </c>
      <c r="BN205" s="97">
        <v>23350</v>
      </c>
      <c r="BO205" s="98">
        <v>2.6734675929997363E-2</v>
      </c>
    </row>
    <row r="206" spans="1:67" ht="17" x14ac:dyDescent="0.2">
      <c r="A206" s="9" t="s">
        <v>776</v>
      </c>
      <c r="B206" s="9" t="s">
        <v>777</v>
      </c>
      <c r="C206" s="73" t="s">
        <v>778</v>
      </c>
      <c r="D206" s="74" t="s">
        <v>87</v>
      </c>
      <c r="E206" s="75" t="s">
        <v>69</v>
      </c>
      <c r="F206" s="69" t="s">
        <v>181</v>
      </c>
      <c r="G206" s="69" t="s">
        <v>181</v>
      </c>
      <c r="H206" s="69" t="s">
        <v>181</v>
      </c>
      <c r="I206" s="69" t="s">
        <v>181</v>
      </c>
      <c r="J206" s="69" t="s">
        <v>181</v>
      </c>
      <c r="K206" s="69" t="s">
        <v>181</v>
      </c>
      <c r="L206" s="69" t="s">
        <v>181</v>
      </c>
      <c r="M206" s="69" t="s">
        <v>181</v>
      </c>
      <c r="N206" s="69" t="s">
        <v>181</v>
      </c>
      <c r="O206" s="69" t="s">
        <v>181</v>
      </c>
      <c r="P206" s="69" t="s">
        <v>181</v>
      </c>
      <c r="Q206" s="69" t="s">
        <v>181</v>
      </c>
      <c r="R206" s="69" t="s">
        <v>181</v>
      </c>
      <c r="S206" s="69" t="s">
        <v>181</v>
      </c>
      <c r="T206" s="69" t="s">
        <v>181</v>
      </c>
      <c r="U206" s="69" t="s">
        <v>181</v>
      </c>
      <c r="V206" s="69" t="s">
        <v>181</v>
      </c>
      <c r="W206" s="69" t="s">
        <v>181</v>
      </c>
      <c r="X206" s="69" t="s">
        <v>181</v>
      </c>
      <c r="Y206" s="69" t="s">
        <v>181</v>
      </c>
      <c r="Z206" s="69" t="s">
        <v>181</v>
      </c>
      <c r="AA206" s="69" t="s">
        <v>181</v>
      </c>
      <c r="AB206" s="69" t="s">
        <v>181</v>
      </c>
      <c r="AC206" s="69" t="s">
        <v>181</v>
      </c>
      <c r="AD206" s="69" t="s">
        <v>181</v>
      </c>
      <c r="AE206" s="69" t="s">
        <v>181</v>
      </c>
      <c r="AF206" s="69" t="s">
        <v>181</v>
      </c>
      <c r="AG206" s="69" t="s">
        <v>181</v>
      </c>
      <c r="AH206" s="69" t="s">
        <v>181</v>
      </c>
      <c r="AI206" s="69" t="s">
        <v>181</v>
      </c>
      <c r="AJ206" s="69" t="s">
        <v>181</v>
      </c>
      <c r="AK206" s="69" t="s">
        <v>181</v>
      </c>
      <c r="AL206" s="69" t="s">
        <v>181</v>
      </c>
      <c r="AM206" s="69" t="s">
        <v>181</v>
      </c>
      <c r="AN206" s="69" t="s">
        <v>181</v>
      </c>
      <c r="AO206" s="69" t="s">
        <v>181</v>
      </c>
      <c r="AP206" s="69" t="s">
        <v>181</v>
      </c>
      <c r="AQ206" s="69" t="s">
        <v>181</v>
      </c>
      <c r="AR206" s="69" t="s">
        <v>181</v>
      </c>
      <c r="AS206" s="69" t="s">
        <v>181</v>
      </c>
      <c r="AT206" s="69" t="s">
        <v>181</v>
      </c>
      <c r="AU206" s="69" t="s">
        <v>181</v>
      </c>
      <c r="AV206" s="69" t="s">
        <v>181</v>
      </c>
      <c r="AW206" s="69" t="s">
        <v>181</v>
      </c>
      <c r="AX206" s="69" t="s">
        <v>181</v>
      </c>
      <c r="AY206" s="69" t="s">
        <v>181</v>
      </c>
      <c r="AZ206" s="69" t="s">
        <v>181</v>
      </c>
      <c r="BA206" s="69" t="s">
        <v>181</v>
      </c>
      <c r="BB206" s="69" t="s">
        <v>181</v>
      </c>
      <c r="BC206" s="69" t="s">
        <v>181</v>
      </c>
      <c r="BD206" s="69" t="s">
        <v>181</v>
      </c>
      <c r="BE206" s="99" t="s">
        <v>181</v>
      </c>
      <c r="BF206" s="99" t="s">
        <v>181</v>
      </c>
      <c r="BG206" s="99" t="s">
        <v>181</v>
      </c>
      <c r="BH206" s="99" t="s">
        <v>181</v>
      </c>
      <c r="BI206" s="97">
        <v>62619</v>
      </c>
      <c r="BJ206" s="97">
        <v>62225</v>
      </c>
      <c r="BK206" s="97">
        <v>61446</v>
      </c>
      <c r="BL206" s="97">
        <v>30566</v>
      </c>
      <c r="BM206" s="97">
        <v>216856</v>
      </c>
      <c r="BN206" s="97">
        <v>65169</v>
      </c>
      <c r="BO206" s="98">
        <v>4.0722464427729602E-2</v>
      </c>
    </row>
    <row r="207" spans="1:67" ht="17" x14ac:dyDescent="0.2">
      <c r="A207" s="9" t="s">
        <v>779</v>
      </c>
      <c r="B207" s="9" t="s">
        <v>780</v>
      </c>
      <c r="C207" s="73" t="s">
        <v>781</v>
      </c>
      <c r="D207" s="74" t="s">
        <v>87</v>
      </c>
      <c r="E207" s="75" t="s">
        <v>73</v>
      </c>
      <c r="F207" s="27">
        <v>27890</v>
      </c>
      <c r="G207" s="27">
        <v>28313</v>
      </c>
      <c r="H207" s="27">
        <v>28305</v>
      </c>
      <c r="I207" s="27">
        <v>12782</v>
      </c>
      <c r="J207" s="27">
        <v>97290</v>
      </c>
      <c r="K207" s="27">
        <v>28316</v>
      </c>
      <c r="L207" s="27">
        <v>28897</v>
      </c>
      <c r="M207" s="27">
        <v>28509</v>
      </c>
      <c r="N207" s="27">
        <v>12747</v>
      </c>
      <c r="O207" s="27">
        <v>98469</v>
      </c>
      <c r="P207" s="27">
        <v>29027</v>
      </c>
      <c r="Q207" s="27">
        <v>28849</v>
      </c>
      <c r="R207" s="27">
        <v>28779</v>
      </c>
      <c r="S207" s="27">
        <v>12536</v>
      </c>
      <c r="T207" s="27">
        <v>99191</v>
      </c>
      <c r="U207" s="27">
        <v>30514</v>
      </c>
      <c r="V207" s="27">
        <v>29964</v>
      </c>
      <c r="W207" s="27">
        <v>29955</v>
      </c>
      <c r="X207" s="27">
        <v>13784</v>
      </c>
      <c r="Y207" s="27">
        <v>104217</v>
      </c>
      <c r="Z207" s="27">
        <v>31176</v>
      </c>
      <c r="AA207" s="27">
        <v>30708</v>
      </c>
      <c r="AB207" s="27">
        <v>31084</v>
      </c>
      <c r="AC207" s="27">
        <v>14786</v>
      </c>
      <c r="AD207" s="27">
        <v>107754</v>
      </c>
      <c r="AE207" s="27">
        <v>32164</v>
      </c>
      <c r="AF207" s="27">
        <v>31623</v>
      </c>
      <c r="AG207" s="27">
        <v>31670</v>
      </c>
      <c r="AH207" s="27">
        <v>14601</v>
      </c>
      <c r="AI207" s="27">
        <v>110058</v>
      </c>
      <c r="AJ207" s="27">
        <v>33770</v>
      </c>
      <c r="AK207" s="27">
        <v>33274</v>
      </c>
      <c r="AL207" s="27">
        <v>33247</v>
      </c>
      <c r="AM207" s="27">
        <v>15807</v>
      </c>
      <c r="AN207" s="27">
        <v>116098</v>
      </c>
      <c r="AO207" s="27">
        <v>35286</v>
      </c>
      <c r="AP207" s="27">
        <v>34991</v>
      </c>
      <c r="AQ207" s="27">
        <v>34934</v>
      </c>
      <c r="AR207" s="27">
        <v>16223</v>
      </c>
      <c r="AS207" s="27">
        <v>121434</v>
      </c>
      <c r="AT207" s="27">
        <v>38008</v>
      </c>
      <c r="AU207" s="27">
        <v>37303</v>
      </c>
      <c r="AV207" s="27">
        <v>37342</v>
      </c>
      <c r="AW207" s="27">
        <v>17399</v>
      </c>
      <c r="AX207" s="27">
        <v>130052</v>
      </c>
      <c r="AY207" s="27">
        <v>39553</v>
      </c>
      <c r="AZ207" s="27">
        <v>39213</v>
      </c>
      <c r="BA207" s="27">
        <v>38916</v>
      </c>
      <c r="BB207" s="27">
        <v>17995</v>
      </c>
      <c r="BC207" s="27">
        <v>135677</v>
      </c>
      <c r="BD207" s="63">
        <v>38812</v>
      </c>
      <c r="BE207" s="97">
        <v>41027</v>
      </c>
      <c r="BF207" s="97">
        <v>40407</v>
      </c>
      <c r="BG207" s="97">
        <v>19708</v>
      </c>
      <c r="BH207" s="97">
        <v>139954</v>
      </c>
      <c r="BI207" s="97">
        <v>43846</v>
      </c>
      <c r="BJ207" s="97">
        <v>43024</v>
      </c>
      <c r="BK207" s="97">
        <v>43217</v>
      </c>
      <c r="BL207" s="97">
        <v>20353</v>
      </c>
      <c r="BM207" s="97">
        <v>150440</v>
      </c>
      <c r="BN207" s="97">
        <v>47249</v>
      </c>
      <c r="BO207" s="98">
        <v>7.7612553026501843E-2</v>
      </c>
    </row>
    <row r="208" spans="1:67" ht="17" x14ac:dyDescent="0.2">
      <c r="A208" s="9" t="s">
        <v>782</v>
      </c>
      <c r="B208" s="9" t="s">
        <v>783</v>
      </c>
      <c r="C208" s="73" t="s">
        <v>784</v>
      </c>
      <c r="D208" s="74" t="s">
        <v>83</v>
      </c>
      <c r="E208" s="75" t="s">
        <v>67</v>
      </c>
      <c r="F208" s="27">
        <v>19983</v>
      </c>
      <c r="G208" s="27">
        <v>21780</v>
      </c>
      <c r="H208" s="27">
        <v>20605</v>
      </c>
      <c r="I208" s="27">
        <v>13570</v>
      </c>
      <c r="J208" s="27">
        <v>75938</v>
      </c>
      <c r="K208" s="27">
        <v>20030</v>
      </c>
      <c r="L208" s="27">
        <v>21851</v>
      </c>
      <c r="M208" s="27">
        <v>21788</v>
      </c>
      <c r="N208" s="27">
        <v>12848</v>
      </c>
      <c r="O208" s="27">
        <v>76517</v>
      </c>
      <c r="P208" s="27">
        <v>20255</v>
      </c>
      <c r="Q208" s="27">
        <v>22055</v>
      </c>
      <c r="R208" s="27">
        <v>21834</v>
      </c>
      <c r="S208" s="27">
        <v>13192</v>
      </c>
      <c r="T208" s="27">
        <v>77336</v>
      </c>
      <c r="U208" s="27">
        <v>20680</v>
      </c>
      <c r="V208" s="27">
        <v>22741</v>
      </c>
      <c r="W208" s="27">
        <v>22696</v>
      </c>
      <c r="X208" s="27">
        <v>14161</v>
      </c>
      <c r="Y208" s="27">
        <v>80278</v>
      </c>
      <c r="Z208" s="27">
        <v>20910</v>
      </c>
      <c r="AA208" s="27">
        <v>23066</v>
      </c>
      <c r="AB208" s="27">
        <v>23078</v>
      </c>
      <c r="AC208" s="27">
        <v>15206</v>
      </c>
      <c r="AD208" s="27">
        <v>82260</v>
      </c>
      <c r="AE208" s="27">
        <v>20666</v>
      </c>
      <c r="AF208" s="27">
        <v>23647</v>
      </c>
      <c r="AG208" s="27">
        <v>23590</v>
      </c>
      <c r="AH208" s="27">
        <v>15207</v>
      </c>
      <c r="AI208" s="27">
        <v>83110</v>
      </c>
      <c r="AJ208" s="27">
        <v>24945</v>
      </c>
      <c r="AK208" s="27">
        <v>24861</v>
      </c>
      <c r="AL208" s="27">
        <v>24796</v>
      </c>
      <c r="AM208" s="27">
        <v>13701</v>
      </c>
      <c r="AN208" s="27">
        <v>88303</v>
      </c>
      <c r="AO208" s="27">
        <v>26403</v>
      </c>
      <c r="AP208" s="27">
        <v>26505</v>
      </c>
      <c r="AQ208" s="27">
        <v>26331</v>
      </c>
      <c r="AR208" s="27">
        <v>15296</v>
      </c>
      <c r="AS208" s="27">
        <v>94535</v>
      </c>
      <c r="AT208" s="27">
        <v>28181</v>
      </c>
      <c r="AU208" s="27">
        <v>28048</v>
      </c>
      <c r="AV208" s="27">
        <v>28152</v>
      </c>
      <c r="AW208" s="27">
        <v>16967</v>
      </c>
      <c r="AX208" s="27">
        <v>101348</v>
      </c>
      <c r="AY208" s="27">
        <v>29011</v>
      </c>
      <c r="AZ208" s="27">
        <v>29716</v>
      </c>
      <c r="BA208" s="27">
        <v>29571</v>
      </c>
      <c r="BB208" s="27">
        <v>19491</v>
      </c>
      <c r="BC208" s="27">
        <v>107789</v>
      </c>
      <c r="BD208" s="63">
        <v>29656</v>
      </c>
      <c r="BE208" s="97">
        <v>30368</v>
      </c>
      <c r="BF208" s="97">
        <v>30036</v>
      </c>
      <c r="BG208" s="97">
        <v>20486</v>
      </c>
      <c r="BH208" s="97">
        <v>110546</v>
      </c>
      <c r="BI208" s="97">
        <v>32709</v>
      </c>
      <c r="BJ208" s="97">
        <v>31805</v>
      </c>
      <c r="BK208" s="97">
        <v>31674</v>
      </c>
      <c r="BL208" s="97">
        <v>21385</v>
      </c>
      <c r="BM208" s="97">
        <v>117573</v>
      </c>
      <c r="BN208" s="97">
        <v>33318</v>
      </c>
      <c r="BO208" s="98">
        <v>1.8618728790241217E-2</v>
      </c>
    </row>
    <row r="209" spans="1:67" ht="17" x14ac:dyDescent="0.2">
      <c r="A209" s="9" t="s">
        <v>785</v>
      </c>
      <c r="B209" s="9" t="s">
        <v>786</v>
      </c>
      <c r="C209" s="73" t="s">
        <v>787</v>
      </c>
      <c r="D209" s="74" t="s">
        <v>85</v>
      </c>
      <c r="E209" s="75" t="s">
        <v>79</v>
      </c>
      <c r="F209" s="27">
        <v>8657</v>
      </c>
      <c r="G209" s="27">
        <v>8564</v>
      </c>
      <c r="H209" s="27">
        <v>8449</v>
      </c>
      <c r="I209" s="27">
        <v>3649</v>
      </c>
      <c r="J209" s="27">
        <v>29319</v>
      </c>
      <c r="K209" s="27">
        <v>8700</v>
      </c>
      <c r="L209" s="27">
        <v>8681</v>
      </c>
      <c r="M209" s="27">
        <v>8335</v>
      </c>
      <c r="N209" s="27">
        <v>3692</v>
      </c>
      <c r="O209" s="27">
        <v>29408</v>
      </c>
      <c r="P209" s="27">
        <v>8868</v>
      </c>
      <c r="Q209" s="27">
        <v>8675</v>
      </c>
      <c r="R209" s="27">
        <v>8643</v>
      </c>
      <c r="S209" s="27">
        <v>3763</v>
      </c>
      <c r="T209" s="27">
        <v>29949</v>
      </c>
      <c r="U209" s="27">
        <v>9085</v>
      </c>
      <c r="V209" s="27">
        <v>8950</v>
      </c>
      <c r="W209" s="27">
        <v>8824</v>
      </c>
      <c r="X209" s="27">
        <v>4023</v>
      </c>
      <c r="Y209" s="27">
        <v>30882</v>
      </c>
      <c r="Z209" s="27">
        <v>9352</v>
      </c>
      <c r="AA209" s="27">
        <v>9242</v>
      </c>
      <c r="AB209" s="27">
        <v>9245</v>
      </c>
      <c r="AC209" s="27">
        <v>4232</v>
      </c>
      <c r="AD209" s="27">
        <v>32071</v>
      </c>
      <c r="AE209" s="27">
        <v>9687</v>
      </c>
      <c r="AF209" s="27">
        <v>9504</v>
      </c>
      <c r="AG209" s="27">
        <v>9541</v>
      </c>
      <c r="AH209" s="27">
        <v>4277</v>
      </c>
      <c r="AI209" s="27">
        <v>33009</v>
      </c>
      <c r="AJ209" s="27">
        <v>10233</v>
      </c>
      <c r="AK209" s="27">
        <v>10035</v>
      </c>
      <c r="AL209" s="27">
        <v>9933</v>
      </c>
      <c r="AM209" s="27">
        <v>4525</v>
      </c>
      <c r="AN209" s="27">
        <v>34726</v>
      </c>
      <c r="AO209" s="27">
        <v>10671</v>
      </c>
      <c r="AP209" s="27">
        <v>10426</v>
      </c>
      <c r="AQ209" s="27">
        <v>10366</v>
      </c>
      <c r="AR209" s="27">
        <v>4750</v>
      </c>
      <c r="AS209" s="27">
        <v>36213</v>
      </c>
      <c r="AT209" s="27">
        <v>11196</v>
      </c>
      <c r="AU209" s="27">
        <v>10928</v>
      </c>
      <c r="AV209" s="27">
        <v>10611</v>
      </c>
      <c r="AW209" s="27">
        <v>4969</v>
      </c>
      <c r="AX209" s="27">
        <v>37704</v>
      </c>
      <c r="AY209" s="27">
        <v>11900</v>
      </c>
      <c r="AZ209" s="27">
        <v>11517</v>
      </c>
      <c r="BA209" s="27">
        <v>11559</v>
      </c>
      <c r="BB209" s="27">
        <v>5047</v>
      </c>
      <c r="BC209" s="27">
        <v>40023</v>
      </c>
      <c r="BD209" s="63">
        <v>11561</v>
      </c>
      <c r="BE209" s="97">
        <v>11605</v>
      </c>
      <c r="BF209" s="97">
        <v>11674</v>
      </c>
      <c r="BG209" s="97">
        <v>5562</v>
      </c>
      <c r="BH209" s="97">
        <v>40402</v>
      </c>
      <c r="BI209" s="97">
        <v>12592</v>
      </c>
      <c r="BJ209" s="97">
        <v>12021</v>
      </c>
      <c r="BK209" s="97">
        <v>12208</v>
      </c>
      <c r="BL209" s="97">
        <v>6565</v>
      </c>
      <c r="BM209" s="97">
        <v>43386</v>
      </c>
      <c r="BN209" s="97">
        <v>13230</v>
      </c>
      <c r="BO209" s="98">
        <v>5.0667090216010166E-2</v>
      </c>
    </row>
    <row r="210" spans="1:67" ht="17" x14ac:dyDescent="0.2">
      <c r="A210" s="9" t="s">
        <v>788</v>
      </c>
      <c r="B210" s="9" t="s">
        <v>789</v>
      </c>
      <c r="C210" s="73" t="s">
        <v>790</v>
      </c>
      <c r="D210" s="74" t="s">
        <v>85</v>
      </c>
      <c r="E210" s="75" t="s">
        <v>69</v>
      </c>
      <c r="F210" s="27">
        <v>12409</v>
      </c>
      <c r="G210" s="27">
        <v>12171</v>
      </c>
      <c r="H210" s="27">
        <v>12118</v>
      </c>
      <c r="I210" s="27">
        <v>5068</v>
      </c>
      <c r="J210" s="27">
        <v>41766</v>
      </c>
      <c r="K210" s="27">
        <v>12397</v>
      </c>
      <c r="L210" s="27">
        <v>11929</v>
      </c>
      <c r="M210" s="27">
        <v>11788</v>
      </c>
      <c r="N210" s="27">
        <v>5294</v>
      </c>
      <c r="O210" s="27">
        <v>41408</v>
      </c>
      <c r="P210" s="27">
        <v>12301</v>
      </c>
      <c r="Q210" s="27">
        <v>12147</v>
      </c>
      <c r="R210" s="27">
        <v>12325</v>
      </c>
      <c r="S210" s="27">
        <v>5614</v>
      </c>
      <c r="T210" s="27">
        <v>42387</v>
      </c>
      <c r="U210" s="27">
        <v>12755</v>
      </c>
      <c r="V210" s="27">
        <v>12564</v>
      </c>
      <c r="W210" s="27">
        <v>12618</v>
      </c>
      <c r="X210" s="27">
        <v>5984</v>
      </c>
      <c r="Y210" s="27">
        <v>43921</v>
      </c>
      <c r="Z210" s="27">
        <v>13061</v>
      </c>
      <c r="AA210" s="27">
        <v>12935</v>
      </c>
      <c r="AB210" s="27">
        <v>13191</v>
      </c>
      <c r="AC210" s="27">
        <v>6357</v>
      </c>
      <c r="AD210" s="27">
        <v>45544</v>
      </c>
      <c r="AE210" s="27">
        <v>13626</v>
      </c>
      <c r="AF210" s="27">
        <v>13514</v>
      </c>
      <c r="AG210" s="27">
        <v>13560</v>
      </c>
      <c r="AH210" s="27">
        <v>6814</v>
      </c>
      <c r="AI210" s="27">
        <v>47514</v>
      </c>
      <c r="AJ210" s="27">
        <v>14268</v>
      </c>
      <c r="AK210" s="27">
        <v>14307</v>
      </c>
      <c r="AL210" s="27">
        <v>14475</v>
      </c>
      <c r="AM210" s="27">
        <v>7628</v>
      </c>
      <c r="AN210" s="27">
        <v>50678</v>
      </c>
      <c r="AO210" s="27">
        <v>15024</v>
      </c>
      <c r="AP210" s="27">
        <v>14978</v>
      </c>
      <c r="AQ210" s="27">
        <v>15243</v>
      </c>
      <c r="AR210" s="27">
        <v>8256</v>
      </c>
      <c r="AS210" s="27">
        <v>53501</v>
      </c>
      <c r="AT210" s="27">
        <v>16299</v>
      </c>
      <c r="AU210" s="27">
        <v>16217</v>
      </c>
      <c r="AV210" s="27">
        <v>16370</v>
      </c>
      <c r="AW210" s="27">
        <v>8984</v>
      </c>
      <c r="AX210" s="27">
        <v>57870</v>
      </c>
      <c r="AY210" s="27">
        <v>17394</v>
      </c>
      <c r="AZ210" s="27">
        <v>17479</v>
      </c>
      <c r="BA210" s="27">
        <v>17451</v>
      </c>
      <c r="BB210" s="27">
        <v>9349</v>
      </c>
      <c r="BC210" s="27">
        <v>61673</v>
      </c>
      <c r="BD210" s="63">
        <v>17512</v>
      </c>
      <c r="BE210" s="97">
        <v>18026</v>
      </c>
      <c r="BF210" s="97">
        <v>18016</v>
      </c>
      <c r="BG210" s="97">
        <v>10260</v>
      </c>
      <c r="BH210" s="97">
        <v>63814</v>
      </c>
      <c r="BI210" s="97">
        <v>19281</v>
      </c>
      <c r="BJ210" s="97">
        <v>19327</v>
      </c>
      <c r="BK210" s="97">
        <v>19516</v>
      </c>
      <c r="BL210" s="97">
        <v>11302</v>
      </c>
      <c r="BM210" s="97">
        <v>69426</v>
      </c>
      <c r="BN210" s="97">
        <v>20482</v>
      </c>
      <c r="BO210" s="98">
        <v>6.2289300347492353E-2</v>
      </c>
    </row>
    <row r="211" spans="1:67" ht="17" x14ac:dyDescent="0.2">
      <c r="A211" s="9" t="s">
        <v>791</v>
      </c>
      <c r="B211" s="9" t="s">
        <v>792</v>
      </c>
      <c r="C211" s="73" t="s">
        <v>793</v>
      </c>
      <c r="D211" s="74" t="s">
        <v>85</v>
      </c>
      <c r="E211" s="75" t="s">
        <v>69</v>
      </c>
      <c r="F211" s="27">
        <v>24029</v>
      </c>
      <c r="G211" s="27">
        <v>23749</v>
      </c>
      <c r="H211" s="27">
        <v>23747</v>
      </c>
      <c r="I211" s="27">
        <v>11109</v>
      </c>
      <c r="J211" s="27">
        <v>82634</v>
      </c>
      <c r="K211" s="27">
        <v>24243</v>
      </c>
      <c r="L211" s="27">
        <v>23766</v>
      </c>
      <c r="M211" s="27">
        <v>23857</v>
      </c>
      <c r="N211" s="27">
        <v>11186</v>
      </c>
      <c r="O211" s="27">
        <v>83052</v>
      </c>
      <c r="P211" s="27">
        <v>24469</v>
      </c>
      <c r="Q211" s="27">
        <v>24019</v>
      </c>
      <c r="R211" s="27">
        <v>24135</v>
      </c>
      <c r="S211" s="27">
        <v>11336</v>
      </c>
      <c r="T211" s="27">
        <v>83959</v>
      </c>
      <c r="U211" s="27">
        <v>25144</v>
      </c>
      <c r="V211" s="27">
        <v>24922</v>
      </c>
      <c r="W211" s="27">
        <v>24962</v>
      </c>
      <c r="X211" s="27">
        <v>12332</v>
      </c>
      <c r="Y211" s="27">
        <v>87360</v>
      </c>
      <c r="Z211" s="27">
        <v>26330</v>
      </c>
      <c r="AA211" s="27">
        <v>25943</v>
      </c>
      <c r="AB211" s="27">
        <v>26137</v>
      </c>
      <c r="AC211" s="27">
        <v>13139</v>
      </c>
      <c r="AD211" s="27">
        <v>91549</v>
      </c>
      <c r="AE211" s="27">
        <v>27347</v>
      </c>
      <c r="AF211" s="27">
        <v>27147</v>
      </c>
      <c r="AG211" s="27">
        <v>27312</v>
      </c>
      <c r="AH211" s="27">
        <v>13849</v>
      </c>
      <c r="AI211" s="27">
        <v>95655</v>
      </c>
      <c r="AJ211" s="27">
        <v>29053</v>
      </c>
      <c r="AK211" s="27">
        <v>28699</v>
      </c>
      <c r="AL211" s="27">
        <v>29158</v>
      </c>
      <c r="AM211" s="27">
        <v>14970</v>
      </c>
      <c r="AN211" s="27">
        <v>101880</v>
      </c>
      <c r="AO211" s="27">
        <v>30969</v>
      </c>
      <c r="AP211" s="27">
        <v>30424</v>
      </c>
      <c r="AQ211" s="27">
        <v>30433</v>
      </c>
      <c r="AR211" s="27">
        <v>15601</v>
      </c>
      <c r="AS211" s="27">
        <v>107427</v>
      </c>
      <c r="AT211" s="27">
        <v>32661</v>
      </c>
      <c r="AU211" s="27">
        <v>32200</v>
      </c>
      <c r="AV211" s="27">
        <v>32554</v>
      </c>
      <c r="AW211" s="27">
        <v>17026</v>
      </c>
      <c r="AX211" s="27">
        <v>114441</v>
      </c>
      <c r="AY211" s="27">
        <v>35051</v>
      </c>
      <c r="AZ211" s="27">
        <v>34301</v>
      </c>
      <c r="BA211" s="27">
        <v>34403</v>
      </c>
      <c r="BB211" s="27">
        <v>18041</v>
      </c>
      <c r="BC211" s="27">
        <v>121796</v>
      </c>
      <c r="BD211" s="63">
        <v>34517</v>
      </c>
      <c r="BE211" s="97">
        <v>34585</v>
      </c>
      <c r="BF211" s="97">
        <v>35801</v>
      </c>
      <c r="BG211" s="97">
        <v>18902</v>
      </c>
      <c r="BH211" s="97">
        <v>123805</v>
      </c>
      <c r="BI211" s="97" t="s">
        <v>47</v>
      </c>
      <c r="BJ211" s="97" t="s">
        <v>47</v>
      </c>
      <c r="BK211" s="97" t="s">
        <v>47</v>
      </c>
      <c r="BL211" s="97" t="s">
        <v>47</v>
      </c>
      <c r="BM211" s="97" t="s">
        <v>47</v>
      </c>
      <c r="BN211" s="97" t="s">
        <v>47</v>
      </c>
      <c r="BO211" s="98" t="s">
        <v>1279</v>
      </c>
    </row>
    <row r="212" spans="1:67" ht="17" x14ac:dyDescent="0.2">
      <c r="A212" s="9" t="s">
        <v>794</v>
      </c>
      <c r="B212" s="9" t="s">
        <v>795</v>
      </c>
      <c r="C212" s="48" t="s">
        <v>796</v>
      </c>
      <c r="D212" s="76" t="s">
        <v>87</v>
      </c>
      <c r="E212" s="75" t="s">
        <v>67</v>
      </c>
      <c r="F212" s="27">
        <v>40823</v>
      </c>
      <c r="G212" s="27">
        <v>40580</v>
      </c>
      <c r="H212" s="27">
        <v>39485</v>
      </c>
      <c r="I212" s="27">
        <v>18461</v>
      </c>
      <c r="J212" s="27">
        <v>139349</v>
      </c>
      <c r="K212" s="27">
        <v>41623</v>
      </c>
      <c r="L212" s="27">
        <v>40942</v>
      </c>
      <c r="M212" s="27">
        <v>40679</v>
      </c>
      <c r="N212" s="27">
        <v>17948</v>
      </c>
      <c r="O212" s="27">
        <v>141192</v>
      </c>
      <c r="P212" s="27">
        <v>42181</v>
      </c>
      <c r="Q212" s="27">
        <v>41380</v>
      </c>
      <c r="R212" s="27">
        <v>41102</v>
      </c>
      <c r="S212" s="27">
        <v>18047</v>
      </c>
      <c r="T212" s="27">
        <v>142710</v>
      </c>
      <c r="U212" s="27">
        <v>42914</v>
      </c>
      <c r="V212" s="27">
        <v>42482</v>
      </c>
      <c r="W212" s="27">
        <v>42377</v>
      </c>
      <c r="X212" s="27">
        <v>20093</v>
      </c>
      <c r="Y212" s="27">
        <v>147866</v>
      </c>
      <c r="Z212" s="27">
        <v>44775</v>
      </c>
      <c r="AA212" s="27">
        <v>44091</v>
      </c>
      <c r="AB212" s="27">
        <v>44033</v>
      </c>
      <c r="AC212" s="27">
        <v>21863</v>
      </c>
      <c r="AD212" s="27">
        <v>154762</v>
      </c>
      <c r="AE212" s="27">
        <v>46279</v>
      </c>
      <c r="AF212" s="27">
        <v>45553</v>
      </c>
      <c r="AG212" s="27">
        <v>45427</v>
      </c>
      <c r="AH212" s="27">
        <v>22786</v>
      </c>
      <c r="AI212" s="27">
        <v>160045</v>
      </c>
      <c r="AJ212" s="27">
        <v>48197</v>
      </c>
      <c r="AK212" s="27">
        <v>47790</v>
      </c>
      <c r="AL212" s="27">
        <v>47833</v>
      </c>
      <c r="AM212" s="27">
        <v>25102</v>
      </c>
      <c r="AN212" s="27">
        <v>168922</v>
      </c>
      <c r="AO212" s="27">
        <v>51359</v>
      </c>
      <c r="AP212" s="27">
        <v>50510</v>
      </c>
      <c r="AQ212" s="27">
        <v>50423</v>
      </c>
      <c r="AR212" s="27">
        <v>26922</v>
      </c>
      <c r="AS212" s="27">
        <v>179214</v>
      </c>
      <c r="AT212" s="27">
        <v>54294</v>
      </c>
      <c r="AU212" s="27">
        <v>53465</v>
      </c>
      <c r="AV212" s="27">
        <v>53267</v>
      </c>
      <c r="AW212" s="27">
        <v>29280</v>
      </c>
      <c r="AX212" s="27">
        <v>190306</v>
      </c>
      <c r="AY212" s="27">
        <v>57581</v>
      </c>
      <c r="AZ212" s="27">
        <v>56819</v>
      </c>
      <c r="BA212" s="27">
        <v>56861</v>
      </c>
      <c r="BB212" s="27">
        <v>31264</v>
      </c>
      <c r="BC212" s="27">
        <v>202525</v>
      </c>
      <c r="BD212" s="63">
        <v>57566</v>
      </c>
      <c r="BE212" s="97">
        <v>58193</v>
      </c>
      <c r="BF212" s="97">
        <v>58559</v>
      </c>
      <c r="BG212" s="97">
        <v>32376</v>
      </c>
      <c r="BH212" s="97">
        <v>206694</v>
      </c>
      <c r="BI212" s="97">
        <v>61989</v>
      </c>
      <c r="BJ212" s="97">
        <v>61815</v>
      </c>
      <c r="BK212" s="97">
        <v>61266</v>
      </c>
      <c r="BL212" s="97">
        <v>34385</v>
      </c>
      <c r="BM212" s="97">
        <v>219455</v>
      </c>
      <c r="BN212" s="97">
        <v>65242</v>
      </c>
      <c r="BO212" s="98">
        <v>5.2477052380261013E-2</v>
      </c>
    </row>
    <row r="213" spans="1:67" ht="17" x14ac:dyDescent="0.2">
      <c r="A213" s="9" t="s">
        <v>797</v>
      </c>
      <c r="B213" s="9" t="s">
        <v>798</v>
      </c>
      <c r="C213" s="73" t="s">
        <v>799</v>
      </c>
      <c r="D213" s="74" t="s">
        <v>85</v>
      </c>
      <c r="E213" s="75" t="s">
        <v>71</v>
      </c>
      <c r="F213" s="27">
        <v>14358</v>
      </c>
      <c r="G213" s="27">
        <v>13988</v>
      </c>
      <c r="H213" s="27">
        <v>14052</v>
      </c>
      <c r="I213" s="27">
        <v>7053</v>
      </c>
      <c r="J213" s="27">
        <v>49451</v>
      </c>
      <c r="K213" s="27">
        <v>14520</v>
      </c>
      <c r="L213" s="27">
        <v>14039</v>
      </c>
      <c r="M213" s="27">
        <v>13598</v>
      </c>
      <c r="N213" s="27">
        <v>7193</v>
      </c>
      <c r="O213" s="27">
        <v>49350</v>
      </c>
      <c r="P213" s="27">
        <v>14443</v>
      </c>
      <c r="Q213" s="27">
        <v>14246</v>
      </c>
      <c r="R213" s="27">
        <v>14195</v>
      </c>
      <c r="S213" s="27">
        <v>7344</v>
      </c>
      <c r="T213" s="27">
        <v>50228</v>
      </c>
      <c r="U213" s="27">
        <v>14966</v>
      </c>
      <c r="V213" s="27">
        <v>14642</v>
      </c>
      <c r="W213" s="27">
        <v>14603</v>
      </c>
      <c r="X213" s="27">
        <v>8080</v>
      </c>
      <c r="Y213" s="27">
        <v>52291</v>
      </c>
      <c r="Z213" s="27">
        <v>15294</v>
      </c>
      <c r="AA213" s="27">
        <v>14829</v>
      </c>
      <c r="AB213" s="27">
        <v>14921</v>
      </c>
      <c r="AC213" s="27">
        <v>9107</v>
      </c>
      <c r="AD213" s="27">
        <v>54151</v>
      </c>
      <c r="AE213" s="27">
        <v>15487</v>
      </c>
      <c r="AF213" s="27">
        <v>15244</v>
      </c>
      <c r="AG213" s="27">
        <v>15215</v>
      </c>
      <c r="AH213" s="27">
        <v>9288</v>
      </c>
      <c r="AI213" s="27">
        <v>55234</v>
      </c>
      <c r="AJ213" s="27">
        <v>16521</v>
      </c>
      <c r="AK213" s="27">
        <v>16154</v>
      </c>
      <c r="AL213" s="27">
        <v>16039</v>
      </c>
      <c r="AM213" s="27">
        <v>10076</v>
      </c>
      <c r="AN213" s="27">
        <v>58790</v>
      </c>
      <c r="AO213" s="27">
        <v>17327</v>
      </c>
      <c r="AP213" s="27">
        <v>16811</v>
      </c>
      <c r="AQ213" s="27">
        <v>16766</v>
      </c>
      <c r="AR213" s="27">
        <v>10785</v>
      </c>
      <c r="AS213" s="27">
        <v>61689</v>
      </c>
      <c r="AT213" s="27">
        <v>18319</v>
      </c>
      <c r="AU213" s="27">
        <v>18005</v>
      </c>
      <c r="AV213" s="27">
        <v>18015</v>
      </c>
      <c r="AW213" s="27">
        <v>11679</v>
      </c>
      <c r="AX213" s="27">
        <v>66018</v>
      </c>
      <c r="AY213" s="27">
        <v>19191</v>
      </c>
      <c r="AZ213" s="27">
        <v>19040</v>
      </c>
      <c r="BA213" s="27">
        <v>18937</v>
      </c>
      <c r="BB213" s="27">
        <v>12554</v>
      </c>
      <c r="BC213" s="27">
        <v>69722</v>
      </c>
      <c r="BD213" s="63">
        <v>18814</v>
      </c>
      <c r="BE213" s="97">
        <v>18443</v>
      </c>
      <c r="BF213" s="97">
        <v>19145</v>
      </c>
      <c r="BG213" s="97">
        <v>12936</v>
      </c>
      <c r="BH213" s="97">
        <v>69338</v>
      </c>
      <c r="BI213" s="97">
        <v>20281</v>
      </c>
      <c r="BJ213" s="97">
        <v>20459</v>
      </c>
      <c r="BK213" s="97">
        <v>20130</v>
      </c>
      <c r="BL213" s="97">
        <v>14352</v>
      </c>
      <c r="BM213" s="97">
        <v>75222</v>
      </c>
      <c r="BN213" s="97">
        <v>21217</v>
      </c>
      <c r="BO213" s="98">
        <v>4.6151570435382872E-2</v>
      </c>
    </row>
    <row r="214" spans="1:67" ht="17" x14ac:dyDescent="0.2">
      <c r="A214" s="9" t="s">
        <v>800</v>
      </c>
      <c r="B214" s="9" t="s">
        <v>801</v>
      </c>
      <c r="C214" s="73" t="s">
        <v>802</v>
      </c>
      <c r="D214" s="74" t="s">
        <v>87</v>
      </c>
      <c r="E214" s="75" t="s">
        <v>69</v>
      </c>
      <c r="F214" s="27">
        <v>25904</v>
      </c>
      <c r="G214" s="27">
        <v>24301</v>
      </c>
      <c r="H214" s="27">
        <v>24378</v>
      </c>
      <c r="I214" s="27">
        <v>13701</v>
      </c>
      <c r="J214" s="27">
        <v>88284</v>
      </c>
      <c r="K214" s="27">
        <v>25758</v>
      </c>
      <c r="L214" s="27">
        <v>24383</v>
      </c>
      <c r="M214" s="27">
        <v>22895</v>
      </c>
      <c r="N214" s="27">
        <v>14448</v>
      </c>
      <c r="O214" s="27">
        <v>87484</v>
      </c>
      <c r="P214" s="27">
        <v>26330</v>
      </c>
      <c r="Q214" s="27">
        <v>24567</v>
      </c>
      <c r="R214" s="27">
        <v>24903</v>
      </c>
      <c r="S214" s="27">
        <v>14153</v>
      </c>
      <c r="T214" s="27">
        <v>89953</v>
      </c>
      <c r="U214" s="27">
        <v>27689</v>
      </c>
      <c r="V214" s="27">
        <v>26732</v>
      </c>
      <c r="W214" s="27">
        <v>27367</v>
      </c>
      <c r="X214" s="27">
        <v>16595</v>
      </c>
      <c r="Y214" s="27">
        <v>98383</v>
      </c>
      <c r="Z214" s="27">
        <v>28203</v>
      </c>
      <c r="AA214" s="27">
        <v>28608</v>
      </c>
      <c r="AB214" s="27">
        <v>28496</v>
      </c>
      <c r="AC214" s="27">
        <v>19812</v>
      </c>
      <c r="AD214" s="27">
        <v>105119</v>
      </c>
      <c r="AE214" s="27">
        <v>30987</v>
      </c>
      <c r="AF214" s="27">
        <v>29996</v>
      </c>
      <c r="AG214" s="27">
        <v>29980</v>
      </c>
      <c r="AH214" s="27">
        <v>19287</v>
      </c>
      <c r="AI214" s="27">
        <v>110250</v>
      </c>
      <c r="AJ214" s="27">
        <v>33116</v>
      </c>
      <c r="AK214" s="27">
        <v>31309</v>
      </c>
      <c r="AL214" s="27">
        <v>31851</v>
      </c>
      <c r="AM214" s="27">
        <v>20315</v>
      </c>
      <c r="AN214" s="27">
        <v>116591</v>
      </c>
      <c r="AO214" s="27">
        <v>34495</v>
      </c>
      <c r="AP214" s="27">
        <v>32667</v>
      </c>
      <c r="AQ214" s="27">
        <v>33388</v>
      </c>
      <c r="AR214" s="27">
        <v>21826</v>
      </c>
      <c r="AS214" s="27">
        <v>122376</v>
      </c>
      <c r="AT214" s="27">
        <v>37274</v>
      </c>
      <c r="AU214" s="27">
        <v>35031</v>
      </c>
      <c r="AV214" s="27">
        <v>35345</v>
      </c>
      <c r="AW214" s="27">
        <v>23903</v>
      </c>
      <c r="AX214" s="27">
        <v>131553</v>
      </c>
      <c r="AY214" s="27">
        <v>36155</v>
      </c>
      <c r="AZ214" s="27">
        <v>36640</v>
      </c>
      <c r="BA214" s="27">
        <v>37318</v>
      </c>
      <c r="BB214" s="27">
        <v>27121</v>
      </c>
      <c r="BC214" s="27">
        <v>137234</v>
      </c>
      <c r="BD214" s="63">
        <v>36426</v>
      </c>
      <c r="BE214" s="97">
        <v>37648</v>
      </c>
      <c r="BF214" s="97">
        <v>37959</v>
      </c>
      <c r="BG214" s="97">
        <v>28195</v>
      </c>
      <c r="BH214" s="97">
        <v>140228</v>
      </c>
      <c r="BI214" s="97">
        <v>39220</v>
      </c>
      <c r="BJ214" s="97">
        <v>39751</v>
      </c>
      <c r="BK214" s="97">
        <v>40522</v>
      </c>
      <c r="BL214" s="97">
        <v>30959</v>
      </c>
      <c r="BM214" s="97">
        <v>150452</v>
      </c>
      <c r="BN214" s="97">
        <v>39520</v>
      </c>
      <c r="BO214" s="98">
        <v>7.6491585925548191E-3</v>
      </c>
    </row>
    <row r="215" spans="1:67" ht="17" x14ac:dyDescent="0.2">
      <c r="A215" s="9" t="s">
        <v>803</v>
      </c>
      <c r="B215" s="9" t="s">
        <v>804</v>
      </c>
      <c r="C215" s="73" t="s">
        <v>805</v>
      </c>
      <c r="D215" s="74" t="s">
        <v>85</v>
      </c>
      <c r="E215" s="75" t="s">
        <v>79</v>
      </c>
      <c r="F215" s="27">
        <v>14493</v>
      </c>
      <c r="G215" s="27">
        <v>14488</v>
      </c>
      <c r="H215" s="27">
        <v>14584</v>
      </c>
      <c r="I215" s="27">
        <v>5865</v>
      </c>
      <c r="J215" s="27">
        <v>49430</v>
      </c>
      <c r="K215" s="27">
        <v>14662</v>
      </c>
      <c r="L215" s="27">
        <v>14600</v>
      </c>
      <c r="M215" s="27">
        <v>14683</v>
      </c>
      <c r="N215" s="27">
        <v>5990</v>
      </c>
      <c r="O215" s="27">
        <v>49935</v>
      </c>
      <c r="P215" s="27">
        <v>14778</v>
      </c>
      <c r="Q215" s="27">
        <v>14711</v>
      </c>
      <c r="R215" s="27">
        <v>15005</v>
      </c>
      <c r="S215" s="27">
        <v>6091</v>
      </c>
      <c r="T215" s="27">
        <v>50585</v>
      </c>
      <c r="U215" s="27">
        <v>15526</v>
      </c>
      <c r="V215" s="27">
        <v>14661</v>
      </c>
      <c r="W215" s="27">
        <v>15149</v>
      </c>
      <c r="X215" s="27">
        <v>7657</v>
      </c>
      <c r="Y215" s="27">
        <v>52993</v>
      </c>
      <c r="Z215" s="27">
        <v>16103</v>
      </c>
      <c r="AA215" s="27">
        <v>15946</v>
      </c>
      <c r="AB215" s="27">
        <v>15382</v>
      </c>
      <c r="AC215" s="27">
        <v>7570</v>
      </c>
      <c r="AD215" s="27">
        <v>55001</v>
      </c>
      <c r="AE215" s="27">
        <v>16946</v>
      </c>
      <c r="AF215" s="27">
        <v>15209</v>
      </c>
      <c r="AG215" s="27">
        <v>16072</v>
      </c>
      <c r="AH215" s="27">
        <v>8646</v>
      </c>
      <c r="AI215" s="27">
        <v>56873</v>
      </c>
      <c r="AJ215" s="27">
        <v>16921</v>
      </c>
      <c r="AK215" s="27">
        <v>16948</v>
      </c>
      <c r="AL215" s="27">
        <v>16632</v>
      </c>
      <c r="AM215" s="27">
        <v>9380</v>
      </c>
      <c r="AN215" s="27">
        <v>59881</v>
      </c>
      <c r="AO215" s="27">
        <v>17759</v>
      </c>
      <c r="AP215" s="27">
        <v>17709</v>
      </c>
      <c r="AQ215" s="27">
        <v>17836</v>
      </c>
      <c r="AR215" s="27">
        <v>9465</v>
      </c>
      <c r="AS215" s="27">
        <v>62769</v>
      </c>
      <c r="AT215" s="27">
        <v>19124</v>
      </c>
      <c r="AU215" s="27">
        <v>18909</v>
      </c>
      <c r="AV215" s="27">
        <v>19101</v>
      </c>
      <c r="AW215" s="27">
        <v>9723</v>
      </c>
      <c r="AX215" s="27">
        <v>66857</v>
      </c>
      <c r="AY215" s="27">
        <v>20664</v>
      </c>
      <c r="AZ215" s="27">
        <v>20315</v>
      </c>
      <c r="BA215" s="27">
        <v>20348</v>
      </c>
      <c r="BB215" s="27">
        <v>10728</v>
      </c>
      <c r="BC215" s="27">
        <v>72055</v>
      </c>
      <c r="BD215" s="63">
        <v>21382</v>
      </c>
      <c r="BE215" s="97">
        <v>20412</v>
      </c>
      <c r="BF215" s="97">
        <v>20249</v>
      </c>
      <c r="BG215" s="97">
        <v>11757</v>
      </c>
      <c r="BH215" s="97">
        <v>73800</v>
      </c>
      <c r="BI215" s="97">
        <v>22962</v>
      </c>
      <c r="BJ215" s="97">
        <v>21476</v>
      </c>
      <c r="BK215" s="97">
        <v>21462</v>
      </c>
      <c r="BL215" s="97">
        <v>13279</v>
      </c>
      <c r="BM215" s="97">
        <v>79179</v>
      </c>
      <c r="BN215" s="97">
        <v>22699</v>
      </c>
      <c r="BO215" s="98">
        <v>-1.1453706123160004E-2</v>
      </c>
    </row>
    <row r="216" spans="1:67" ht="17" x14ac:dyDescent="0.2">
      <c r="A216" s="9" t="s">
        <v>806</v>
      </c>
      <c r="B216" s="9" t="s">
        <v>807</v>
      </c>
      <c r="C216" s="73" t="s">
        <v>808</v>
      </c>
      <c r="D216" s="74" t="s">
        <v>85</v>
      </c>
      <c r="E216" s="75" t="s">
        <v>69</v>
      </c>
      <c r="F216" s="27">
        <v>7049</v>
      </c>
      <c r="G216" s="27">
        <v>6894</v>
      </c>
      <c r="H216" s="27">
        <v>6948</v>
      </c>
      <c r="I216" s="27">
        <v>2876</v>
      </c>
      <c r="J216" s="27">
        <v>23767</v>
      </c>
      <c r="K216" s="27">
        <v>7155</v>
      </c>
      <c r="L216" s="27">
        <v>6949</v>
      </c>
      <c r="M216" s="27">
        <v>6953</v>
      </c>
      <c r="N216" s="27">
        <v>2738</v>
      </c>
      <c r="O216" s="27">
        <v>23795</v>
      </c>
      <c r="P216" s="27">
        <v>7154</v>
      </c>
      <c r="Q216" s="27">
        <v>6953</v>
      </c>
      <c r="R216" s="27">
        <v>6991</v>
      </c>
      <c r="S216" s="27">
        <v>2819</v>
      </c>
      <c r="T216" s="27">
        <v>23917</v>
      </c>
      <c r="U216" s="27">
        <v>7346</v>
      </c>
      <c r="V216" s="27">
        <v>7130</v>
      </c>
      <c r="W216" s="27">
        <v>7162</v>
      </c>
      <c r="X216" s="27">
        <v>3052</v>
      </c>
      <c r="Y216" s="27">
        <v>24690</v>
      </c>
      <c r="Z216" s="27">
        <v>7352</v>
      </c>
      <c r="AA216" s="27">
        <v>7231</v>
      </c>
      <c r="AB216" s="27">
        <v>7265</v>
      </c>
      <c r="AC216" s="27">
        <v>3108</v>
      </c>
      <c r="AD216" s="27">
        <v>24956</v>
      </c>
      <c r="AE216" s="27">
        <v>7482</v>
      </c>
      <c r="AF216" s="27">
        <v>7467</v>
      </c>
      <c r="AG216" s="27">
        <v>7443</v>
      </c>
      <c r="AH216" s="27">
        <v>3308</v>
      </c>
      <c r="AI216" s="27">
        <v>25700</v>
      </c>
      <c r="AJ216" s="27">
        <v>7952</v>
      </c>
      <c r="AK216" s="27">
        <v>7727</v>
      </c>
      <c r="AL216" s="27">
        <v>7792</v>
      </c>
      <c r="AM216" s="27">
        <v>3496</v>
      </c>
      <c r="AN216" s="27">
        <v>26967</v>
      </c>
      <c r="AO216" s="27">
        <v>8181</v>
      </c>
      <c r="AP216" s="27">
        <v>8089</v>
      </c>
      <c r="AQ216" s="27">
        <v>8014</v>
      </c>
      <c r="AR216" s="27">
        <v>3682</v>
      </c>
      <c r="AS216" s="27">
        <v>27966</v>
      </c>
      <c r="AT216" s="27">
        <v>8694</v>
      </c>
      <c r="AU216" s="27">
        <v>8417</v>
      </c>
      <c r="AV216" s="27">
        <v>8431</v>
      </c>
      <c r="AW216" s="27">
        <v>4110</v>
      </c>
      <c r="AX216" s="27">
        <v>29652</v>
      </c>
      <c r="AY216" s="27">
        <v>9080</v>
      </c>
      <c r="AZ216" s="27">
        <v>8912</v>
      </c>
      <c r="BA216" s="27">
        <v>8960</v>
      </c>
      <c r="BB216" s="27">
        <v>4385</v>
      </c>
      <c r="BC216" s="27">
        <v>31337</v>
      </c>
      <c r="BD216" s="63">
        <v>8799</v>
      </c>
      <c r="BE216" s="97">
        <v>9096</v>
      </c>
      <c r="BF216" s="97">
        <v>9217</v>
      </c>
      <c r="BG216" s="97">
        <v>4858</v>
      </c>
      <c r="BH216" s="97">
        <v>31970</v>
      </c>
      <c r="BI216" s="97">
        <v>9914</v>
      </c>
      <c r="BJ216" s="97">
        <v>9799</v>
      </c>
      <c r="BK216" s="97">
        <v>9675</v>
      </c>
      <c r="BL216" s="97">
        <v>5312</v>
      </c>
      <c r="BM216" s="97">
        <v>34700</v>
      </c>
      <c r="BN216" s="97">
        <v>10134</v>
      </c>
      <c r="BO216" s="98">
        <v>2.2190841234617713E-2</v>
      </c>
    </row>
    <row r="217" spans="1:67" ht="17" x14ac:dyDescent="0.2">
      <c r="A217" s="9" t="s">
        <v>809</v>
      </c>
      <c r="B217" s="9" t="s">
        <v>810</v>
      </c>
      <c r="C217" s="73" t="s">
        <v>811</v>
      </c>
      <c r="D217" s="74" t="s">
        <v>83</v>
      </c>
      <c r="E217" s="75" t="s">
        <v>65</v>
      </c>
      <c r="F217" s="27">
        <v>20615</v>
      </c>
      <c r="G217" s="27">
        <v>21855</v>
      </c>
      <c r="H217" s="27">
        <v>21706</v>
      </c>
      <c r="I217" s="27">
        <v>11420</v>
      </c>
      <c r="J217" s="27">
        <v>75596</v>
      </c>
      <c r="K217" s="27">
        <v>20371</v>
      </c>
      <c r="L217" s="27">
        <v>21769</v>
      </c>
      <c r="M217" s="27">
        <v>21641</v>
      </c>
      <c r="N217" s="27">
        <v>11765</v>
      </c>
      <c r="O217" s="27">
        <v>75546</v>
      </c>
      <c r="P217" s="27">
        <v>20772</v>
      </c>
      <c r="Q217" s="27">
        <v>21751</v>
      </c>
      <c r="R217" s="27">
        <v>21644</v>
      </c>
      <c r="S217" s="27">
        <v>11898</v>
      </c>
      <c r="T217" s="27">
        <v>76065</v>
      </c>
      <c r="U217" s="27">
        <v>22579</v>
      </c>
      <c r="V217" s="27">
        <v>23807</v>
      </c>
      <c r="W217" s="27">
        <v>23609</v>
      </c>
      <c r="X217" s="27">
        <v>13211</v>
      </c>
      <c r="Y217" s="27">
        <v>83206</v>
      </c>
      <c r="Z217" s="27">
        <v>22993</v>
      </c>
      <c r="AA217" s="27">
        <v>23967</v>
      </c>
      <c r="AB217" s="27">
        <v>23762</v>
      </c>
      <c r="AC217" s="27">
        <v>14337</v>
      </c>
      <c r="AD217" s="27">
        <v>85059</v>
      </c>
      <c r="AE217" s="27">
        <v>22773</v>
      </c>
      <c r="AF217" s="27">
        <v>24467</v>
      </c>
      <c r="AG217" s="27">
        <v>25004</v>
      </c>
      <c r="AH217" s="27">
        <v>14771</v>
      </c>
      <c r="AI217" s="27">
        <v>87015</v>
      </c>
      <c r="AJ217" s="27">
        <v>24332</v>
      </c>
      <c r="AK217" s="27">
        <v>25893</v>
      </c>
      <c r="AL217" s="27">
        <v>25838</v>
      </c>
      <c r="AM217" s="27">
        <v>15346</v>
      </c>
      <c r="AN217" s="27">
        <v>91409</v>
      </c>
      <c r="AO217" s="27">
        <v>25252</v>
      </c>
      <c r="AP217" s="27">
        <v>26970</v>
      </c>
      <c r="AQ217" s="27">
        <v>26861</v>
      </c>
      <c r="AR217" s="27">
        <v>16089</v>
      </c>
      <c r="AS217" s="27">
        <v>95172</v>
      </c>
      <c r="AT217" s="27">
        <v>26769</v>
      </c>
      <c r="AU217" s="27">
        <v>28311</v>
      </c>
      <c r="AV217" s="27">
        <v>28550</v>
      </c>
      <c r="AW217" s="27">
        <v>17292</v>
      </c>
      <c r="AX217" s="27">
        <v>100922</v>
      </c>
      <c r="AY217" s="27">
        <v>27982</v>
      </c>
      <c r="AZ217" s="27">
        <v>30160</v>
      </c>
      <c r="BA217" s="27">
        <v>30207</v>
      </c>
      <c r="BB217" s="27">
        <v>18446</v>
      </c>
      <c r="BC217" s="27">
        <v>106795</v>
      </c>
      <c r="BD217" s="63">
        <v>26880</v>
      </c>
      <c r="BE217" s="97">
        <v>30515</v>
      </c>
      <c r="BF217" s="97">
        <v>30543</v>
      </c>
      <c r="BG217" s="97">
        <v>19205</v>
      </c>
      <c r="BH217" s="97">
        <v>107143</v>
      </c>
      <c r="BI217" s="97">
        <v>30351</v>
      </c>
      <c r="BJ217" s="97">
        <v>32334</v>
      </c>
      <c r="BK217" s="97">
        <v>32388</v>
      </c>
      <c r="BL217" s="97">
        <v>20151</v>
      </c>
      <c r="BM217" s="97">
        <v>115224</v>
      </c>
      <c r="BN217" s="97">
        <v>31463</v>
      </c>
      <c r="BO217" s="98">
        <v>3.66380020427663E-2</v>
      </c>
    </row>
    <row r="218" spans="1:67" ht="17" x14ac:dyDescent="0.2">
      <c r="A218" s="9" t="s">
        <v>812</v>
      </c>
      <c r="B218" s="9" t="s">
        <v>813</v>
      </c>
      <c r="C218" s="73" t="s">
        <v>814</v>
      </c>
      <c r="D218" s="74" t="s">
        <v>85</v>
      </c>
      <c r="E218" s="75" t="s">
        <v>75</v>
      </c>
      <c r="F218" s="27">
        <v>19323</v>
      </c>
      <c r="G218" s="27">
        <v>17780</v>
      </c>
      <c r="H218" s="27">
        <v>17584</v>
      </c>
      <c r="I218" s="27">
        <v>9129</v>
      </c>
      <c r="J218" s="27">
        <v>63816</v>
      </c>
      <c r="K218" s="27">
        <v>19230</v>
      </c>
      <c r="L218" s="27">
        <v>18055</v>
      </c>
      <c r="M218" s="27">
        <v>17755</v>
      </c>
      <c r="N218" s="27">
        <v>9176</v>
      </c>
      <c r="O218" s="27">
        <v>64216</v>
      </c>
      <c r="P218" s="27">
        <v>19199</v>
      </c>
      <c r="Q218" s="27">
        <v>18256</v>
      </c>
      <c r="R218" s="27">
        <v>18395</v>
      </c>
      <c r="S218" s="27">
        <v>9327</v>
      </c>
      <c r="T218" s="27">
        <v>65177</v>
      </c>
      <c r="U218" s="27">
        <v>20450</v>
      </c>
      <c r="V218" s="27">
        <v>19026</v>
      </c>
      <c r="W218" s="27">
        <v>19201</v>
      </c>
      <c r="X218" s="27">
        <v>10003</v>
      </c>
      <c r="Y218" s="27">
        <v>68680</v>
      </c>
      <c r="Z218" s="27">
        <v>21138</v>
      </c>
      <c r="AA218" s="27">
        <v>19946</v>
      </c>
      <c r="AB218" s="27">
        <v>20104</v>
      </c>
      <c r="AC218" s="27">
        <v>10224</v>
      </c>
      <c r="AD218" s="27">
        <v>71412</v>
      </c>
      <c r="AE218" s="27">
        <v>22221</v>
      </c>
      <c r="AF218" s="27">
        <v>20484</v>
      </c>
      <c r="AG218" s="27">
        <v>20841</v>
      </c>
      <c r="AH218" s="27">
        <v>10699</v>
      </c>
      <c r="AI218" s="27">
        <v>74245</v>
      </c>
      <c r="AJ218" s="27">
        <v>22783</v>
      </c>
      <c r="AK218" s="27">
        <v>21508</v>
      </c>
      <c r="AL218" s="27">
        <v>21584</v>
      </c>
      <c r="AM218" s="27">
        <v>11479</v>
      </c>
      <c r="AN218" s="27">
        <v>77354</v>
      </c>
      <c r="AO218" s="27">
        <v>23360</v>
      </c>
      <c r="AP218" s="27">
        <v>22420</v>
      </c>
      <c r="AQ218" s="27">
        <v>22828</v>
      </c>
      <c r="AR218" s="27">
        <v>11701</v>
      </c>
      <c r="AS218" s="27">
        <v>80309</v>
      </c>
      <c r="AT218" s="27">
        <v>25584</v>
      </c>
      <c r="AU218" s="27">
        <v>23805</v>
      </c>
      <c r="AV218" s="27">
        <v>24199</v>
      </c>
      <c r="AW218" s="27">
        <v>13118</v>
      </c>
      <c r="AX218" s="27">
        <v>86706</v>
      </c>
      <c r="AY218" s="27">
        <v>26577</v>
      </c>
      <c r="AZ218" s="27">
        <v>25219</v>
      </c>
      <c r="BA218" s="27">
        <v>25642</v>
      </c>
      <c r="BB218" s="27">
        <v>13444</v>
      </c>
      <c r="BC218" s="27">
        <v>90882</v>
      </c>
      <c r="BD218" s="63">
        <v>26118</v>
      </c>
      <c r="BE218" s="97">
        <v>26007</v>
      </c>
      <c r="BF218" s="97">
        <v>25959</v>
      </c>
      <c r="BG218" s="97">
        <v>13890</v>
      </c>
      <c r="BH218" s="97">
        <v>91974</v>
      </c>
      <c r="BI218" s="97">
        <v>28279</v>
      </c>
      <c r="BJ218" s="97">
        <v>25997</v>
      </c>
      <c r="BK218" s="97">
        <v>25541</v>
      </c>
      <c r="BL218" s="97">
        <v>16086</v>
      </c>
      <c r="BM218" s="97">
        <v>95903</v>
      </c>
      <c r="BN218" s="97">
        <v>30674</v>
      </c>
      <c r="BO218" s="98">
        <v>8.469182078574207E-2</v>
      </c>
    </row>
    <row r="219" spans="1:67" ht="17" x14ac:dyDescent="0.2">
      <c r="A219" s="9" t="s">
        <v>815</v>
      </c>
      <c r="B219" s="9" t="s">
        <v>816</v>
      </c>
      <c r="C219" s="73" t="s">
        <v>817</v>
      </c>
      <c r="D219" s="74" t="s">
        <v>85</v>
      </c>
      <c r="E219" s="75" t="s">
        <v>65</v>
      </c>
      <c r="F219" s="27">
        <v>9582</v>
      </c>
      <c r="G219" s="27">
        <v>9299</v>
      </c>
      <c r="H219" s="27">
        <v>9093</v>
      </c>
      <c r="I219" s="27">
        <v>4944</v>
      </c>
      <c r="J219" s="27">
        <v>32918</v>
      </c>
      <c r="K219" s="27">
        <v>9598</v>
      </c>
      <c r="L219" s="27">
        <v>9392</v>
      </c>
      <c r="M219" s="27">
        <v>9224</v>
      </c>
      <c r="N219" s="27">
        <v>5112</v>
      </c>
      <c r="O219" s="27">
        <v>33326</v>
      </c>
      <c r="P219" s="27">
        <v>9514</v>
      </c>
      <c r="Q219" s="27">
        <v>9332</v>
      </c>
      <c r="R219" s="27">
        <v>9349</v>
      </c>
      <c r="S219" s="27">
        <v>5046</v>
      </c>
      <c r="T219" s="27">
        <v>33241</v>
      </c>
      <c r="U219" s="27">
        <v>10155</v>
      </c>
      <c r="V219" s="27">
        <v>9926</v>
      </c>
      <c r="W219" s="27">
        <v>9886</v>
      </c>
      <c r="X219" s="27">
        <v>5372</v>
      </c>
      <c r="Y219" s="27">
        <v>35339</v>
      </c>
      <c r="Z219" s="27">
        <v>10708</v>
      </c>
      <c r="AA219" s="27">
        <v>10333</v>
      </c>
      <c r="AB219" s="27">
        <v>10350</v>
      </c>
      <c r="AC219" s="27">
        <v>5750</v>
      </c>
      <c r="AD219" s="27">
        <v>37141</v>
      </c>
      <c r="AE219" s="27">
        <v>11058</v>
      </c>
      <c r="AF219" s="27">
        <v>10867</v>
      </c>
      <c r="AG219" s="27">
        <v>10913</v>
      </c>
      <c r="AH219" s="27">
        <v>6034</v>
      </c>
      <c r="AI219" s="27">
        <v>38872</v>
      </c>
      <c r="AJ219" s="27">
        <v>11842</v>
      </c>
      <c r="AK219" s="27">
        <v>11473</v>
      </c>
      <c r="AL219" s="27">
        <v>11444</v>
      </c>
      <c r="AM219" s="27">
        <v>6153</v>
      </c>
      <c r="AN219" s="27">
        <v>40912</v>
      </c>
      <c r="AO219" s="27">
        <v>12282</v>
      </c>
      <c r="AP219" s="27">
        <v>12033</v>
      </c>
      <c r="AQ219" s="27">
        <v>11896</v>
      </c>
      <c r="AR219" s="27">
        <v>6606</v>
      </c>
      <c r="AS219" s="27">
        <v>42817</v>
      </c>
      <c r="AT219" s="27">
        <v>12945</v>
      </c>
      <c r="AU219" s="27">
        <v>12824</v>
      </c>
      <c r="AV219" s="27">
        <v>12886</v>
      </c>
      <c r="AW219" s="27">
        <v>7015</v>
      </c>
      <c r="AX219" s="27">
        <v>45670</v>
      </c>
      <c r="AY219" s="27">
        <v>13912</v>
      </c>
      <c r="AZ219" s="27">
        <v>13664</v>
      </c>
      <c r="BA219" s="27">
        <v>13651</v>
      </c>
      <c r="BB219" s="27">
        <v>7362</v>
      </c>
      <c r="BC219" s="27">
        <v>48589</v>
      </c>
      <c r="BD219" s="63">
        <v>13312</v>
      </c>
      <c r="BE219" s="97">
        <v>13742</v>
      </c>
      <c r="BF219" s="97">
        <v>13250</v>
      </c>
      <c r="BG219" s="97">
        <v>8249</v>
      </c>
      <c r="BH219" s="97">
        <v>48553</v>
      </c>
      <c r="BI219" s="97">
        <v>15055</v>
      </c>
      <c r="BJ219" s="97">
        <v>14776</v>
      </c>
      <c r="BK219" s="97">
        <v>14902</v>
      </c>
      <c r="BL219" s="97">
        <v>8284</v>
      </c>
      <c r="BM219" s="97">
        <v>53017</v>
      </c>
      <c r="BN219" s="97">
        <v>15625</v>
      </c>
      <c r="BO219" s="98">
        <v>3.7861175689139819E-2</v>
      </c>
    </row>
    <row r="220" spans="1:67" ht="17" x14ac:dyDescent="0.2">
      <c r="A220" s="9" t="s">
        <v>818</v>
      </c>
      <c r="B220" s="9" t="s">
        <v>819</v>
      </c>
      <c r="C220" s="73" t="s">
        <v>820</v>
      </c>
      <c r="D220" s="74" t="s">
        <v>87</v>
      </c>
      <c r="E220" s="75" t="s">
        <v>71</v>
      </c>
      <c r="F220" s="27">
        <v>17801</v>
      </c>
      <c r="G220" s="27">
        <v>17300</v>
      </c>
      <c r="H220" s="27">
        <v>17564</v>
      </c>
      <c r="I220" s="27">
        <v>8320</v>
      </c>
      <c r="J220" s="27">
        <v>60985</v>
      </c>
      <c r="K220" s="27">
        <v>17915</v>
      </c>
      <c r="L220" s="27">
        <v>17552</v>
      </c>
      <c r="M220" s="27">
        <v>17705</v>
      </c>
      <c r="N220" s="27">
        <v>8485</v>
      </c>
      <c r="O220" s="27">
        <v>61657</v>
      </c>
      <c r="P220" s="27">
        <v>18815</v>
      </c>
      <c r="Q220" s="27">
        <v>18238</v>
      </c>
      <c r="R220" s="27">
        <v>18513</v>
      </c>
      <c r="S220" s="27">
        <v>8076</v>
      </c>
      <c r="T220" s="27">
        <v>63642</v>
      </c>
      <c r="U220" s="27">
        <v>20625</v>
      </c>
      <c r="V220" s="27">
        <v>19561</v>
      </c>
      <c r="W220" s="27">
        <v>19638</v>
      </c>
      <c r="X220" s="27">
        <v>9156</v>
      </c>
      <c r="Y220" s="27">
        <v>68980</v>
      </c>
      <c r="Z220" s="27">
        <v>21112</v>
      </c>
      <c r="AA220" s="27">
        <v>20051</v>
      </c>
      <c r="AB220" s="27">
        <v>19954</v>
      </c>
      <c r="AC220" s="27">
        <v>9567</v>
      </c>
      <c r="AD220" s="27">
        <v>70684</v>
      </c>
      <c r="AE220" s="27">
        <v>21594</v>
      </c>
      <c r="AF220" s="27">
        <v>20581</v>
      </c>
      <c r="AG220" s="27">
        <v>20615</v>
      </c>
      <c r="AH220" s="27">
        <v>9723</v>
      </c>
      <c r="AI220" s="27">
        <v>72513</v>
      </c>
      <c r="AJ220" s="27">
        <v>23188</v>
      </c>
      <c r="AK220" s="27">
        <v>22043</v>
      </c>
      <c r="AL220" s="27">
        <v>21982</v>
      </c>
      <c r="AM220" s="27">
        <v>11125</v>
      </c>
      <c r="AN220" s="27">
        <v>78338</v>
      </c>
      <c r="AO220" s="27">
        <v>24771</v>
      </c>
      <c r="AP220" s="27">
        <v>23474</v>
      </c>
      <c r="AQ220" s="27">
        <v>23759</v>
      </c>
      <c r="AR220" s="27">
        <v>11399</v>
      </c>
      <c r="AS220" s="27">
        <v>83403</v>
      </c>
      <c r="AT220" s="27">
        <v>26649</v>
      </c>
      <c r="AU220" s="27">
        <v>25145</v>
      </c>
      <c r="AV220" s="27">
        <v>25728</v>
      </c>
      <c r="AW220" s="27">
        <v>12204</v>
      </c>
      <c r="AX220" s="27">
        <v>89726</v>
      </c>
      <c r="AY220" s="27">
        <v>28497</v>
      </c>
      <c r="AZ220" s="27">
        <v>26614</v>
      </c>
      <c r="BA220" s="27">
        <v>27327</v>
      </c>
      <c r="BB220" s="27">
        <v>13067</v>
      </c>
      <c r="BC220" s="27">
        <v>95505</v>
      </c>
      <c r="BD220" s="63">
        <v>27723</v>
      </c>
      <c r="BE220" s="97">
        <v>27833</v>
      </c>
      <c r="BF220" s="97">
        <v>28427</v>
      </c>
      <c r="BG220" s="97">
        <v>13577</v>
      </c>
      <c r="BH220" s="97">
        <v>97560</v>
      </c>
      <c r="BI220" s="97">
        <v>31706</v>
      </c>
      <c r="BJ220" s="97">
        <v>29790</v>
      </c>
      <c r="BK220" s="97">
        <v>30534</v>
      </c>
      <c r="BL220" s="97">
        <v>14333</v>
      </c>
      <c r="BM220" s="97">
        <v>106363</v>
      </c>
      <c r="BN220" s="97">
        <v>33292</v>
      </c>
      <c r="BO220" s="98">
        <v>5.0022077840156436E-2</v>
      </c>
    </row>
    <row r="221" spans="1:67" ht="17" x14ac:dyDescent="0.2">
      <c r="A221" s="9" t="s">
        <v>821</v>
      </c>
      <c r="B221" s="9" t="s">
        <v>822</v>
      </c>
      <c r="C221" s="73" t="s">
        <v>823</v>
      </c>
      <c r="D221" s="74" t="s">
        <v>87</v>
      </c>
      <c r="E221" s="75" t="s">
        <v>73</v>
      </c>
      <c r="F221" s="27">
        <v>24728</v>
      </c>
      <c r="G221" s="27">
        <v>26546</v>
      </c>
      <c r="H221" s="27">
        <v>26075</v>
      </c>
      <c r="I221" s="27">
        <v>15156</v>
      </c>
      <c r="J221" s="27">
        <v>92505</v>
      </c>
      <c r="K221" s="27">
        <v>25060</v>
      </c>
      <c r="L221" s="27">
        <v>26162</v>
      </c>
      <c r="M221" s="27">
        <v>25889</v>
      </c>
      <c r="N221" s="27">
        <v>15088</v>
      </c>
      <c r="O221" s="27">
        <v>92199</v>
      </c>
      <c r="P221" s="27">
        <v>24927</v>
      </c>
      <c r="Q221" s="27">
        <v>26270</v>
      </c>
      <c r="R221" s="27">
        <v>26489</v>
      </c>
      <c r="S221" s="27">
        <v>14742</v>
      </c>
      <c r="T221" s="27">
        <v>92428</v>
      </c>
      <c r="U221" s="27">
        <v>26399</v>
      </c>
      <c r="V221" s="27">
        <v>28256</v>
      </c>
      <c r="W221" s="27">
        <v>28179</v>
      </c>
      <c r="X221" s="27">
        <v>17150</v>
      </c>
      <c r="Y221" s="27">
        <v>99984</v>
      </c>
      <c r="Z221" s="27">
        <v>27020</v>
      </c>
      <c r="AA221" s="27">
        <v>29243</v>
      </c>
      <c r="AB221" s="27">
        <v>29098</v>
      </c>
      <c r="AC221" s="27">
        <v>18085</v>
      </c>
      <c r="AD221" s="27">
        <v>103446</v>
      </c>
      <c r="AE221" s="27">
        <v>30851</v>
      </c>
      <c r="AF221" s="27">
        <v>30628</v>
      </c>
      <c r="AG221" s="27">
        <v>30429</v>
      </c>
      <c r="AH221" s="27">
        <v>16223</v>
      </c>
      <c r="AI221" s="27">
        <v>108131</v>
      </c>
      <c r="AJ221" s="27">
        <v>31529</v>
      </c>
      <c r="AK221" s="27">
        <v>31317</v>
      </c>
      <c r="AL221" s="27">
        <v>31484</v>
      </c>
      <c r="AM221" s="27">
        <v>17152</v>
      </c>
      <c r="AN221" s="27">
        <v>111482</v>
      </c>
      <c r="AO221" s="27">
        <v>33126</v>
      </c>
      <c r="AP221" s="27">
        <v>33092</v>
      </c>
      <c r="AQ221" s="27">
        <v>32949</v>
      </c>
      <c r="AR221" s="27">
        <v>18391</v>
      </c>
      <c r="AS221" s="27">
        <v>117558</v>
      </c>
      <c r="AT221" s="27">
        <v>35167</v>
      </c>
      <c r="AU221" s="27">
        <v>34954</v>
      </c>
      <c r="AV221" s="27">
        <v>35336</v>
      </c>
      <c r="AW221" s="27">
        <v>19827</v>
      </c>
      <c r="AX221" s="27">
        <v>125284</v>
      </c>
      <c r="AY221" s="27">
        <v>37409</v>
      </c>
      <c r="AZ221" s="27">
        <v>37133</v>
      </c>
      <c r="BA221" s="27">
        <v>36741</v>
      </c>
      <c r="BB221" s="27">
        <v>21212</v>
      </c>
      <c r="BC221" s="27">
        <v>132495</v>
      </c>
      <c r="BD221" s="63">
        <v>36630</v>
      </c>
      <c r="BE221" s="97">
        <v>37749</v>
      </c>
      <c r="BF221" s="97">
        <v>37706</v>
      </c>
      <c r="BG221" s="97">
        <v>22298</v>
      </c>
      <c r="BH221" s="97">
        <v>134383</v>
      </c>
      <c r="BI221" s="97">
        <v>40610</v>
      </c>
      <c r="BJ221" s="97">
        <v>39845</v>
      </c>
      <c r="BK221" s="97">
        <v>39755</v>
      </c>
      <c r="BL221" s="97">
        <v>23398</v>
      </c>
      <c r="BM221" s="97">
        <v>143608</v>
      </c>
      <c r="BN221" s="97">
        <v>41532</v>
      </c>
      <c r="BO221" s="98">
        <v>2.2703767544939669E-2</v>
      </c>
    </row>
    <row r="222" spans="1:67" ht="17" x14ac:dyDescent="0.2">
      <c r="A222" s="9" t="s">
        <v>824</v>
      </c>
      <c r="B222" s="9" t="s">
        <v>825</v>
      </c>
      <c r="C222" s="73" t="s">
        <v>826</v>
      </c>
      <c r="D222" s="74" t="s">
        <v>87</v>
      </c>
      <c r="E222" s="75" t="s">
        <v>73</v>
      </c>
      <c r="F222" s="27">
        <v>21920</v>
      </c>
      <c r="G222" s="27">
        <v>21300</v>
      </c>
      <c r="H222" s="27">
        <v>21589</v>
      </c>
      <c r="I222" s="27">
        <v>9370</v>
      </c>
      <c r="J222" s="27">
        <v>74179</v>
      </c>
      <c r="K222" s="27">
        <v>22338</v>
      </c>
      <c r="L222" s="27">
        <v>21538</v>
      </c>
      <c r="M222" s="27">
        <v>21629</v>
      </c>
      <c r="N222" s="27">
        <v>9540</v>
      </c>
      <c r="O222" s="27">
        <v>75045</v>
      </c>
      <c r="P222" s="27">
        <v>22237</v>
      </c>
      <c r="Q222" s="27">
        <v>21636</v>
      </c>
      <c r="R222" s="27">
        <v>21853</v>
      </c>
      <c r="S222" s="27">
        <v>9383</v>
      </c>
      <c r="T222" s="27">
        <v>75109</v>
      </c>
      <c r="U222" s="27">
        <v>23394</v>
      </c>
      <c r="V222" s="27">
        <v>22468</v>
      </c>
      <c r="W222" s="27">
        <v>22438</v>
      </c>
      <c r="X222" s="27">
        <v>10274</v>
      </c>
      <c r="Y222" s="27">
        <v>78574</v>
      </c>
      <c r="Z222" s="27">
        <v>23460</v>
      </c>
      <c r="AA222" s="27">
        <v>22631</v>
      </c>
      <c r="AB222" s="27">
        <v>22785</v>
      </c>
      <c r="AC222" s="27">
        <v>10624</v>
      </c>
      <c r="AD222" s="27">
        <v>79500</v>
      </c>
      <c r="AE222" s="27">
        <v>23543</v>
      </c>
      <c r="AF222" s="27">
        <v>22802</v>
      </c>
      <c r="AG222" s="27">
        <v>23084</v>
      </c>
      <c r="AH222" s="27">
        <v>11082</v>
      </c>
      <c r="AI222" s="27">
        <v>80511</v>
      </c>
      <c r="AJ222" s="27">
        <v>24570</v>
      </c>
      <c r="AK222" s="27">
        <v>23872</v>
      </c>
      <c r="AL222" s="27">
        <v>24176</v>
      </c>
      <c r="AM222" s="27">
        <v>12732</v>
      </c>
      <c r="AN222" s="27">
        <v>85350</v>
      </c>
      <c r="AO222" s="27">
        <v>25970</v>
      </c>
      <c r="AP222" s="27">
        <v>25057</v>
      </c>
      <c r="AQ222" s="27">
        <v>25601</v>
      </c>
      <c r="AR222" s="27">
        <v>13417</v>
      </c>
      <c r="AS222" s="27">
        <v>90045</v>
      </c>
      <c r="AT222" s="27">
        <v>27710</v>
      </c>
      <c r="AU222" s="27">
        <v>26847</v>
      </c>
      <c r="AV222" s="27">
        <v>27253</v>
      </c>
      <c r="AW222" s="27">
        <v>14023</v>
      </c>
      <c r="AX222" s="27">
        <v>95833</v>
      </c>
      <c r="AY222" s="69" t="s">
        <v>181</v>
      </c>
      <c r="AZ222" s="69" t="s">
        <v>181</v>
      </c>
      <c r="BA222" s="69" t="s">
        <v>181</v>
      </c>
      <c r="BB222" s="69" t="s">
        <v>181</v>
      </c>
      <c r="BC222" s="69" t="s">
        <v>181</v>
      </c>
      <c r="BD222" s="69" t="s">
        <v>181</v>
      </c>
      <c r="BE222" s="99" t="s">
        <v>181</v>
      </c>
      <c r="BF222" s="99" t="s">
        <v>181</v>
      </c>
      <c r="BG222" s="99" t="s">
        <v>181</v>
      </c>
      <c r="BH222" s="99" t="s">
        <v>181</v>
      </c>
      <c r="BI222" s="97" t="s">
        <v>47</v>
      </c>
      <c r="BJ222" s="97" t="s">
        <v>47</v>
      </c>
      <c r="BK222" s="97" t="s">
        <v>47</v>
      </c>
      <c r="BL222" s="97" t="s">
        <v>47</v>
      </c>
      <c r="BM222" s="97" t="s">
        <v>47</v>
      </c>
      <c r="BN222" s="97" t="s">
        <v>47</v>
      </c>
      <c r="BO222" s="98" t="s">
        <v>1279</v>
      </c>
    </row>
    <row r="223" spans="1:67" ht="17" x14ac:dyDescent="0.2">
      <c r="A223" s="9" t="s">
        <v>827</v>
      </c>
      <c r="B223" s="9" t="s">
        <v>828</v>
      </c>
      <c r="C223" s="73" t="s">
        <v>829</v>
      </c>
      <c r="D223" s="74" t="s">
        <v>87</v>
      </c>
      <c r="E223" s="75" t="s">
        <v>75</v>
      </c>
      <c r="F223" s="27">
        <v>19548</v>
      </c>
      <c r="G223" s="27">
        <v>19222</v>
      </c>
      <c r="H223" s="27">
        <v>18764</v>
      </c>
      <c r="I223" s="27">
        <v>9610</v>
      </c>
      <c r="J223" s="27">
        <v>67144</v>
      </c>
      <c r="K223" s="27">
        <v>19404</v>
      </c>
      <c r="L223" s="27">
        <v>19347</v>
      </c>
      <c r="M223" s="27">
        <v>18801</v>
      </c>
      <c r="N223" s="27">
        <v>9709</v>
      </c>
      <c r="O223" s="27">
        <v>67261</v>
      </c>
      <c r="P223" s="27">
        <v>19867</v>
      </c>
      <c r="Q223" s="27">
        <v>19085</v>
      </c>
      <c r="R223" s="27">
        <v>19061</v>
      </c>
      <c r="S223" s="27">
        <v>9564</v>
      </c>
      <c r="T223" s="27">
        <v>67577</v>
      </c>
      <c r="U223" s="27">
        <v>20717</v>
      </c>
      <c r="V223" s="27">
        <v>20359</v>
      </c>
      <c r="W223" s="27">
        <v>20147</v>
      </c>
      <c r="X223" s="27">
        <v>10398</v>
      </c>
      <c r="Y223" s="27">
        <v>71621</v>
      </c>
      <c r="Z223" s="27">
        <v>21130</v>
      </c>
      <c r="AA223" s="27">
        <v>20783</v>
      </c>
      <c r="AB223" s="27">
        <v>22290</v>
      </c>
      <c r="AC223" s="27">
        <v>9162</v>
      </c>
      <c r="AD223" s="27">
        <v>73365</v>
      </c>
      <c r="AE223" s="27">
        <v>21399</v>
      </c>
      <c r="AF223" s="27">
        <v>21327</v>
      </c>
      <c r="AG223" s="27">
        <v>21223</v>
      </c>
      <c r="AH223" s="27">
        <v>11290</v>
      </c>
      <c r="AI223" s="27">
        <v>75239</v>
      </c>
      <c r="AJ223" s="27">
        <v>22524</v>
      </c>
      <c r="AK223" s="27">
        <v>22407</v>
      </c>
      <c r="AL223" s="27">
        <v>22108</v>
      </c>
      <c r="AM223" s="27">
        <v>12411</v>
      </c>
      <c r="AN223" s="27">
        <v>79450</v>
      </c>
      <c r="AO223" s="27">
        <v>23926</v>
      </c>
      <c r="AP223" s="27">
        <v>23654</v>
      </c>
      <c r="AQ223" s="27">
        <v>23529</v>
      </c>
      <c r="AR223" s="27">
        <v>11162</v>
      </c>
      <c r="AS223" s="27">
        <v>82271</v>
      </c>
      <c r="AT223" s="27">
        <v>25899</v>
      </c>
      <c r="AU223" s="27">
        <v>25367</v>
      </c>
      <c r="AV223" s="27">
        <v>23913</v>
      </c>
      <c r="AW223" s="27">
        <v>13630</v>
      </c>
      <c r="AX223" s="27">
        <v>88809</v>
      </c>
      <c r="AY223" s="27">
        <v>27172</v>
      </c>
      <c r="AZ223" s="27">
        <v>26123</v>
      </c>
      <c r="BA223" s="27">
        <v>26031</v>
      </c>
      <c r="BB223" s="27">
        <v>14462</v>
      </c>
      <c r="BC223" s="27">
        <v>93788</v>
      </c>
      <c r="BD223" s="63">
        <v>25768</v>
      </c>
      <c r="BE223" s="97">
        <v>25908</v>
      </c>
      <c r="BF223" s="97">
        <v>26722</v>
      </c>
      <c r="BG223" s="97">
        <v>16463</v>
      </c>
      <c r="BH223" s="97">
        <v>94861</v>
      </c>
      <c r="BI223" s="97">
        <v>29006</v>
      </c>
      <c r="BJ223" s="97">
        <v>27706</v>
      </c>
      <c r="BK223" s="97">
        <v>26846</v>
      </c>
      <c r="BL223" s="97">
        <v>17965</v>
      </c>
      <c r="BM223" s="97">
        <v>101523</v>
      </c>
      <c r="BN223" s="97">
        <v>31129</v>
      </c>
      <c r="BO223" s="98">
        <v>7.319175343032476E-2</v>
      </c>
    </row>
    <row r="224" spans="1:67" ht="17" x14ac:dyDescent="0.2">
      <c r="A224" s="9" t="s">
        <v>830</v>
      </c>
      <c r="B224" s="9" t="s">
        <v>831</v>
      </c>
      <c r="C224" s="73" t="s">
        <v>832</v>
      </c>
      <c r="D224" s="74" t="s">
        <v>85</v>
      </c>
      <c r="E224" s="75" t="s">
        <v>65</v>
      </c>
      <c r="F224" s="27">
        <v>15455</v>
      </c>
      <c r="G224" s="27">
        <v>15042</v>
      </c>
      <c r="H224" s="27">
        <v>14734</v>
      </c>
      <c r="I224" s="27">
        <v>6704</v>
      </c>
      <c r="J224" s="27">
        <v>51935</v>
      </c>
      <c r="K224" s="27">
        <v>15197</v>
      </c>
      <c r="L224" s="27">
        <v>14833</v>
      </c>
      <c r="M224" s="27">
        <v>14631</v>
      </c>
      <c r="N224" s="27">
        <v>7234</v>
      </c>
      <c r="O224" s="27">
        <v>51895</v>
      </c>
      <c r="P224" s="27">
        <v>15161</v>
      </c>
      <c r="Q224" s="27">
        <v>14762</v>
      </c>
      <c r="R224" s="27">
        <v>14684</v>
      </c>
      <c r="S224" s="27">
        <v>7605</v>
      </c>
      <c r="T224" s="27">
        <v>52212</v>
      </c>
      <c r="U224" s="27">
        <v>15715</v>
      </c>
      <c r="V224" s="27">
        <v>15476</v>
      </c>
      <c r="W224" s="27">
        <v>15363</v>
      </c>
      <c r="X224" s="27">
        <v>7531</v>
      </c>
      <c r="Y224" s="27">
        <v>54085</v>
      </c>
      <c r="Z224" s="27">
        <v>15668</v>
      </c>
      <c r="AA224" s="27">
        <v>15888</v>
      </c>
      <c r="AB224" s="27">
        <v>15673</v>
      </c>
      <c r="AC224" s="27">
        <v>8384</v>
      </c>
      <c r="AD224" s="27">
        <v>55613</v>
      </c>
      <c r="AE224" s="27">
        <v>16606</v>
      </c>
      <c r="AF224" s="27">
        <v>16120</v>
      </c>
      <c r="AG224" s="27">
        <v>16182</v>
      </c>
      <c r="AH224" s="27">
        <v>8769</v>
      </c>
      <c r="AI224" s="27">
        <v>57677</v>
      </c>
      <c r="AJ224" s="27">
        <v>17314</v>
      </c>
      <c r="AK224" s="27">
        <v>17060</v>
      </c>
      <c r="AL224" s="27">
        <v>16953</v>
      </c>
      <c r="AM224" s="27">
        <v>9574</v>
      </c>
      <c r="AN224" s="27">
        <v>60901</v>
      </c>
      <c r="AO224" s="27">
        <v>18101</v>
      </c>
      <c r="AP224" s="27">
        <v>17823</v>
      </c>
      <c r="AQ224" s="27">
        <v>17618</v>
      </c>
      <c r="AR224" s="27">
        <v>10318</v>
      </c>
      <c r="AS224" s="27">
        <v>63860</v>
      </c>
      <c r="AT224" s="27">
        <v>19275</v>
      </c>
      <c r="AU224" s="27">
        <v>19034</v>
      </c>
      <c r="AV224" s="27">
        <v>19494</v>
      </c>
      <c r="AW224" s="27">
        <v>11312</v>
      </c>
      <c r="AX224" s="27">
        <v>69115</v>
      </c>
      <c r="AY224" s="27">
        <v>20843</v>
      </c>
      <c r="AZ224" s="27">
        <v>20531</v>
      </c>
      <c r="BA224" s="27">
        <v>20620</v>
      </c>
      <c r="BB224" s="27">
        <v>11820</v>
      </c>
      <c r="BC224" s="27">
        <v>73814</v>
      </c>
      <c r="BD224" s="63">
        <v>20686</v>
      </c>
      <c r="BE224" s="97">
        <v>20207</v>
      </c>
      <c r="BF224" s="97">
        <v>20658</v>
      </c>
      <c r="BG224" s="97">
        <v>12103</v>
      </c>
      <c r="BH224" s="97">
        <v>73654</v>
      </c>
      <c r="BI224" s="97">
        <v>22858</v>
      </c>
      <c r="BJ224" s="97">
        <v>22157</v>
      </c>
      <c r="BK224" s="97">
        <v>22369</v>
      </c>
      <c r="BL224" s="97">
        <v>13250</v>
      </c>
      <c r="BM224" s="97">
        <v>80634</v>
      </c>
      <c r="BN224" s="97">
        <v>25040</v>
      </c>
      <c r="BO224" s="98">
        <v>9.5458920290489108E-2</v>
      </c>
    </row>
    <row r="225" spans="1:68" ht="17" x14ac:dyDescent="0.2">
      <c r="A225" s="9" t="s">
        <v>833</v>
      </c>
      <c r="B225" s="9" t="s">
        <v>834</v>
      </c>
      <c r="C225" s="73" t="s">
        <v>835</v>
      </c>
      <c r="D225" s="74" t="s">
        <v>85</v>
      </c>
      <c r="E225" s="75" t="s">
        <v>73</v>
      </c>
      <c r="F225" s="27">
        <v>8621</v>
      </c>
      <c r="G225" s="27">
        <v>8292</v>
      </c>
      <c r="H225" s="27">
        <v>8221</v>
      </c>
      <c r="I225" s="27">
        <v>3569</v>
      </c>
      <c r="J225" s="27">
        <v>28703</v>
      </c>
      <c r="K225" s="27">
        <v>8620</v>
      </c>
      <c r="L225" s="27">
        <v>8268</v>
      </c>
      <c r="M225" s="27">
        <v>8350</v>
      </c>
      <c r="N225" s="27">
        <v>3483</v>
      </c>
      <c r="O225" s="27">
        <v>28721</v>
      </c>
      <c r="P225" s="27">
        <v>8653</v>
      </c>
      <c r="Q225" s="27">
        <v>8310</v>
      </c>
      <c r="R225" s="27">
        <v>8451</v>
      </c>
      <c r="S225" s="27">
        <v>3403</v>
      </c>
      <c r="T225" s="27">
        <v>28817</v>
      </c>
      <c r="U225" s="27">
        <v>8946</v>
      </c>
      <c r="V225" s="27">
        <v>8694</v>
      </c>
      <c r="W225" s="27">
        <v>8706</v>
      </c>
      <c r="X225" s="27">
        <v>3573</v>
      </c>
      <c r="Y225" s="27">
        <v>29919</v>
      </c>
      <c r="Z225" s="27">
        <v>9276</v>
      </c>
      <c r="AA225" s="27">
        <v>8867</v>
      </c>
      <c r="AB225" s="27">
        <v>8967</v>
      </c>
      <c r="AC225" s="27">
        <v>3891</v>
      </c>
      <c r="AD225" s="27">
        <v>31001</v>
      </c>
      <c r="AE225" s="27">
        <v>9435</v>
      </c>
      <c r="AF225" s="27">
        <v>9310</v>
      </c>
      <c r="AG225" s="27">
        <v>9239</v>
      </c>
      <c r="AH225" s="27">
        <v>4074</v>
      </c>
      <c r="AI225" s="27">
        <v>32058</v>
      </c>
      <c r="AJ225" s="27">
        <v>9917</v>
      </c>
      <c r="AK225" s="27">
        <v>9767</v>
      </c>
      <c r="AL225" s="27">
        <v>9765</v>
      </c>
      <c r="AM225" s="27">
        <v>4309</v>
      </c>
      <c r="AN225" s="27">
        <v>33758</v>
      </c>
      <c r="AO225" s="27">
        <v>10413</v>
      </c>
      <c r="AP225" s="27">
        <v>10066</v>
      </c>
      <c r="AQ225" s="27">
        <v>10230</v>
      </c>
      <c r="AR225" s="27">
        <v>4434</v>
      </c>
      <c r="AS225" s="27">
        <v>35143</v>
      </c>
      <c r="AT225" s="27">
        <v>11040</v>
      </c>
      <c r="AU225" s="27">
        <v>10826</v>
      </c>
      <c r="AV225" s="27">
        <v>10736</v>
      </c>
      <c r="AW225" s="27">
        <v>4630</v>
      </c>
      <c r="AX225" s="27">
        <v>37232</v>
      </c>
      <c r="AY225" s="69" t="s">
        <v>181</v>
      </c>
      <c r="AZ225" s="69" t="s">
        <v>181</v>
      </c>
      <c r="BA225" s="69" t="s">
        <v>181</v>
      </c>
      <c r="BB225" s="69" t="s">
        <v>181</v>
      </c>
      <c r="BC225" s="69" t="s">
        <v>181</v>
      </c>
      <c r="BD225" s="69" t="s">
        <v>181</v>
      </c>
      <c r="BE225" s="99" t="s">
        <v>181</v>
      </c>
      <c r="BF225" s="99" t="s">
        <v>181</v>
      </c>
      <c r="BG225" s="99" t="s">
        <v>181</v>
      </c>
      <c r="BH225" s="99" t="s">
        <v>181</v>
      </c>
      <c r="BI225" s="97" t="s">
        <v>47</v>
      </c>
      <c r="BJ225" s="97" t="s">
        <v>47</v>
      </c>
      <c r="BK225" s="97" t="s">
        <v>47</v>
      </c>
      <c r="BL225" s="97" t="s">
        <v>47</v>
      </c>
      <c r="BM225" s="97" t="s">
        <v>47</v>
      </c>
      <c r="BN225" s="97" t="s">
        <v>47</v>
      </c>
      <c r="BO225" s="98" t="s">
        <v>1279</v>
      </c>
    </row>
    <row r="226" spans="1:68" ht="17" x14ac:dyDescent="0.2">
      <c r="A226" s="9" t="s">
        <v>836</v>
      </c>
      <c r="B226" s="9" t="s">
        <v>837</v>
      </c>
      <c r="C226" s="73" t="s">
        <v>838</v>
      </c>
      <c r="D226" s="74" t="s">
        <v>87</v>
      </c>
      <c r="E226" s="75" t="s">
        <v>75</v>
      </c>
      <c r="F226" s="27">
        <v>20284</v>
      </c>
      <c r="G226" s="27">
        <v>19388</v>
      </c>
      <c r="H226" s="27">
        <v>19444</v>
      </c>
      <c r="I226" s="27">
        <v>9982</v>
      </c>
      <c r="J226" s="27">
        <v>69098</v>
      </c>
      <c r="K226" s="27">
        <v>20051</v>
      </c>
      <c r="L226" s="27">
        <v>19567</v>
      </c>
      <c r="M226" s="27">
        <v>19541</v>
      </c>
      <c r="N226" s="27">
        <v>10438</v>
      </c>
      <c r="O226" s="27">
        <v>69597</v>
      </c>
      <c r="P226" s="27">
        <v>20215</v>
      </c>
      <c r="Q226" s="27">
        <v>19654</v>
      </c>
      <c r="R226" s="27">
        <v>19872</v>
      </c>
      <c r="S226" s="27">
        <v>9881</v>
      </c>
      <c r="T226" s="27">
        <v>69622</v>
      </c>
      <c r="U226" s="27">
        <v>21568</v>
      </c>
      <c r="V226" s="27">
        <v>20905</v>
      </c>
      <c r="W226" s="27">
        <v>21156</v>
      </c>
      <c r="X226" s="27">
        <v>10655</v>
      </c>
      <c r="Y226" s="27">
        <v>74284</v>
      </c>
      <c r="Z226" s="27">
        <v>22535</v>
      </c>
      <c r="AA226" s="27">
        <v>21711</v>
      </c>
      <c r="AB226" s="27">
        <v>21561</v>
      </c>
      <c r="AC226" s="27">
        <v>11873</v>
      </c>
      <c r="AD226" s="27">
        <v>77680</v>
      </c>
      <c r="AE226" s="27">
        <v>22790</v>
      </c>
      <c r="AF226" s="27">
        <v>22323</v>
      </c>
      <c r="AG226" s="27">
        <v>22451</v>
      </c>
      <c r="AH226" s="27">
        <v>12704</v>
      </c>
      <c r="AI226" s="27">
        <v>80268</v>
      </c>
      <c r="AJ226" s="27">
        <v>24330</v>
      </c>
      <c r="AK226" s="27">
        <v>23934</v>
      </c>
      <c r="AL226" s="27">
        <v>23825</v>
      </c>
      <c r="AM226" s="27">
        <v>13270</v>
      </c>
      <c r="AN226" s="27">
        <v>85359</v>
      </c>
      <c r="AO226" s="27">
        <v>26418</v>
      </c>
      <c r="AP226" s="27">
        <v>25496</v>
      </c>
      <c r="AQ226" s="27">
        <v>25591</v>
      </c>
      <c r="AR226" s="27">
        <v>14175</v>
      </c>
      <c r="AS226" s="27">
        <v>91680</v>
      </c>
      <c r="AT226" s="27">
        <v>28713</v>
      </c>
      <c r="AU226" s="27">
        <v>27456</v>
      </c>
      <c r="AV226" s="27">
        <v>27994</v>
      </c>
      <c r="AW226" s="27">
        <v>15753</v>
      </c>
      <c r="AX226" s="27">
        <v>99916</v>
      </c>
      <c r="AY226" s="27">
        <v>30043</v>
      </c>
      <c r="AZ226" s="27">
        <v>29585</v>
      </c>
      <c r="BA226" s="27">
        <v>29407</v>
      </c>
      <c r="BB226" s="27">
        <v>15706</v>
      </c>
      <c r="BC226" s="27">
        <v>104741</v>
      </c>
      <c r="BD226" s="63">
        <v>31003</v>
      </c>
      <c r="BE226" s="97">
        <v>30315</v>
      </c>
      <c r="BF226" s="97">
        <v>30365</v>
      </c>
      <c r="BG226" s="97">
        <v>16798</v>
      </c>
      <c r="BH226" s="97">
        <v>108481</v>
      </c>
      <c r="BI226" s="97">
        <v>33158</v>
      </c>
      <c r="BJ226" s="97">
        <v>32112</v>
      </c>
      <c r="BK226" s="97">
        <v>32864</v>
      </c>
      <c r="BL226" s="97">
        <v>18102</v>
      </c>
      <c r="BM226" s="97">
        <v>116236</v>
      </c>
      <c r="BN226" s="97">
        <v>34490</v>
      </c>
      <c r="BO226" s="98">
        <v>4.0171301043488754E-2</v>
      </c>
    </row>
    <row r="227" spans="1:68" ht="17" x14ac:dyDescent="0.2">
      <c r="A227" s="9" t="s">
        <v>839</v>
      </c>
      <c r="B227" s="9" t="s">
        <v>840</v>
      </c>
      <c r="C227" s="73" t="s">
        <v>841</v>
      </c>
      <c r="D227" s="74" t="s">
        <v>81</v>
      </c>
      <c r="E227" s="75" t="s">
        <v>81</v>
      </c>
      <c r="F227" s="27">
        <v>31541</v>
      </c>
      <c r="G227" s="27">
        <v>30560</v>
      </c>
      <c r="H227" s="27">
        <v>29596</v>
      </c>
      <c r="I227" s="27">
        <v>13591</v>
      </c>
      <c r="J227" s="27">
        <v>105288</v>
      </c>
      <c r="K227" s="27">
        <v>31718</v>
      </c>
      <c r="L227" s="27">
        <v>30811</v>
      </c>
      <c r="M227" s="27">
        <v>30587</v>
      </c>
      <c r="N227" s="27">
        <v>14868</v>
      </c>
      <c r="O227" s="27">
        <v>107984</v>
      </c>
      <c r="P227" s="27">
        <v>32594</v>
      </c>
      <c r="Q227" s="27">
        <v>31044</v>
      </c>
      <c r="R227" s="27">
        <v>30904</v>
      </c>
      <c r="S227" s="27">
        <v>14213</v>
      </c>
      <c r="T227" s="27">
        <v>108755</v>
      </c>
      <c r="U227" s="27">
        <v>33813</v>
      </c>
      <c r="V227" s="27">
        <v>31778</v>
      </c>
      <c r="W227" s="27">
        <v>31726</v>
      </c>
      <c r="X227" s="27">
        <v>15415</v>
      </c>
      <c r="Y227" s="27">
        <v>112732</v>
      </c>
      <c r="Z227" s="27">
        <v>34408</v>
      </c>
      <c r="AA227" s="27">
        <v>32482</v>
      </c>
      <c r="AB227" s="27">
        <v>31814</v>
      </c>
      <c r="AC227" s="27">
        <v>17229</v>
      </c>
      <c r="AD227" s="27">
        <v>115933</v>
      </c>
      <c r="AE227" s="27">
        <v>34396</v>
      </c>
      <c r="AF227" s="27">
        <v>32846</v>
      </c>
      <c r="AG227" s="27">
        <v>32533</v>
      </c>
      <c r="AH227" s="27">
        <v>17719</v>
      </c>
      <c r="AI227" s="27">
        <v>117494</v>
      </c>
      <c r="AJ227" s="27">
        <v>35787</v>
      </c>
      <c r="AK227" s="27">
        <v>34019</v>
      </c>
      <c r="AL227" s="27">
        <v>33904</v>
      </c>
      <c r="AM227" s="27">
        <v>19589</v>
      </c>
      <c r="AN227" s="27">
        <v>123299</v>
      </c>
      <c r="AO227" s="27">
        <v>37472</v>
      </c>
      <c r="AP227" s="27">
        <v>36075</v>
      </c>
      <c r="AQ227" s="27">
        <v>35934</v>
      </c>
      <c r="AR227" s="27">
        <v>21083</v>
      </c>
      <c r="AS227" s="27">
        <v>130564</v>
      </c>
      <c r="AT227" s="27">
        <v>40140</v>
      </c>
      <c r="AU227" s="27">
        <v>38246</v>
      </c>
      <c r="AV227" s="27">
        <v>38995</v>
      </c>
      <c r="AW227" s="27">
        <v>21989</v>
      </c>
      <c r="AX227" s="27">
        <v>139370</v>
      </c>
      <c r="AY227" s="27">
        <v>42749</v>
      </c>
      <c r="AZ227" s="27">
        <v>40583</v>
      </c>
      <c r="BA227" s="27">
        <v>40596</v>
      </c>
      <c r="BB227" s="27">
        <v>23463</v>
      </c>
      <c r="BC227" s="27">
        <v>147391</v>
      </c>
      <c r="BD227" s="63">
        <v>42695</v>
      </c>
      <c r="BE227" s="97">
        <v>41100</v>
      </c>
      <c r="BF227" s="97">
        <v>41436</v>
      </c>
      <c r="BG227" s="97">
        <v>24281</v>
      </c>
      <c r="BH227" s="97">
        <v>149512</v>
      </c>
      <c r="BI227" s="97">
        <v>46109</v>
      </c>
      <c r="BJ227" s="97">
        <v>44164</v>
      </c>
      <c r="BK227" s="97">
        <v>44206</v>
      </c>
      <c r="BL227" s="97">
        <v>25612</v>
      </c>
      <c r="BM227" s="97">
        <v>160091</v>
      </c>
      <c r="BN227" s="97">
        <v>48400</v>
      </c>
      <c r="BO227" s="98">
        <v>4.9686612158147E-2</v>
      </c>
    </row>
    <row r="228" spans="1:68" ht="17" x14ac:dyDescent="0.2">
      <c r="A228" s="9" t="s">
        <v>842</v>
      </c>
      <c r="B228" s="9" t="s">
        <v>843</v>
      </c>
      <c r="C228" s="73" t="s">
        <v>844</v>
      </c>
      <c r="D228" s="74" t="s">
        <v>87</v>
      </c>
      <c r="E228" s="75" t="s">
        <v>67</v>
      </c>
      <c r="F228" s="27">
        <v>15682</v>
      </c>
      <c r="G228" s="27">
        <v>15213</v>
      </c>
      <c r="H228" s="27">
        <v>15057</v>
      </c>
      <c r="I228" s="27">
        <v>7049</v>
      </c>
      <c r="J228" s="27">
        <v>53001</v>
      </c>
      <c r="K228" s="27">
        <v>15642</v>
      </c>
      <c r="L228" s="27">
        <v>15045</v>
      </c>
      <c r="M228" s="27">
        <v>15271</v>
      </c>
      <c r="N228" s="27">
        <v>7457</v>
      </c>
      <c r="O228" s="27">
        <v>53415</v>
      </c>
      <c r="P228" s="27">
        <v>16090</v>
      </c>
      <c r="Q228" s="27">
        <v>15819</v>
      </c>
      <c r="R228" s="27">
        <v>15749</v>
      </c>
      <c r="S228" s="27">
        <v>7855</v>
      </c>
      <c r="T228" s="27">
        <v>55513</v>
      </c>
      <c r="U228" s="27">
        <v>17084</v>
      </c>
      <c r="V228" s="27">
        <v>16710</v>
      </c>
      <c r="W228" s="27">
        <v>16416</v>
      </c>
      <c r="X228" s="27">
        <v>9280</v>
      </c>
      <c r="Y228" s="27">
        <v>59490</v>
      </c>
      <c r="Z228" s="27">
        <v>17673</v>
      </c>
      <c r="AA228" s="27">
        <v>17351</v>
      </c>
      <c r="AB228" s="27">
        <v>17279</v>
      </c>
      <c r="AC228" s="27">
        <v>9676</v>
      </c>
      <c r="AD228" s="27">
        <v>61979</v>
      </c>
      <c r="AE228" s="27">
        <v>17838</v>
      </c>
      <c r="AF228" s="27">
        <v>17459</v>
      </c>
      <c r="AG228" s="27">
        <v>17357</v>
      </c>
      <c r="AH228" s="27">
        <v>10221</v>
      </c>
      <c r="AI228" s="27">
        <v>62875</v>
      </c>
      <c r="AJ228" s="27">
        <v>18194</v>
      </c>
      <c r="AK228" s="27">
        <v>17655</v>
      </c>
      <c r="AL228" s="27">
        <v>17627</v>
      </c>
      <c r="AM228" s="27">
        <v>10546</v>
      </c>
      <c r="AN228" s="27">
        <v>64022</v>
      </c>
      <c r="AO228" s="27">
        <v>18732</v>
      </c>
      <c r="AP228" s="27">
        <v>18298</v>
      </c>
      <c r="AQ228" s="27">
        <v>18301</v>
      </c>
      <c r="AR228" s="27">
        <v>11375</v>
      </c>
      <c r="AS228" s="27">
        <v>66706</v>
      </c>
      <c r="AT228" s="27">
        <v>19658</v>
      </c>
      <c r="AU228" s="27">
        <v>19223</v>
      </c>
      <c r="AV228" s="27">
        <v>19342</v>
      </c>
      <c r="AW228" s="27">
        <v>11906</v>
      </c>
      <c r="AX228" s="27">
        <v>70129</v>
      </c>
      <c r="AY228" s="27">
        <v>20758</v>
      </c>
      <c r="AZ228" s="27">
        <v>20407</v>
      </c>
      <c r="BA228" s="27">
        <v>20251</v>
      </c>
      <c r="BB228" s="27">
        <v>12384</v>
      </c>
      <c r="BC228" s="27">
        <v>73800</v>
      </c>
      <c r="BD228" s="63">
        <v>20958</v>
      </c>
      <c r="BE228" s="97">
        <v>20700</v>
      </c>
      <c r="BF228" s="97">
        <v>20783</v>
      </c>
      <c r="BG228" s="97">
        <v>12770</v>
      </c>
      <c r="BH228" s="97">
        <v>75211</v>
      </c>
      <c r="BI228" s="97">
        <v>22378</v>
      </c>
      <c r="BJ228" s="97">
        <v>22008</v>
      </c>
      <c r="BK228" s="97">
        <v>21838</v>
      </c>
      <c r="BL228" s="97">
        <v>13408</v>
      </c>
      <c r="BM228" s="97">
        <v>79632</v>
      </c>
      <c r="BN228" s="97">
        <v>22894</v>
      </c>
      <c r="BO228" s="98">
        <v>2.3058360890159977E-2</v>
      </c>
    </row>
    <row r="229" spans="1:68" ht="17" x14ac:dyDescent="0.2">
      <c r="A229" s="9" t="s">
        <v>845</v>
      </c>
      <c r="B229" s="9" t="s">
        <v>846</v>
      </c>
      <c r="C229" s="73" t="s">
        <v>847</v>
      </c>
      <c r="D229" s="74" t="s">
        <v>85</v>
      </c>
      <c r="E229" s="75" t="s">
        <v>79</v>
      </c>
      <c r="F229" s="27">
        <v>9989</v>
      </c>
      <c r="G229" s="27">
        <v>10593</v>
      </c>
      <c r="H229" s="27">
        <v>10081</v>
      </c>
      <c r="I229" s="27">
        <v>4341</v>
      </c>
      <c r="J229" s="27">
        <v>35004</v>
      </c>
      <c r="K229" s="27">
        <v>10393</v>
      </c>
      <c r="L229" s="27">
        <v>10301</v>
      </c>
      <c r="M229" s="27">
        <v>10339</v>
      </c>
      <c r="N229" s="27">
        <v>4074</v>
      </c>
      <c r="O229" s="27">
        <v>35107</v>
      </c>
      <c r="P229" s="27">
        <v>10402</v>
      </c>
      <c r="Q229" s="27">
        <v>10208</v>
      </c>
      <c r="R229" s="27">
        <v>10326</v>
      </c>
      <c r="S229" s="27">
        <v>4080</v>
      </c>
      <c r="T229" s="27">
        <v>35016</v>
      </c>
      <c r="U229" s="27">
        <v>10403</v>
      </c>
      <c r="V229" s="27">
        <v>10480</v>
      </c>
      <c r="W229" s="27">
        <v>10524</v>
      </c>
      <c r="X229" s="27">
        <v>4381</v>
      </c>
      <c r="Y229" s="27">
        <v>35788</v>
      </c>
      <c r="Z229" s="27">
        <v>11029</v>
      </c>
      <c r="AA229" s="27">
        <v>10901</v>
      </c>
      <c r="AB229" s="27">
        <v>10977</v>
      </c>
      <c r="AC229" s="27">
        <v>4717</v>
      </c>
      <c r="AD229" s="27">
        <v>37624</v>
      </c>
      <c r="AE229" s="27">
        <v>11389</v>
      </c>
      <c r="AF229" s="27">
        <v>11134</v>
      </c>
      <c r="AG229" s="27">
        <v>11364</v>
      </c>
      <c r="AH229" s="27">
        <v>5037</v>
      </c>
      <c r="AI229" s="27">
        <v>38924</v>
      </c>
      <c r="AJ229" s="27">
        <v>12108</v>
      </c>
      <c r="AK229" s="27">
        <v>11838</v>
      </c>
      <c r="AL229" s="27">
        <v>11461</v>
      </c>
      <c r="AM229" s="27">
        <v>5513</v>
      </c>
      <c r="AN229" s="27">
        <v>40920</v>
      </c>
      <c r="AO229" s="27">
        <v>12249</v>
      </c>
      <c r="AP229" s="27">
        <v>12029</v>
      </c>
      <c r="AQ229" s="27">
        <v>12177</v>
      </c>
      <c r="AR229" s="27">
        <v>5571</v>
      </c>
      <c r="AS229" s="27">
        <v>42026</v>
      </c>
      <c r="AT229" s="27">
        <v>13016</v>
      </c>
      <c r="AU229" s="27">
        <v>12705</v>
      </c>
      <c r="AV229" s="27">
        <v>12776</v>
      </c>
      <c r="AW229" s="27">
        <v>6493</v>
      </c>
      <c r="AX229" s="27">
        <v>44990</v>
      </c>
      <c r="AY229" s="27">
        <v>13720</v>
      </c>
      <c r="AZ229" s="27">
        <v>13444</v>
      </c>
      <c r="BA229" s="27">
        <v>13371</v>
      </c>
      <c r="BB229" s="27">
        <v>6908</v>
      </c>
      <c r="BC229" s="27">
        <v>47443</v>
      </c>
      <c r="BD229" s="63">
        <v>13541</v>
      </c>
      <c r="BE229" s="97">
        <v>13754</v>
      </c>
      <c r="BF229" s="97">
        <v>13754</v>
      </c>
      <c r="BG229" s="97">
        <v>7143</v>
      </c>
      <c r="BH229" s="97">
        <v>48192</v>
      </c>
      <c r="BI229" s="97">
        <v>14496</v>
      </c>
      <c r="BJ229" s="97">
        <v>14290</v>
      </c>
      <c r="BK229" s="97">
        <v>14101</v>
      </c>
      <c r="BL229" s="97">
        <v>7512</v>
      </c>
      <c r="BM229" s="97">
        <v>50399</v>
      </c>
      <c r="BN229" s="97">
        <v>15378</v>
      </c>
      <c r="BO229" s="98">
        <v>6.0844370860927151E-2</v>
      </c>
    </row>
    <row r="230" spans="1:68" ht="17" x14ac:dyDescent="0.2">
      <c r="A230" s="9" t="s">
        <v>848</v>
      </c>
      <c r="B230" s="9" t="s">
        <v>849</v>
      </c>
      <c r="C230" s="73" t="s">
        <v>850</v>
      </c>
      <c r="D230" s="74" t="s">
        <v>85</v>
      </c>
      <c r="E230" s="75" t="s">
        <v>75</v>
      </c>
      <c r="F230" s="27">
        <v>23764</v>
      </c>
      <c r="G230" s="27">
        <v>23209</v>
      </c>
      <c r="H230" s="27">
        <v>23250</v>
      </c>
      <c r="I230" s="27">
        <v>12275</v>
      </c>
      <c r="J230" s="27">
        <v>82498</v>
      </c>
      <c r="K230" s="27">
        <v>24120</v>
      </c>
      <c r="L230" s="27">
        <v>24126</v>
      </c>
      <c r="M230" s="27">
        <v>24233</v>
      </c>
      <c r="N230" s="27">
        <v>11204</v>
      </c>
      <c r="O230" s="27">
        <v>83683</v>
      </c>
      <c r="P230" s="27">
        <v>24741</v>
      </c>
      <c r="Q230" s="27">
        <v>24935</v>
      </c>
      <c r="R230" s="27">
        <v>24628</v>
      </c>
      <c r="S230" s="27">
        <v>11960</v>
      </c>
      <c r="T230" s="27">
        <v>86264</v>
      </c>
      <c r="U230" s="27">
        <v>25801</v>
      </c>
      <c r="V230" s="27">
        <v>25848</v>
      </c>
      <c r="W230" s="27">
        <v>25796</v>
      </c>
      <c r="X230" s="27">
        <v>12269</v>
      </c>
      <c r="Y230" s="27">
        <v>89714</v>
      </c>
      <c r="Z230" s="27">
        <v>26635</v>
      </c>
      <c r="AA230" s="27">
        <v>26773</v>
      </c>
      <c r="AB230" s="27">
        <v>26672</v>
      </c>
      <c r="AC230" s="27">
        <v>13642</v>
      </c>
      <c r="AD230" s="27">
        <v>93722</v>
      </c>
      <c r="AE230" s="27">
        <v>27901</v>
      </c>
      <c r="AF230" s="27">
        <v>27486</v>
      </c>
      <c r="AG230" s="27">
        <v>27575</v>
      </c>
      <c r="AH230" s="27">
        <v>13809</v>
      </c>
      <c r="AI230" s="27">
        <v>96771</v>
      </c>
      <c r="AJ230" s="27">
        <v>29287</v>
      </c>
      <c r="AK230" s="27">
        <v>28937</v>
      </c>
      <c r="AL230" s="27">
        <v>28775</v>
      </c>
      <c r="AM230" s="27">
        <v>14253</v>
      </c>
      <c r="AN230" s="27">
        <v>101252</v>
      </c>
      <c r="AO230" s="27">
        <v>30379</v>
      </c>
      <c r="AP230" s="27">
        <v>30607</v>
      </c>
      <c r="AQ230" s="27">
        <v>30300</v>
      </c>
      <c r="AR230" s="27">
        <v>14920</v>
      </c>
      <c r="AS230" s="27">
        <v>106206</v>
      </c>
      <c r="AT230" s="27">
        <v>32739</v>
      </c>
      <c r="AU230" s="27">
        <v>32096</v>
      </c>
      <c r="AV230" s="27">
        <v>32165</v>
      </c>
      <c r="AW230" s="27">
        <v>16358</v>
      </c>
      <c r="AX230" s="27">
        <v>113358</v>
      </c>
      <c r="AY230" s="27">
        <v>33398</v>
      </c>
      <c r="AZ230" s="27">
        <v>33785</v>
      </c>
      <c r="BA230" s="27">
        <v>33515</v>
      </c>
      <c r="BB230" s="27">
        <v>17080</v>
      </c>
      <c r="BC230" s="27">
        <v>117778</v>
      </c>
      <c r="BD230" s="63">
        <v>33783</v>
      </c>
      <c r="BE230" s="97">
        <v>34387</v>
      </c>
      <c r="BF230" s="97">
        <v>34386</v>
      </c>
      <c r="BG230" s="97">
        <v>19158</v>
      </c>
      <c r="BH230" s="97">
        <v>121714</v>
      </c>
      <c r="BI230" s="97">
        <v>37619</v>
      </c>
      <c r="BJ230" s="97">
        <v>35392</v>
      </c>
      <c r="BK230" s="97">
        <v>35868</v>
      </c>
      <c r="BL230" s="100">
        <v>16949</v>
      </c>
      <c r="BM230" s="97">
        <v>125828</v>
      </c>
      <c r="BN230" s="97">
        <v>39911</v>
      </c>
      <c r="BO230" s="98">
        <v>6.0926659400834686E-2</v>
      </c>
      <c r="BP230" s="101" t="s">
        <v>1282</v>
      </c>
    </row>
    <row r="231" spans="1:68" ht="17" x14ac:dyDescent="0.2">
      <c r="A231" s="9" t="s">
        <v>851</v>
      </c>
      <c r="B231" s="9" t="s">
        <v>852</v>
      </c>
      <c r="C231" s="73" t="s">
        <v>853</v>
      </c>
      <c r="D231" s="74" t="s">
        <v>85</v>
      </c>
      <c r="E231" s="75" t="s">
        <v>65</v>
      </c>
      <c r="F231" s="27">
        <v>9187</v>
      </c>
      <c r="G231" s="27">
        <v>8921</v>
      </c>
      <c r="H231" s="27">
        <v>8914</v>
      </c>
      <c r="I231" s="27">
        <v>3533</v>
      </c>
      <c r="J231" s="27">
        <v>30555</v>
      </c>
      <c r="K231" s="27">
        <v>9278</v>
      </c>
      <c r="L231" s="27">
        <v>8927</v>
      </c>
      <c r="M231" s="27">
        <v>8983</v>
      </c>
      <c r="N231" s="27">
        <v>3675</v>
      </c>
      <c r="O231" s="27">
        <v>30863</v>
      </c>
      <c r="P231" s="27">
        <v>9317</v>
      </c>
      <c r="Q231" s="27">
        <v>8946</v>
      </c>
      <c r="R231" s="27">
        <v>8938</v>
      </c>
      <c r="S231" s="27">
        <v>3569</v>
      </c>
      <c r="T231" s="27">
        <v>30770</v>
      </c>
      <c r="U231" s="27">
        <v>9332</v>
      </c>
      <c r="V231" s="27">
        <v>8907</v>
      </c>
      <c r="W231" s="27">
        <v>8948</v>
      </c>
      <c r="X231" s="27">
        <v>3613</v>
      </c>
      <c r="Y231" s="27">
        <v>30800</v>
      </c>
      <c r="Z231" s="27">
        <v>9536</v>
      </c>
      <c r="AA231" s="27">
        <v>9344</v>
      </c>
      <c r="AB231" s="27">
        <v>9411</v>
      </c>
      <c r="AC231" s="27">
        <v>3780</v>
      </c>
      <c r="AD231" s="27">
        <v>32071</v>
      </c>
      <c r="AE231" s="27">
        <v>9918</v>
      </c>
      <c r="AF231" s="27">
        <v>9658</v>
      </c>
      <c r="AG231" s="27">
        <v>9694</v>
      </c>
      <c r="AH231" s="27">
        <v>3879</v>
      </c>
      <c r="AI231" s="27">
        <v>33149</v>
      </c>
      <c r="AJ231" s="27">
        <v>10514</v>
      </c>
      <c r="AK231" s="27">
        <v>10113</v>
      </c>
      <c r="AL231" s="27">
        <v>10261</v>
      </c>
      <c r="AM231" s="27">
        <v>4248</v>
      </c>
      <c r="AN231" s="27">
        <v>35136</v>
      </c>
      <c r="AO231" s="27">
        <v>10926</v>
      </c>
      <c r="AP231" s="27">
        <v>10825</v>
      </c>
      <c r="AQ231" s="27">
        <v>10688</v>
      </c>
      <c r="AR231" s="27">
        <v>4500</v>
      </c>
      <c r="AS231" s="27">
        <v>36939</v>
      </c>
      <c r="AT231" s="27">
        <v>11779</v>
      </c>
      <c r="AU231" s="27">
        <v>11524</v>
      </c>
      <c r="AV231" s="27">
        <v>11524</v>
      </c>
      <c r="AW231" s="27">
        <v>5020</v>
      </c>
      <c r="AX231" s="27">
        <v>39847</v>
      </c>
      <c r="AY231" s="27">
        <v>12390</v>
      </c>
      <c r="AZ231" s="27">
        <v>12219</v>
      </c>
      <c r="BA231" s="27">
        <v>12253</v>
      </c>
      <c r="BB231" s="27">
        <v>5320</v>
      </c>
      <c r="BC231" s="27">
        <v>42182</v>
      </c>
      <c r="BD231" s="63">
        <v>12628</v>
      </c>
      <c r="BE231" s="97">
        <v>12792</v>
      </c>
      <c r="BF231" s="97">
        <v>12442</v>
      </c>
      <c r="BG231" s="97">
        <v>6012</v>
      </c>
      <c r="BH231" s="97">
        <v>43874</v>
      </c>
      <c r="BI231" s="97">
        <v>14003</v>
      </c>
      <c r="BJ231" s="97">
        <v>13865</v>
      </c>
      <c r="BK231" s="97">
        <v>13778</v>
      </c>
      <c r="BL231" s="97">
        <v>6185</v>
      </c>
      <c r="BM231" s="97">
        <v>47831</v>
      </c>
      <c r="BN231" s="97">
        <v>14914</v>
      </c>
      <c r="BO231" s="98">
        <v>6.5057487681211168E-2</v>
      </c>
    </row>
    <row r="232" spans="1:68" ht="17" x14ac:dyDescent="0.2">
      <c r="A232" s="9" t="s">
        <v>854</v>
      </c>
      <c r="B232" s="9" t="s">
        <v>855</v>
      </c>
      <c r="C232" s="73" t="s">
        <v>856</v>
      </c>
      <c r="D232" s="74" t="s">
        <v>81</v>
      </c>
      <c r="E232" s="75" t="s">
        <v>81</v>
      </c>
      <c r="F232" s="27">
        <v>43957</v>
      </c>
      <c r="G232" s="27">
        <v>36790</v>
      </c>
      <c r="H232" s="27">
        <v>37319</v>
      </c>
      <c r="I232" s="27">
        <v>12036</v>
      </c>
      <c r="J232" s="27">
        <v>130102</v>
      </c>
      <c r="K232" s="27">
        <v>44544</v>
      </c>
      <c r="L232" s="27">
        <v>37140</v>
      </c>
      <c r="M232" s="27">
        <v>37272</v>
      </c>
      <c r="N232" s="27">
        <v>11879</v>
      </c>
      <c r="O232" s="27">
        <v>130835</v>
      </c>
      <c r="P232" s="27">
        <v>44802</v>
      </c>
      <c r="Q232" s="27">
        <v>37073</v>
      </c>
      <c r="R232" s="27">
        <v>37718</v>
      </c>
      <c r="S232" s="27">
        <v>11591</v>
      </c>
      <c r="T232" s="27">
        <v>131184</v>
      </c>
      <c r="U232" s="27">
        <v>45655</v>
      </c>
      <c r="V232" s="27">
        <v>37304</v>
      </c>
      <c r="W232" s="27">
        <v>38036</v>
      </c>
      <c r="X232" s="27">
        <v>13228</v>
      </c>
      <c r="Y232" s="27">
        <v>134223</v>
      </c>
      <c r="Z232" s="27">
        <v>46285</v>
      </c>
      <c r="AA232" s="27">
        <v>37960</v>
      </c>
      <c r="AB232" s="27">
        <v>38431</v>
      </c>
      <c r="AC232" s="27">
        <v>14242</v>
      </c>
      <c r="AD232" s="27">
        <v>136918</v>
      </c>
      <c r="AE232" s="27">
        <v>46396</v>
      </c>
      <c r="AF232" s="27">
        <v>38106</v>
      </c>
      <c r="AG232" s="27">
        <v>38597</v>
      </c>
      <c r="AH232" s="27">
        <v>14923</v>
      </c>
      <c r="AI232" s="27">
        <v>138022</v>
      </c>
      <c r="AJ232" s="27">
        <v>46808</v>
      </c>
      <c r="AK232" s="27">
        <v>38730</v>
      </c>
      <c r="AL232" s="27">
        <v>38722</v>
      </c>
      <c r="AM232" s="27">
        <v>15715</v>
      </c>
      <c r="AN232" s="27">
        <v>139975</v>
      </c>
      <c r="AO232" s="27">
        <v>48451</v>
      </c>
      <c r="AP232" s="27">
        <v>39818</v>
      </c>
      <c r="AQ232" s="27">
        <v>40318</v>
      </c>
      <c r="AR232" s="27">
        <v>16252</v>
      </c>
      <c r="AS232" s="27">
        <v>144839</v>
      </c>
      <c r="AT232" s="27">
        <v>43716</v>
      </c>
      <c r="AU232" s="27">
        <v>41303</v>
      </c>
      <c r="AV232" s="27">
        <v>41956</v>
      </c>
      <c r="AW232" s="27">
        <v>25441</v>
      </c>
      <c r="AX232" s="27">
        <v>152416</v>
      </c>
      <c r="AY232" s="27">
        <v>45858</v>
      </c>
      <c r="AZ232" s="27">
        <v>43829</v>
      </c>
      <c r="BA232" s="27">
        <v>44240</v>
      </c>
      <c r="BB232" s="27">
        <v>26629</v>
      </c>
      <c r="BC232" s="27">
        <v>160556</v>
      </c>
      <c r="BD232" s="63">
        <v>45713</v>
      </c>
      <c r="BE232" s="97">
        <v>45512</v>
      </c>
      <c r="BF232" s="97">
        <v>45131</v>
      </c>
      <c r="BG232" s="97">
        <v>27909</v>
      </c>
      <c r="BH232" s="97">
        <v>164265</v>
      </c>
      <c r="BI232" s="97">
        <v>48677</v>
      </c>
      <c r="BJ232" s="97">
        <v>46925</v>
      </c>
      <c r="BK232" s="97">
        <v>48072</v>
      </c>
      <c r="BL232" s="97">
        <v>30564</v>
      </c>
      <c r="BM232" s="97">
        <v>174238</v>
      </c>
      <c r="BN232" s="97">
        <v>51810</v>
      </c>
      <c r="BO232" s="98">
        <v>6.4363046202518648E-2</v>
      </c>
    </row>
    <row r="233" spans="1:68" ht="17" x14ac:dyDescent="0.2">
      <c r="A233" s="9" t="s">
        <v>857</v>
      </c>
      <c r="B233" s="9" t="s">
        <v>858</v>
      </c>
      <c r="C233" s="73" t="s">
        <v>859</v>
      </c>
      <c r="D233" s="74" t="s">
        <v>85</v>
      </c>
      <c r="E233" s="75" t="s">
        <v>77</v>
      </c>
      <c r="F233" s="27">
        <v>8507</v>
      </c>
      <c r="G233" s="27">
        <v>7922</v>
      </c>
      <c r="H233" s="27">
        <v>7662</v>
      </c>
      <c r="I233" s="27">
        <v>3232</v>
      </c>
      <c r="J233" s="27">
        <v>27323</v>
      </c>
      <c r="K233" s="27">
        <v>8359</v>
      </c>
      <c r="L233" s="27">
        <v>5917</v>
      </c>
      <c r="M233" s="27">
        <v>7462</v>
      </c>
      <c r="N233" s="27">
        <v>3399</v>
      </c>
      <c r="O233" s="27">
        <v>25137</v>
      </c>
      <c r="P233" s="27">
        <v>8367</v>
      </c>
      <c r="Q233" s="27">
        <v>8010</v>
      </c>
      <c r="R233" s="27">
        <v>7821</v>
      </c>
      <c r="S233" s="27">
        <v>3659</v>
      </c>
      <c r="T233" s="27">
        <v>27857</v>
      </c>
      <c r="U233" s="27">
        <v>8663</v>
      </c>
      <c r="V233" s="27">
        <v>8203</v>
      </c>
      <c r="W233" s="27">
        <v>8097</v>
      </c>
      <c r="X233" s="27">
        <v>3741</v>
      </c>
      <c r="Y233" s="27">
        <v>28704</v>
      </c>
      <c r="Z233" s="27">
        <v>8612</v>
      </c>
      <c r="AA233" s="27">
        <v>8396</v>
      </c>
      <c r="AB233" s="27">
        <v>8310</v>
      </c>
      <c r="AC233" s="27">
        <v>3946</v>
      </c>
      <c r="AD233" s="27">
        <v>29264</v>
      </c>
      <c r="AE233" s="27">
        <v>8793</v>
      </c>
      <c r="AF233" s="27">
        <v>9016</v>
      </c>
      <c r="AG233" s="27">
        <v>8602</v>
      </c>
      <c r="AH233" s="27">
        <v>3720</v>
      </c>
      <c r="AI233" s="27">
        <v>30131</v>
      </c>
      <c r="AJ233" s="27">
        <v>9337</v>
      </c>
      <c r="AK233" s="27">
        <v>9240</v>
      </c>
      <c r="AL233" s="27">
        <v>9167</v>
      </c>
      <c r="AM233" s="27">
        <v>4237</v>
      </c>
      <c r="AN233" s="27">
        <v>31981</v>
      </c>
      <c r="AO233" s="27">
        <v>9765</v>
      </c>
      <c r="AP233" s="27">
        <v>9555</v>
      </c>
      <c r="AQ233" s="27">
        <v>9492</v>
      </c>
      <c r="AR233" s="27">
        <v>4256</v>
      </c>
      <c r="AS233" s="27">
        <v>33068</v>
      </c>
      <c r="AT233" s="27">
        <v>10387</v>
      </c>
      <c r="AU233" s="27">
        <v>10055</v>
      </c>
      <c r="AV233" s="27">
        <v>9906</v>
      </c>
      <c r="AW233" s="27">
        <v>4710</v>
      </c>
      <c r="AX233" s="27">
        <v>35058</v>
      </c>
      <c r="AY233" s="27">
        <v>10950</v>
      </c>
      <c r="AZ233" s="27">
        <v>10513</v>
      </c>
      <c r="BA233" s="27">
        <v>10510</v>
      </c>
      <c r="BB233" s="27">
        <v>4750</v>
      </c>
      <c r="BC233" s="27">
        <v>36723</v>
      </c>
      <c r="BD233" s="63">
        <v>10902</v>
      </c>
      <c r="BE233" s="97">
        <v>10847</v>
      </c>
      <c r="BF233" s="97">
        <v>10776</v>
      </c>
      <c r="BG233" s="97">
        <v>5208</v>
      </c>
      <c r="BH233" s="97">
        <v>37733</v>
      </c>
      <c r="BI233" s="97">
        <v>11680</v>
      </c>
      <c r="BJ233" s="97">
        <v>11382</v>
      </c>
      <c r="BK233" s="97">
        <v>11196</v>
      </c>
      <c r="BL233" s="97">
        <v>5312</v>
      </c>
      <c r="BM233" s="97">
        <v>39570</v>
      </c>
      <c r="BN233" s="97">
        <v>12080</v>
      </c>
      <c r="BO233" s="98">
        <v>3.4246575342465752E-2</v>
      </c>
    </row>
    <row r="234" spans="1:68" ht="17" x14ac:dyDescent="0.2">
      <c r="A234" s="9" t="s">
        <v>860</v>
      </c>
      <c r="B234" s="9" t="s">
        <v>861</v>
      </c>
      <c r="C234" s="73" t="s">
        <v>862</v>
      </c>
      <c r="D234" s="74" t="s">
        <v>83</v>
      </c>
      <c r="E234" s="75" t="s">
        <v>65</v>
      </c>
      <c r="F234" s="27">
        <v>19007</v>
      </c>
      <c r="G234" s="27">
        <v>19475</v>
      </c>
      <c r="H234" s="27">
        <v>19275</v>
      </c>
      <c r="I234" s="27">
        <v>10928</v>
      </c>
      <c r="J234" s="27">
        <v>68685</v>
      </c>
      <c r="K234" s="27">
        <v>16285</v>
      </c>
      <c r="L234" s="27">
        <v>19579</v>
      </c>
      <c r="M234" s="27">
        <v>19646</v>
      </c>
      <c r="N234" s="27">
        <v>11228</v>
      </c>
      <c r="O234" s="27">
        <v>66738</v>
      </c>
      <c r="P234" s="27">
        <v>19153</v>
      </c>
      <c r="Q234" s="27">
        <v>19650</v>
      </c>
      <c r="R234" s="27">
        <v>19752</v>
      </c>
      <c r="S234" s="27">
        <v>11504</v>
      </c>
      <c r="T234" s="27">
        <v>70059</v>
      </c>
      <c r="U234" s="27">
        <v>20971</v>
      </c>
      <c r="V234" s="27">
        <v>21869</v>
      </c>
      <c r="W234" s="27">
        <v>21919</v>
      </c>
      <c r="X234" s="27">
        <v>13314</v>
      </c>
      <c r="Y234" s="27">
        <v>78073</v>
      </c>
      <c r="Z234" s="27">
        <v>21379</v>
      </c>
      <c r="AA234" s="27">
        <v>22422</v>
      </c>
      <c r="AB234" s="27">
        <v>22437</v>
      </c>
      <c r="AC234" s="27">
        <v>13890</v>
      </c>
      <c r="AD234" s="27">
        <v>80128</v>
      </c>
      <c r="AE234" s="27">
        <v>21785</v>
      </c>
      <c r="AF234" s="27">
        <v>22768</v>
      </c>
      <c r="AG234" s="27">
        <v>22781</v>
      </c>
      <c r="AH234" s="27">
        <v>14220</v>
      </c>
      <c r="AI234" s="27">
        <v>81554</v>
      </c>
      <c r="AJ234" s="27">
        <v>22735</v>
      </c>
      <c r="AK234" s="27">
        <v>24053</v>
      </c>
      <c r="AL234" s="27">
        <v>23988</v>
      </c>
      <c r="AM234" s="27">
        <v>15429</v>
      </c>
      <c r="AN234" s="27">
        <v>86205</v>
      </c>
      <c r="AO234" s="27">
        <v>23851</v>
      </c>
      <c r="AP234" s="27">
        <v>25094</v>
      </c>
      <c r="AQ234" s="27">
        <v>25275</v>
      </c>
      <c r="AR234" s="27">
        <v>16347</v>
      </c>
      <c r="AS234" s="27">
        <v>90567</v>
      </c>
      <c r="AT234" s="27">
        <v>25497</v>
      </c>
      <c r="AU234" s="27">
        <v>26739</v>
      </c>
      <c r="AV234" s="27">
        <v>26798</v>
      </c>
      <c r="AW234" s="27">
        <v>17462</v>
      </c>
      <c r="AX234" s="27">
        <v>96496</v>
      </c>
      <c r="AY234" s="27">
        <v>26893</v>
      </c>
      <c r="AZ234" s="27">
        <v>28534</v>
      </c>
      <c r="BA234" s="27">
        <v>28566</v>
      </c>
      <c r="BB234" s="27">
        <v>18641</v>
      </c>
      <c r="BC234" s="27">
        <v>102634</v>
      </c>
      <c r="BD234" s="63">
        <v>26404</v>
      </c>
      <c r="BE234" s="97">
        <v>29390</v>
      </c>
      <c r="BF234" s="97">
        <v>29252</v>
      </c>
      <c r="BG234" s="97">
        <v>19594</v>
      </c>
      <c r="BH234" s="97">
        <v>104640</v>
      </c>
      <c r="BI234" s="97">
        <v>29514</v>
      </c>
      <c r="BJ234" s="97">
        <v>31245</v>
      </c>
      <c r="BK234" s="97">
        <v>31321</v>
      </c>
      <c r="BL234" s="97">
        <v>20937</v>
      </c>
      <c r="BM234" s="97">
        <v>113017</v>
      </c>
      <c r="BN234" s="97">
        <v>30396</v>
      </c>
      <c r="BO234" s="98">
        <v>2.9884122789184793E-2</v>
      </c>
    </row>
    <row r="235" spans="1:68" ht="17" x14ac:dyDescent="0.2">
      <c r="A235" s="9" t="s">
        <v>863</v>
      </c>
      <c r="B235" s="9" t="s">
        <v>864</v>
      </c>
      <c r="C235" s="73" t="s">
        <v>865</v>
      </c>
      <c r="D235" s="74" t="s">
        <v>85</v>
      </c>
      <c r="E235" s="75" t="s">
        <v>71</v>
      </c>
      <c r="F235" s="27">
        <v>11365</v>
      </c>
      <c r="G235" s="27">
        <v>11183</v>
      </c>
      <c r="H235" s="27">
        <v>11073</v>
      </c>
      <c r="I235" s="27">
        <v>8944</v>
      </c>
      <c r="J235" s="27">
        <v>42565</v>
      </c>
      <c r="K235" s="27">
        <v>11510</v>
      </c>
      <c r="L235" s="27">
        <v>11274</v>
      </c>
      <c r="M235" s="27">
        <v>11077</v>
      </c>
      <c r="N235" s="27">
        <v>9072</v>
      </c>
      <c r="O235" s="27">
        <v>42933</v>
      </c>
      <c r="P235" s="27">
        <v>11699</v>
      </c>
      <c r="Q235" s="27">
        <v>11325</v>
      </c>
      <c r="R235" s="27">
        <v>11203</v>
      </c>
      <c r="S235" s="27">
        <v>9082</v>
      </c>
      <c r="T235" s="27">
        <v>43309</v>
      </c>
      <c r="U235" s="27">
        <v>11893</v>
      </c>
      <c r="V235" s="27">
        <v>11636</v>
      </c>
      <c r="W235" s="27">
        <v>11599</v>
      </c>
      <c r="X235" s="27">
        <v>9520</v>
      </c>
      <c r="Y235" s="27">
        <v>44648</v>
      </c>
      <c r="Z235" s="27">
        <v>12133</v>
      </c>
      <c r="AA235" s="27">
        <v>11986</v>
      </c>
      <c r="AB235" s="27">
        <v>11969</v>
      </c>
      <c r="AC235" s="27">
        <v>9935</v>
      </c>
      <c r="AD235" s="27">
        <v>46023</v>
      </c>
      <c r="AE235" s="27">
        <v>12468</v>
      </c>
      <c r="AF235" s="27">
        <v>12299</v>
      </c>
      <c r="AG235" s="27">
        <v>12292</v>
      </c>
      <c r="AH235" s="27">
        <v>10159</v>
      </c>
      <c r="AI235" s="27">
        <v>47218</v>
      </c>
      <c r="AJ235" s="27">
        <v>13151</v>
      </c>
      <c r="AK235" s="27">
        <v>12878</v>
      </c>
      <c r="AL235" s="27">
        <v>12776</v>
      </c>
      <c r="AM235" s="27">
        <v>10559</v>
      </c>
      <c r="AN235" s="27">
        <v>49364</v>
      </c>
      <c r="AO235" s="27">
        <v>13556</v>
      </c>
      <c r="AP235" s="27">
        <v>13245</v>
      </c>
      <c r="AQ235" s="27">
        <v>13418</v>
      </c>
      <c r="AR235" s="27">
        <v>10938</v>
      </c>
      <c r="AS235" s="27">
        <v>51157</v>
      </c>
      <c r="AT235" s="27">
        <v>14377</v>
      </c>
      <c r="AU235" s="27">
        <v>14093</v>
      </c>
      <c r="AV235" s="27">
        <v>14052</v>
      </c>
      <c r="AW235" s="27">
        <v>11782</v>
      </c>
      <c r="AX235" s="27">
        <v>54304</v>
      </c>
      <c r="AY235" s="27">
        <v>15293</v>
      </c>
      <c r="AZ235" s="27">
        <v>15003</v>
      </c>
      <c r="BA235" s="27">
        <v>14979</v>
      </c>
      <c r="BB235" s="27">
        <v>12335</v>
      </c>
      <c r="BC235" s="27">
        <v>57610</v>
      </c>
      <c r="BD235" s="63">
        <v>15272</v>
      </c>
      <c r="BE235" s="97">
        <v>15419</v>
      </c>
      <c r="BF235" s="97">
        <v>15640</v>
      </c>
      <c r="BG235" s="97">
        <v>12972</v>
      </c>
      <c r="BH235" s="97">
        <v>59303</v>
      </c>
      <c r="BI235" s="97">
        <v>16154</v>
      </c>
      <c r="BJ235" s="97">
        <v>16054</v>
      </c>
      <c r="BK235" s="97">
        <v>16205</v>
      </c>
      <c r="BL235" s="97">
        <v>13576</v>
      </c>
      <c r="BM235" s="97">
        <v>61989</v>
      </c>
      <c r="BN235" s="97">
        <v>17366</v>
      </c>
      <c r="BO235" s="98">
        <v>7.5027856877553548E-2</v>
      </c>
    </row>
    <row r="236" spans="1:68" ht="17" x14ac:dyDescent="0.2">
      <c r="A236" s="9" t="s">
        <v>866</v>
      </c>
      <c r="B236" s="9" t="s">
        <v>867</v>
      </c>
      <c r="C236" s="73" t="s">
        <v>868</v>
      </c>
      <c r="D236" s="74" t="s">
        <v>85</v>
      </c>
      <c r="E236" s="75" t="s">
        <v>65</v>
      </c>
      <c r="F236" s="27">
        <v>8140</v>
      </c>
      <c r="G236" s="27">
        <v>8215</v>
      </c>
      <c r="H236" s="27">
        <v>8223</v>
      </c>
      <c r="I236" s="27">
        <v>3670</v>
      </c>
      <c r="J236" s="27">
        <v>28248</v>
      </c>
      <c r="K236" s="27">
        <v>8194</v>
      </c>
      <c r="L236" s="27">
        <v>8193</v>
      </c>
      <c r="M236" s="27">
        <v>8184</v>
      </c>
      <c r="N236" s="27">
        <v>3523</v>
      </c>
      <c r="O236" s="27">
        <v>28094</v>
      </c>
      <c r="P236" s="27">
        <v>8161</v>
      </c>
      <c r="Q236" s="27">
        <v>8165</v>
      </c>
      <c r="R236" s="27">
        <v>8205</v>
      </c>
      <c r="S236" s="27">
        <v>3566</v>
      </c>
      <c r="T236" s="27">
        <v>28097</v>
      </c>
      <c r="U236" s="27">
        <v>8333</v>
      </c>
      <c r="V236" s="27">
        <v>8345</v>
      </c>
      <c r="W236" s="27">
        <v>8279</v>
      </c>
      <c r="X236" s="27">
        <v>3446</v>
      </c>
      <c r="Y236" s="27">
        <v>28403</v>
      </c>
      <c r="Z236" s="27">
        <v>8609</v>
      </c>
      <c r="AA236" s="27">
        <v>8774</v>
      </c>
      <c r="AB236" s="27">
        <v>8731</v>
      </c>
      <c r="AC236" s="27">
        <v>3940</v>
      </c>
      <c r="AD236" s="27">
        <v>30054</v>
      </c>
      <c r="AE236" s="27">
        <v>8938</v>
      </c>
      <c r="AF236" s="27">
        <v>9029</v>
      </c>
      <c r="AG236" s="27">
        <v>8944</v>
      </c>
      <c r="AH236" s="27">
        <v>3999</v>
      </c>
      <c r="AI236" s="27">
        <v>30910</v>
      </c>
      <c r="AJ236" s="27">
        <v>9303</v>
      </c>
      <c r="AK236" s="27">
        <v>9383</v>
      </c>
      <c r="AL236" s="27">
        <v>9310</v>
      </c>
      <c r="AM236" s="27">
        <v>4457</v>
      </c>
      <c r="AN236" s="27">
        <v>32453</v>
      </c>
      <c r="AO236" s="27">
        <v>9750</v>
      </c>
      <c r="AP236" s="27">
        <v>9810</v>
      </c>
      <c r="AQ236" s="27">
        <v>9871</v>
      </c>
      <c r="AR236" s="27">
        <v>4576</v>
      </c>
      <c r="AS236" s="27">
        <v>34007</v>
      </c>
      <c r="AT236" s="27">
        <v>10561</v>
      </c>
      <c r="AU236" s="27">
        <v>10459</v>
      </c>
      <c r="AV236" s="27">
        <v>10520</v>
      </c>
      <c r="AW236" s="27">
        <v>5057</v>
      </c>
      <c r="AX236" s="27">
        <v>36597</v>
      </c>
      <c r="AY236" s="27">
        <v>11201</v>
      </c>
      <c r="AZ236" s="27">
        <v>11172</v>
      </c>
      <c r="BA236" s="27">
        <v>11083</v>
      </c>
      <c r="BB236" s="27">
        <v>5363</v>
      </c>
      <c r="BC236" s="27">
        <v>38819</v>
      </c>
      <c r="BD236" s="63">
        <v>10900</v>
      </c>
      <c r="BE236" s="97">
        <v>11152</v>
      </c>
      <c r="BF236" s="97">
        <v>11109</v>
      </c>
      <c r="BG236" s="97">
        <v>5965</v>
      </c>
      <c r="BH236" s="97">
        <v>39126</v>
      </c>
      <c r="BI236" s="97">
        <v>12082</v>
      </c>
      <c r="BJ236" s="97">
        <v>11957</v>
      </c>
      <c r="BK236" s="97">
        <v>11935</v>
      </c>
      <c r="BL236" s="97">
        <v>6008</v>
      </c>
      <c r="BM236" s="97">
        <v>41982</v>
      </c>
      <c r="BN236" s="97">
        <v>12658</v>
      </c>
      <c r="BO236" s="98">
        <v>4.7674226121503065E-2</v>
      </c>
    </row>
    <row r="237" spans="1:68" ht="17" x14ac:dyDescent="0.2">
      <c r="A237" s="9" t="s">
        <v>869</v>
      </c>
      <c r="B237" s="9" t="s">
        <v>870</v>
      </c>
      <c r="C237" s="73" t="s">
        <v>871</v>
      </c>
      <c r="D237" s="74" t="s">
        <v>85</v>
      </c>
      <c r="E237" s="75" t="s">
        <v>75</v>
      </c>
      <c r="F237" s="27">
        <v>16256</v>
      </c>
      <c r="G237" s="27">
        <v>15446</v>
      </c>
      <c r="H237" s="27">
        <v>16388</v>
      </c>
      <c r="I237" s="27">
        <v>5910</v>
      </c>
      <c r="J237" s="27">
        <v>54000</v>
      </c>
      <c r="K237" s="27">
        <v>16227</v>
      </c>
      <c r="L237" s="27">
        <v>15449</v>
      </c>
      <c r="M237" s="27">
        <v>15443</v>
      </c>
      <c r="N237" s="27">
        <v>6966</v>
      </c>
      <c r="O237" s="27">
        <v>54085</v>
      </c>
      <c r="P237" s="27">
        <v>16512</v>
      </c>
      <c r="Q237" s="27">
        <v>15501</v>
      </c>
      <c r="R237" s="27">
        <v>15548</v>
      </c>
      <c r="S237" s="27">
        <v>6816</v>
      </c>
      <c r="T237" s="27">
        <v>54377</v>
      </c>
      <c r="U237" s="27">
        <v>16862</v>
      </c>
      <c r="V237" s="27">
        <v>15926</v>
      </c>
      <c r="W237" s="27">
        <v>16013</v>
      </c>
      <c r="X237" s="27">
        <v>7304</v>
      </c>
      <c r="Y237" s="27">
        <v>56105</v>
      </c>
      <c r="Z237" s="27">
        <v>17477</v>
      </c>
      <c r="AA237" s="27">
        <v>16474</v>
      </c>
      <c r="AB237" s="27">
        <v>16432</v>
      </c>
      <c r="AC237" s="27">
        <v>7643</v>
      </c>
      <c r="AD237" s="27">
        <v>58026</v>
      </c>
      <c r="AE237" s="27">
        <v>18022</v>
      </c>
      <c r="AF237" s="27">
        <v>16916</v>
      </c>
      <c r="AG237" s="27">
        <v>16906</v>
      </c>
      <c r="AH237" s="27">
        <v>8219</v>
      </c>
      <c r="AI237" s="27">
        <v>60063</v>
      </c>
      <c r="AJ237" s="27">
        <v>18777</v>
      </c>
      <c r="AK237" s="27">
        <v>18032</v>
      </c>
      <c r="AL237" s="27">
        <v>17955</v>
      </c>
      <c r="AM237" s="27">
        <v>9030</v>
      </c>
      <c r="AN237" s="27">
        <v>63794</v>
      </c>
      <c r="AO237" s="27">
        <v>19753</v>
      </c>
      <c r="AP237" s="27">
        <v>18934</v>
      </c>
      <c r="AQ237" s="27">
        <v>18967</v>
      </c>
      <c r="AR237" s="27">
        <v>9490</v>
      </c>
      <c r="AS237" s="27">
        <v>67144</v>
      </c>
      <c r="AT237" s="27">
        <v>21170</v>
      </c>
      <c r="AU237" s="27">
        <v>20190</v>
      </c>
      <c r="AV237" s="27">
        <v>20144</v>
      </c>
      <c r="AW237" s="27">
        <v>10454</v>
      </c>
      <c r="AX237" s="27">
        <v>71958</v>
      </c>
      <c r="AY237" s="27">
        <v>22156</v>
      </c>
      <c r="AZ237" s="27">
        <v>21008</v>
      </c>
      <c r="BA237" s="27">
        <v>20996</v>
      </c>
      <c r="BB237" s="27">
        <v>10704</v>
      </c>
      <c r="BC237" s="27">
        <v>74864</v>
      </c>
      <c r="BD237" s="63">
        <v>21589</v>
      </c>
      <c r="BE237" s="97">
        <v>21181</v>
      </c>
      <c r="BF237" s="97">
        <v>21267</v>
      </c>
      <c r="BG237" s="97">
        <v>11734</v>
      </c>
      <c r="BH237" s="97">
        <v>75771</v>
      </c>
      <c r="BI237" s="97">
        <v>23860</v>
      </c>
      <c r="BJ237" s="97">
        <v>22701</v>
      </c>
      <c r="BK237" s="97">
        <v>22730</v>
      </c>
      <c r="BL237" s="97">
        <v>12815</v>
      </c>
      <c r="BM237" s="97">
        <v>82106</v>
      </c>
      <c r="BN237" s="97">
        <v>24383</v>
      </c>
      <c r="BO237" s="98">
        <v>2.1919530595138306E-2</v>
      </c>
    </row>
    <row r="238" spans="1:68" ht="17" x14ac:dyDescent="0.2">
      <c r="A238" s="9" t="s">
        <v>872</v>
      </c>
      <c r="B238" s="9" t="s">
        <v>873</v>
      </c>
      <c r="C238" s="73" t="s">
        <v>874</v>
      </c>
      <c r="D238" s="74" t="s">
        <v>83</v>
      </c>
      <c r="E238" s="75" t="s">
        <v>77</v>
      </c>
      <c r="F238" s="27">
        <v>25221</v>
      </c>
      <c r="G238" s="27">
        <v>25067</v>
      </c>
      <c r="H238" s="27">
        <v>24496</v>
      </c>
      <c r="I238" s="27">
        <v>13774</v>
      </c>
      <c r="J238" s="27">
        <v>88558</v>
      </c>
      <c r="K238" s="27">
        <v>25221</v>
      </c>
      <c r="L238" s="27">
        <v>25067</v>
      </c>
      <c r="M238" s="27">
        <v>24496</v>
      </c>
      <c r="N238" s="27">
        <v>14431</v>
      </c>
      <c r="O238" s="27">
        <v>89215</v>
      </c>
      <c r="P238" s="27">
        <v>25014</v>
      </c>
      <c r="Q238" s="27">
        <v>25217</v>
      </c>
      <c r="R238" s="27">
        <v>25124</v>
      </c>
      <c r="S238" s="27">
        <v>14895</v>
      </c>
      <c r="T238" s="27">
        <v>90250</v>
      </c>
      <c r="U238" s="27">
        <v>26574</v>
      </c>
      <c r="V238" s="27">
        <v>26589</v>
      </c>
      <c r="W238" s="27">
        <v>26515</v>
      </c>
      <c r="X238" s="27">
        <v>15797</v>
      </c>
      <c r="Y238" s="27">
        <v>95475</v>
      </c>
      <c r="Z238" s="27">
        <v>27639</v>
      </c>
      <c r="AA238" s="27">
        <v>27417</v>
      </c>
      <c r="AB238" s="27">
        <v>29119</v>
      </c>
      <c r="AC238" s="27">
        <v>15281</v>
      </c>
      <c r="AD238" s="27">
        <v>99456</v>
      </c>
      <c r="AE238" s="27">
        <v>28625</v>
      </c>
      <c r="AF238" s="27">
        <v>28451</v>
      </c>
      <c r="AG238" s="27">
        <v>28395</v>
      </c>
      <c r="AH238" s="27">
        <v>18662</v>
      </c>
      <c r="AI238" s="27">
        <v>104133</v>
      </c>
      <c r="AJ238" s="27">
        <v>30375</v>
      </c>
      <c r="AK238" s="27">
        <v>30101</v>
      </c>
      <c r="AL238" s="27">
        <v>29778</v>
      </c>
      <c r="AM238" s="27">
        <v>19926</v>
      </c>
      <c r="AN238" s="27">
        <v>110180</v>
      </c>
      <c r="AO238" s="27">
        <v>32336</v>
      </c>
      <c r="AP238" s="27">
        <v>31736</v>
      </c>
      <c r="AQ238" s="27">
        <v>31510</v>
      </c>
      <c r="AR238" s="27">
        <v>20613</v>
      </c>
      <c r="AS238" s="27">
        <v>116195</v>
      </c>
      <c r="AT238" s="27">
        <v>34695</v>
      </c>
      <c r="AU238" s="27">
        <v>33986</v>
      </c>
      <c r="AV238" s="27">
        <v>33840</v>
      </c>
      <c r="AW238" s="27">
        <v>22521</v>
      </c>
      <c r="AX238" s="27">
        <v>125042</v>
      </c>
      <c r="AY238" s="27">
        <v>36361</v>
      </c>
      <c r="AZ238" s="27">
        <v>35603</v>
      </c>
      <c r="BA238" s="27">
        <v>35438</v>
      </c>
      <c r="BB238" s="27">
        <v>24318</v>
      </c>
      <c r="BC238" s="27">
        <v>131720</v>
      </c>
      <c r="BD238" s="63">
        <v>35599</v>
      </c>
      <c r="BE238" s="97">
        <v>36211</v>
      </c>
      <c r="BF238" s="97">
        <v>36146</v>
      </c>
      <c r="BG238" s="97">
        <v>25515</v>
      </c>
      <c r="BH238" s="97">
        <v>133471</v>
      </c>
      <c r="BI238" s="97">
        <v>36160</v>
      </c>
      <c r="BJ238" s="97">
        <v>38069</v>
      </c>
      <c r="BK238" s="97">
        <v>37670</v>
      </c>
      <c r="BL238" s="97">
        <v>30209</v>
      </c>
      <c r="BM238" s="97">
        <v>142108</v>
      </c>
      <c r="BN238" s="97">
        <v>37705</v>
      </c>
      <c r="BO238" s="98">
        <v>4.2726769911504425E-2</v>
      </c>
    </row>
    <row r="239" spans="1:68" ht="17" x14ac:dyDescent="0.2">
      <c r="A239" s="9" t="s">
        <v>875</v>
      </c>
      <c r="B239" s="9" t="s">
        <v>876</v>
      </c>
      <c r="C239" s="73" t="s">
        <v>877</v>
      </c>
      <c r="D239" s="74" t="s">
        <v>85</v>
      </c>
      <c r="E239" s="75" t="s">
        <v>79</v>
      </c>
      <c r="F239" s="27">
        <v>13885</v>
      </c>
      <c r="G239" s="27">
        <v>13877</v>
      </c>
      <c r="H239" s="27">
        <v>13711</v>
      </c>
      <c r="I239" s="27">
        <v>5699</v>
      </c>
      <c r="J239" s="27">
        <v>47172</v>
      </c>
      <c r="K239" s="27">
        <v>14089</v>
      </c>
      <c r="L239" s="27">
        <v>14077</v>
      </c>
      <c r="M239" s="27">
        <v>13914</v>
      </c>
      <c r="N239" s="27">
        <v>5959</v>
      </c>
      <c r="O239" s="27">
        <v>48039</v>
      </c>
      <c r="P239" s="27">
        <v>14562</v>
      </c>
      <c r="Q239" s="27">
        <v>14035</v>
      </c>
      <c r="R239" s="27">
        <v>14013</v>
      </c>
      <c r="S239" s="27">
        <v>5920</v>
      </c>
      <c r="T239" s="27">
        <v>48530</v>
      </c>
      <c r="U239" s="27">
        <v>14964</v>
      </c>
      <c r="V239" s="27">
        <v>14448</v>
      </c>
      <c r="W239" s="27">
        <v>14392</v>
      </c>
      <c r="X239" s="27">
        <v>6377</v>
      </c>
      <c r="Y239" s="27">
        <v>50181</v>
      </c>
      <c r="Z239" s="27">
        <v>16534</v>
      </c>
      <c r="AA239" s="27">
        <v>15222</v>
      </c>
      <c r="AB239" s="27">
        <v>15136</v>
      </c>
      <c r="AC239" s="27">
        <v>5512</v>
      </c>
      <c r="AD239" s="27">
        <v>52404</v>
      </c>
      <c r="AE239" s="27">
        <v>17314</v>
      </c>
      <c r="AF239" s="27">
        <v>15903</v>
      </c>
      <c r="AG239" s="27">
        <v>15788</v>
      </c>
      <c r="AH239" s="27">
        <v>5640</v>
      </c>
      <c r="AI239" s="27">
        <v>54645</v>
      </c>
      <c r="AJ239" s="27">
        <v>18257</v>
      </c>
      <c r="AK239" s="27">
        <v>16587</v>
      </c>
      <c r="AL239" s="27">
        <v>16503</v>
      </c>
      <c r="AM239" s="27">
        <v>6102</v>
      </c>
      <c r="AN239" s="27">
        <v>57449</v>
      </c>
      <c r="AO239" s="27">
        <v>19204</v>
      </c>
      <c r="AP239" s="27">
        <v>17282</v>
      </c>
      <c r="AQ239" s="27">
        <v>17220</v>
      </c>
      <c r="AR239" s="27">
        <v>7224</v>
      </c>
      <c r="AS239" s="27">
        <v>60930</v>
      </c>
      <c r="AT239" s="27">
        <v>20337</v>
      </c>
      <c r="AU239" s="27">
        <v>18300</v>
      </c>
      <c r="AV239" s="27">
        <v>18232</v>
      </c>
      <c r="AW239" s="27">
        <v>7904</v>
      </c>
      <c r="AX239" s="27">
        <v>64773</v>
      </c>
      <c r="AY239" s="27">
        <v>21663</v>
      </c>
      <c r="AZ239" s="27">
        <v>19786</v>
      </c>
      <c r="BA239" s="27">
        <v>19497</v>
      </c>
      <c r="BB239" s="27">
        <v>9557</v>
      </c>
      <c r="BC239" s="27">
        <v>70503</v>
      </c>
      <c r="BD239" s="63">
        <v>22046</v>
      </c>
      <c r="BE239" s="97">
        <v>20212</v>
      </c>
      <c r="BF239" s="97">
        <v>20747</v>
      </c>
      <c r="BG239" s="97">
        <v>9516</v>
      </c>
      <c r="BH239" s="97">
        <v>72521</v>
      </c>
      <c r="BI239" s="97">
        <v>24036</v>
      </c>
      <c r="BJ239" s="97">
        <v>21806</v>
      </c>
      <c r="BK239" s="97">
        <v>21882</v>
      </c>
      <c r="BL239" s="97">
        <v>10162</v>
      </c>
      <c r="BM239" s="97">
        <v>77886</v>
      </c>
      <c r="BN239" s="97">
        <v>25305</v>
      </c>
      <c r="BO239" s="98">
        <v>5.2795806290564157E-2</v>
      </c>
    </row>
    <row r="240" spans="1:68" ht="17" x14ac:dyDescent="0.2">
      <c r="A240" s="9" t="s">
        <v>878</v>
      </c>
      <c r="B240" s="9" t="s">
        <v>879</v>
      </c>
      <c r="C240" s="73" t="s">
        <v>880</v>
      </c>
      <c r="D240" s="74" t="s">
        <v>85</v>
      </c>
      <c r="E240" s="75" t="s">
        <v>75</v>
      </c>
      <c r="F240" s="27">
        <v>13016</v>
      </c>
      <c r="G240" s="27">
        <v>12530</v>
      </c>
      <c r="H240" s="27">
        <v>12618</v>
      </c>
      <c r="I240" s="27">
        <v>5794</v>
      </c>
      <c r="J240" s="27">
        <v>43958</v>
      </c>
      <c r="K240" s="27">
        <v>13181</v>
      </c>
      <c r="L240" s="27">
        <v>12850</v>
      </c>
      <c r="M240" s="27">
        <v>12640</v>
      </c>
      <c r="N240" s="27">
        <v>6058</v>
      </c>
      <c r="O240" s="27">
        <v>44729</v>
      </c>
      <c r="P240" s="27">
        <v>13706</v>
      </c>
      <c r="Q240" s="27">
        <v>13097</v>
      </c>
      <c r="R240" s="27">
        <v>13052</v>
      </c>
      <c r="S240" s="27">
        <v>6238</v>
      </c>
      <c r="T240" s="27">
        <v>46093</v>
      </c>
      <c r="U240" s="27">
        <v>14373</v>
      </c>
      <c r="V240" s="27">
        <v>13794</v>
      </c>
      <c r="W240" s="27">
        <v>13683</v>
      </c>
      <c r="X240" s="27">
        <v>6583</v>
      </c>
      <c r="Y240" s="27">
        <v>48433</v>
      </c>
      <c r="Z240" s="27">
        <v>14423</v>
      </c>
      <c r="AA240" s="27">
        <v>14060</v>
      </c>
      <c r="AB240" s="27">
        <v>13708</v>
      </c>
      <c r="AC240" s="27">
        <v>6838</v>
      </c>
      <c r="AD240" s="27">
        <v>49029</v>
      </c>
      <c r="AE240" s="27">
        <v>15154</v>
      </c>
      <c r="AF240" s="27">
        <v>14603</v>
      </c>
      <c r="AG240" s="27">
        <v>14365</v>
      </c>
      <c r="AH240" s="27">
        <v>7066</v>
      </c>
      <c r="AI240" s="27">
        <v>51188</v>
      </c>
      <c r="AJ240" s="27">
        <v>15801</v>
      </c>
      <c r="AK240" s="27">
        <v>15228</v>
      </c>
      <c r="AL240" s="27">
        <v>14995</v>
      </c>
      <c r="AM240" s="27">
        <v>7452</v>
      </c>
      <c r="AN240" s="27">
        <v>53476</v>
      </c>
      <c r="AO240" s="27">
        <v>16440</v>
      </c>
      <c r="AP240" s="27">
        <v>15952</v>
      </c>
      <c r="AQ240" s="27">
        <v>15668</v>
      </c>
      <c r="AR240" s="27">
        <v>7750</v>
      </c>
      <c r="AS240" s="27">
        <v>55810</v>
      </c>
      <c r="AT240" s="27">
        <v>17490</v>
      </c>
      <c r="AU240" s="27">
        <v>17137</v>
      </c>
      <c r="AV240" s="27">
        <v>16857</v>
      </c>
      <c r="AW240" s="27">
        <v>8905</v>
      </c>
      <c r="AX240" s="27">
        <v>60389</v>
      </c>
      <c r="AY240" s="27">
        <v>18424</v>
      </c>
      <c r="AZ240" s="27">
        <v>18181</v>
      </c>
      <c r="BA240" s="27">
        <v>17884</v>
      </c>
      <c r="BB240" s="27">
        <v>9454</v>
      </c>
      <c r="BC240" s="27">
        <v>63943</v>
      </c>
      <c r="BD240" s="63">
        <v>18555</v>
      </c>
      <c r="BE240" s="97">
        <v>18730</v>
      </c>
      <c r="BF240" s="97">
        <v>18654</v>
      </c>
      <c r="BG240" s="97">
        <v>10141</v>
      </c>
      <c r="BH240" s="97">
        <v>66080</v>
      </c>
      <c r="BI240" s="97">
        <v>19881</v>
      </c>
      <c r="BJ240" s="97">
        <v>19417</v>
      </c>
      <c r="BK240" s="97">
        <v>19153</v>
      </c>
      <c r="BL240" s="97">
        <v>10911</v>
      </c>
      <c r="BM240" s="97">
        <v>69362</v>
      </c>
      <c r="BN240" s="97">
        <v>20926</v>
      </c>
      <c r="BO240" s="98">
        <v>5.2562748352698557E-2</v>
      </c>
    </row>
    <row r="241" spans="1:67" ht="17" x14ac:dyDescent="0.2">
      <c r="A241" s="9" t="s">
        <v>881</v>
      </c>
      <c r="B241" s="9" t="s">
        <v>882</v>
      </c>
      <c r="C241" s="73" t="s">
        <v>883</v>
      </c>
      <c r="D241" s="74" t="s">
        <v>85</v>
      </c>
      <c r="E241" s="75" t="s">
        <v>69</v>
      </c>
      <c r="F241" s="27">
        <v>19066</v>
      </c>
      <c r="G241" s="27">
        <v>18049</v>
      </c>
      <c r="H241" s="27">
        <v>17117</v>
      </c>
      <c r="I241" s="27">
        <v>7020</v>
      </c>
      <c r="J241" s="27">
        <v>61252</v>
      </c>
      <c r="K241" s="27">
        <v>18254</v>
      </c>
      <c r="L241" s="27">
        <v>17878</v>
      </c>
      <c r="M241" s="27">
        <v>17431</v>
      </c>
      <c r="N241" s="27">
        <v>7390</v>
      </c>
      <c r="O241" s="27">
        <v>60953</v>
      </c>
      <c r="P241" s="27">
        <v>18484</v>
      </c>
      <c r="Q241" s="27">
        <v>18266</v>
      </c>
      <c r="R241" s="27">
        <v>17684</v>
      </c>
      <c r="S241" s="27">
        <v>7450</v>
      </c>
      <c r="T241" s="27">
        <v>61884</v>
      </c>
      <c r="U241" s="27">
        <v>18860</v>
      </c>
      <c r="V241" s="27">
        <v>18189</v>
      </c>
      <c r="W241" s="27">
        <v>18483</v>
      </c>
      <c r="X241" s="27">
        <v>7924</v>
      </c>
      <c r="Y241" s="27">
        <v>63456</v>
      </c>
      <c r="Z241" s="27">
        <v>19204</v>
      </c>
      <c r="AA241" s="27">
        <v>19148</v>
      </c>
      <c r="AB241" s="27">
        <v>18595</v>
      </c>
      <c r="AC241" s="27">
        <v>8320</v>
      </c>
      <c r="AD241" s="27">
        <v>65267</v>
      </c>
      <c r="AE241" s="27">
        <v>19987</v>
      </c>
      <c r="AF241" s="27">
        <v>19729</v>
      </c>
      <c r="AG241" s="27">
        <v>19122</v>
      </c>
      <c r="AH241" s="27">
        <v>8857</v>
      </c>
      <c r="AI241" s="27">
        <v>67695</v>
      </c>
      <c r="AJ241" s="27">
        <v>20719</v>
      </c>
      <c r="AK241" s="27">
        <v>20576</v>
      </c>
      <c r="AL241" s="27">
        <v>20087</v>
      </c>
      <c r="AM241" s="27">
        <v>9390</v>
      </c>
      <c r="AN241" s="27">
        <v>70772</v>
      </c>
      <c r="AO241" s="27">
        <v>22084</v>
      </c>
      <c r="AP241" s="27">
        <v>21512</v>
      </c>
      <c r="AQ241" s="27">
        <v>21245</v>
      </c>
      <c r="AR241" s="27">
        <v>9978</v>
      </c>
      <c r="AS241" s="27">
        <v>74819</v>
      </c>
      <c r="AT241" s="27">
        <v>23847</v>
      </c>
      <c r="AU241" s="27">
        <v>22807</v>
      </c>
      <c r="AV241" s="27">
        <v>22494</v>
      </c>
      <c r="AW241" s="27">
        <v>10670</v>
      </c>
      <c r="AX241" s="27">
        <v>79818</v>
      </c>
      <c r="AY241" s="27">
        <v>25403</v>
      </c>
      <c r="AZ241" s="27">
        <v>24357</v>
      </c>
      <c r="BA241" s="27">
        <v>23715</v>
      </c>
      <c r="BB241" s="27">
        <v>11370</v>
      </c>
      <c r="BC241" s="27">
        <v>84845</v>
      </c>
      <c r="BD241" s="63">
        <v>24971</v>
      </c>
      <c r="BE241" s="97">
        <v>25682</v>
      </c>
      <c r="BF241" s="97">
        <v>25058</v>
      </c>
      <c r="BG241" s="97">
        <v>12832</v>
      </c>
      <c r="BH241" s="97">
        <v>88543</v>
      </c>
      <c r="BI241" s="97">
        <v>27402</v>
      </c>
      <c r="BJ241" s="97">
        <v>26749</v>
      </c>
      <c r="BK241" s="97">
        <v>26393</v>
      </c>
      <c r="BL241" s="97">
        <v>13491</v>
      </c>
      <c r="BM241" s="97">
        <v>94035</v>
      </c>
      <c r="BN241" s="97">
        <v>29334</v>
      </c>
      <c r="BO241" s="98">
        <v>7.0505802496168168E-2</v>
      </c>
    </row>
    <row r="242" spans="1:67" ht="17" x14ac:dyDescent="0.2">
      <c r="A242" s="9" t="s">
        <v>884</v>
      </c>
      <c r="B242" s="9" t="s">
        <v>885</v>
      </c>
      <c r="C242" s="73" t="s">
        <v>886</v>
      </c>
      <c r="D242" s="74" t="s">
        <v>85</v>
      </c>
      <c r="E242" s="75" t="s">
        <v>75</v>
      </c>
      <c r="F242" s="27">
        <v>11739</v>
      </c>
      <c r="G242" s="27">
        <v>11714</v>
      </c>
      <c r="H242" s="27">
        <v>11791</v>
      </c>
      <c r="I242" s="27">
        <v>5130</v>
      </c>
      <c r="J242" s="27">
        <v>40374</v>
      </c>
      <c r="K242" s="27">
        <v>11852</v>
      </c>
      <c r="L242" s="27">
        <v>11876</v>
      </c>
      <c r="M242" s="27">
        <v>11809</v>
      </c>
      <c r="N242" s="27">
        <v>5007</v>
      </c>
      <c r="O242" s="27">
        <v>40544</v>
      </c>
      <c r="P242" s="27">
        <v>11895</v>
      </c>
      <c r="Q242" s="27">
        <v>11888</v>
      </c>
      <c r="R242" s="27">
        <v>11920</v>
      </c>
      <c r="S242" s="27">
        <v>4943</v>
      </c>
      <c r="T242" s="27">
        <v>40646</v>
      </c>
      <c r="U242" s="27">
        <v>12257</v>
      </c>
      <c r="V242" s="27">
        <v>12265</v>
      </c>
      <c r="W242" s="27">
        <v>12412</v>
      </c>
      <c r="X242" s="27">
        <v>5328</v>
      </c>
      <c r="Y242" s="27">
        <v>42262</v>
      </c>
      <c r="Z242" s="27">
        <v>12355</v>
      </c>
      <c r="AA242" s="27">
        <v>12462</v>
      </c>
      <c r="AB242" s="27">
        <v>12755</v>
      </c>
      <c r="AC242" s="27">
        <v>5215</v>
      </c>
      <c r="AD242" s="27">
        <v>42787</v>
      </c>
      <c r="AE242" s="27">
        <v>12472</v>
      </c>
      <c r="AF242" s="27">
        <v>12567</v>
      </c>
      <c r="AG242" s="27">
        <v>12495</v>
      </c>
      <c r="AH242" s="27">
        <v>5812</v>
      </c>
      <c r="AI242" s="27">
        <v>43346</v>
      </c>
      <c r="AJ242" s="27">
        <v>12950</v>
      </c>
      <c r="AK242" s="27">
        <v>13164</v>
      </c>
      <c r="AL242" s="27">
        <v>13181</v>
      </c>
      <c r="AM242" s="27">
        <v>6302</v>
      </c>
      <c r="AN242" s="27">
        <v>45597</v>
      </c>
      <c r="AO242" s="27">
        <v>13629</v>
      </c>
      <c r="AP242" s="27">
        <v>13849</v>
      </c>
      <c r="AQ242" s="27">
        <v>13863</v>
      </c>
      <c r="AR242" s="27">
        <v>6738</v>
      </c>
      <c r="AS242" s="27">
        <v>48079</v>
      </c>
      <c r="AT242" s="27">
        <v>14859</v>
      </c>
      <c r="AU242" s="27">
        <v>14513</v>
      </c>
      <c r="AV242" s="27">
        <v>14851</v>
      </c>
      <c r="AW242" s="27">
        <v>7198</v>
      </c>
      <c r="AX242" s="27">
        <v>51421</v>
      </c>
      <c r="AY242" s="27">
        <v>15348</v>
      </c>
      <c r="AZ242" s="27">
        <v>15504</v>
      </c>
      <c r="BA242" s="27">
        <v>15536</v>
      </c>
      <c r="BB242" s="27">
        <v>7847</v>
      </c>
      <c r="BC242" s="27">
        <v>54235</v>
      </c>
      <c r="BD242" s="63">
        <v>15335</v>
      </c>
      <c r="BE242" s="97">
        <v>16091</v>
      </c>
      <c r="BF242" s="97">
        <v>16087</v>
      </c>
      <c r="BG242" s="97">
        <v>8014</v>
      </c>
      <c r="BH242" s="97">
        <v>55527</v>
      </c>
      <c r="BI242" s="97">
        <v>16410</v>
      </c>
      <c r="BJ242" s="97">
        <v>16993</v>
      </c>
      <c r="BK242" s="97">
        <v>17078</v>
      </c>
      <c r="BL242" s="97">
        <v>9297</v>
      </c>
      <c r="BM242" s="97">
        <v>59778</v>
      </c>
      <c r="BN242" s="97">
        <v>17141</v>
      </c>
      <c r="BO242" s="98">
        <v>4.4546008531383303E-2</v>
      </c>
    </row>
    <row r="243" spans="1:67" ht="17" x14ac:dyDescent="0.2">
      <c r="A243" s="31" t="s">
        <v>887</v>
      </c>
      <c r="B243" s="31" t="s">
        <v>888</v>
      </c>
      <c r="C243" s="73" t="s">
        <v>889</v>
      </c>
      <c r="D243" s="75" t="s">
        <v>87</v>
      </c>
      <c r="E243" s="75" t="s">
        <v>69</v>
      </c>
      <c r="F243" s="27">
        <v>6985</v>
      </c>
      <c r="G243" s="27">
        <v>6688</v>
      </c>
      <c r="H243" s="27">
        <v>6579</v>
      </c>
      <c r="I243" s="27">
        <v>2993</v>
      </c>
      <c r="J243" s="27">
        <v>23245</v>
      </c>
      <c r="K243" s="27">
        <v>6988</v>
      </c>
      <c r="L243" s="27">
        <v>6797</v>
      </c>
      <c r="M243" s="27">
        <v>6602</v>
      </c>
      <c r="N243" s="27">
        <v>2394</v>
      </c>
      <c r="O243" s="27">
        <v>22781</v>
      </c>
      <c r="P243" s="27">
        <v>7068</v>
      </c>
      <c r="Q243" s="27">
        <v>6652</v>
      </c>
      <c r="R243" s="27">
        <v>6618</v>
      </c>
      <c r="S243" s="27">
        <v>2640</v>
      </c>
      <c r="T243" s="27">
        <v>22978</v>
      </c>
      <c r="U243" s="27">
        <v>7208</v>
      </c>
      <c r="V243" s="27">
        <v>6975</v>
      </c>
      <c r="W243" s="27">
        <v>6931</v>
      </c>
      <c r="X243" s="27">
        <v>2807</v>
      </c>
      <c r="Y243" s="27">
        <v>23921</v>
      </c>
      <c r="Z243" s="27">
        <v>7397</v>
      </c>
      <c r="AA243" s="27">
        <v>7248</v>
      </c>
      <c r="AB243" s="27">
        <v>7001</v>
      </c>
      <c r="AC243" s="27">
        <v>2837</v>
      </c>
      <c r="AD243" s="27">
        <v>24483</v>
      </c>
      <c r="AE243" s="27">
        <v>7423</v>
      </c>
      <c r="AF243" s="27">
        <v>7471</v>
      </c>
      <c r="AG243" s="27">
        <v>7148</v>
      </c>
      <c r="AH243" s="27">
        <v>3132</v>
      </c>
      <c r="AI243" s="27">
        <v>25174</v>
      </c>
      <c r="AJ243" s="27">
        <v>8124</v>
      </c>
      <c r="AK243" s="27">
        <v>7586</v>
      </c>
      <c r="AL243" s="27">
        <v>7474</v>
      </c>
      <c r="AM243" s="27">
        <v>3408</v>
      </c>
      <c r="AN243" s="27">
        <v>26592</v>
      </c>
      <c r="AO243" s="27">
        <v>8472</v>
      </c>
      <c r="AP243" s="27">
        <v>7873</v>
      </c>
      <c r="AQ243" s="27">
        <v>7811</v>
      </c>
      <c r="AR243" s="27">
        <v>3568</v>
      </c>
      <c r="AS243" s="27">
        <v>27724</v>
      </c>
      <c r="AT243" s="27">
        <v>8878</v>
      </c>
      <c r="AU243" s="27">
        <v>8505</v>
      </c>
      <c r="AV243" s="27">
        <v>8572</v>
      </c>
      <c r="AW243" s="27">
        <v>4089</v>
      </c>
      <c r="AX243" s="27">
        <v>30044</v>
      </c>
      <c r="AY243" s="27">
        <v>9535</v>
      </c>
      <c r="AZ243" s="27">
        <v>8842</v>
      </c>
      <c r="BA243" s="27">
        <v>8792</v>
      </c>
      <c r="BB243" s="27">
        <v>4864</v>
      </c>
      <c r="BC243" s="27">
        <v>32033</v>
      </c>
      <c r="BD243" s="63">
        <v>9646</v>
      </c>
      <c r="BE243" s="97">
        <v>9046</v>
      </c>
      <c r="BF243" s="97">
        <v>9075</v>
      </c>
      <c r="BG243" s="97">
        <v>4833</v>
      </c>
      <c r="BH243" s="97">
        <v>32600</v>
      </c>
      <c r="BI243" s="97">
        <v>10325</v>
      </c>
      <c r="BJ243" s="97">
        <v>9822</v>
      </c>
      <c r="BK243" s="97">
        <v>9675</v>
      </c>
      <c r="BL243" s="97">
        <v>4485</v>
      </c>
      <c r="BM243" s="97">
        <v>34307</v>
      </c>
      <c r="BN243" s="97">
        <v>10584</v>
      </c>
      <c r="BO243" s="98">
        <v>2.5084745762711864E-2</v>
      </c>
    </row>
    <row r="244" spans="1:67" ht="17" x14ac:dyDescent="0.2">
      <c r="A244" s="9" t="s">
        <v>890</v>
      </c>
      <c r="B244" s="9" t="s">
        <v>891</v>
      </c>
      <c r="C244" s="73" t="s">
        <v>892</v>
      </c>
      <c r="D244" s="74" t="s">
        <v>85</v>
      </c>
      <c r="E244" s="75" t="s">
        <v>77</v>
      </c>
      <c r="F244" s="27">
        <v>8776</v>
      </c>
      <c r="G244" s="27">
        <v>8918</v>
      </c>
      <c r="H244" s="27">
        <v>8442</v>
      </c>
      <c r="I244" s="27">
        <v>3172</v>
      </c>
      <c r="J244" s="27">
        <v>29308</v>
      </c>
      <c r="K244" s="27">
        <v>8858</v>
      </c>
      <c r="L244" s="27">
        <v>8526</v>
      </c>
      <c r="M244" s="27">
        <v>8403</v>
      </c>
      <c r="N244" s="27">
        <v>4284</v>
      </c>
      <c r="O244" s="27">
        <v>30071</v>
      </c>
      <c r="P244" s="27">
        <v>8833</v>
      </c>
      <c r="Q244" s="27">
        <v>8629</v>
      </c>
      <c r="R244" s="27">
        <v>8488</v>
      </c>
      <c r="S244" s="27">
        <v>4251</v>
      </c>
      <c r="T244" s="27">
        <v>30201</v>
      </c>
      <c r="U244" s="27">
        <v>9216</v>
      </c>
      <c r="V244" s="27">
        <v>8935</v>
      </c>
      <c r="W244" s="27">
        <v>8715</v>
      </c>
      <c r="X244" s="27">
        <v>4623</v>
      </c>
      <c r="Y244" s="27">
        <v>31489</v>
      </c>
      <c r="Z244" s="27">
        <v>9388</v>
      </c>
      <c r="AA244" s="27">
        <v>9238</v>
      </c>
      <c r="AB244" s="27">
        <v>9034</v>
      </c>
      <c r="AC244" s="27">
        <v>4612</v>
      </c>
      <c r="AD244" s="27">
        <v>32272</v>
      </c>
      <c r="AE244" s="27">
        <v>9648</v>
      </c>
      <c r="AF244" s="27">
        <v>9461</v>
      </c>
      <c r="AG244" s="27">
        <v>9332</v>
      </c>
      <c r="AH244" s="27">
        <v>4805</v>
      </c>
      <c r="AI244" s="27">
        <v>33246</v>
      </c>
      <c r="AJ244" s="27">
        <v>10067</v>
      </c>
      <c r="AK244" s="27">
        <v>9793</v>
      </c>
      <c r="AL244" s="27">
        <v>9835</v>
      </c>
      <c r="AM244" s="27">
        <v>5226</v>
      </c>
      <c r="AN244" s="27">
        <v>34921</v>
      </c>
      <c r="AO244" s="27">
        <v>10502</v>
      </c>
      <c r="AP244" s="27">
        <v>10211</v>
      </c>
      <c r="AQ244" s="27">
        <v>10227</v>
      </c>
      <c r="AR244" s="27">
        <v>5535</v>
      </c>
      <c r="AS244" s="27">
        <v>36475</v>
      </c>
      <c r="AT244" s="27">
        <v>11126</v>
      </c>
      <c r="AU244" s="27">
        <v>10809</v>
      </c>
      <c r="AV244" s="27">
        <v>10795</v>
      </c>
      <c r="AW244" s="27">
        <v>5874</v>
      </c>
      <c r="AX244" s="27">
        <v>38604</v>
      </c>
      <c r="AY244" s="27">
        <v>14554</v>
      </c>
      <c r="AZ244" s="27">
        <v>11581</v>
      </c>
      <c r="BA244" s="27">
        <v>11522</v>
      </c>
      <c r="BB244" s="27">
        <v>3642</v>
      </c>
      <c r="BC244" s="27">
        <v>41299</v>
      </c>
      <c r="BD244" s="63">
        <v>14450</v>
      </c>
      <c r="BE244" s="97">
        <v>11719</v>
      </c>
      <c r="BF244" s="97">
        <v>11724</v>
      </c>
      <c r="BG244" s="97">
        <v>3475</v>
      </c>
      <c r="BH244" s="97">
        <v>41368</v>
      </c>
      <c r="BI244" s="97">
        <v>15737</v>
      </c>
      <c r="BJ244" s="97">
        <v>12468</v>
      </c>
      <c r="BK244" s="97">
        <v>12286</v>
      </c>
      <c r="BL244" s="97">
        <v>4195</v>
      </c>
      <c r="BM244" s="97">
        <v>44686</v>
      </c>
      <c r="BN244" s="97">
        <v>15893</v>
      </c>
      <c r="BO244" s="98">
        <v>9.9129440172841081E-3</v>
      </c>
    </row>
    <row r="245" spans="1:67" ht="17" x14ac:dyDescent="0.2">
      <c r="A245" s="9" t="s">
        <v>893</v>
      </c>
      <c r="B245" s="9" t="s">
        <v>894</v>
      </c>
      <c r="C245" s="73" t="s">
        <v>895</v>
      </c>
      <c r="D245" s="74" t="s">
        <v>83</v>
      </c>
      <c r="E245" s="75" t="s">
        <v>65</v>
      </c>
      <c r="F245" s="27">
        <v>22275</v>
      </c>
      <c r="G245" s="27">
        <v>21696</v>
      </c>
      <c r="H245" s="27">
        <v>21910</v>
      </c>
      <c r="I245" s="27">
        <v>12630</v>
      </c>
      <c r="J245" s="27">
        <v>78511</v>
      </c>
      <c r="K245" s="27">
        <v>23307</v>
      </c>
      <c r="L245" s="27">
        <v>22696</v>
      </c>
      <c r="M245" s="27">
        <v>21807</v>
      </c>
      <c r="N245" s="27">
        <v>12548</v>
      </c>
      <c r="O245" s="27">
        <v>80358</v>
      </c>
      <c r="P245" s="27">
        <v>23360</v>
      </c>
      <c r="Q245" s="27">
        <v>22689</v>
      </c>
      <c r="R245" s="27">
        <v>22595</v>
      </c>
      <c r="S245" s="27">
        <v>12906</v>
      </c>
      <c r="T245" s="27">
        <v>81550</v>
      </c>
      <c r="U245" s="27">
        <v>25204</v>
      </c>
      <c r="V245" s="27">
        <v>24194</v>
      </c>
      <c r="W245" s="27">
        <v>24335</v>
      </c>
      <c r="X245" s="27">
        <v>13559</v>
      </c>
      <c r="Y245" s="27">
        <v>87292</v>
      </c>
      <c r="Z245" s="27">
        <v>24771</v>
      </c>
      <c r="AA245" s="27">
        <v>25523</v>
      </c>
      <c r="AB245" s="27">
        <v>24768</v>
      </c>
      <c r="AC245" s="27">
        <v>14290</v>
      </c>
      <c r="AD245" s="27">
        <v>89352</v>
      </c>
      <c r="AE245" s="27">
        <v>26230</v>
      </c>
      <c r="AF245" s="27">
        <v>26194</v>
      </c>
      <c r="AG245" s="27">
        <v>26483</v>
      </c>
      <c r="AH245" s="27">
        <v>14417</v>
      </c>
      <c r="AI245" s="27">
        <v>93324</v>
      </c>
      <c r="AJ245" s="27">
        <v>27784</v>
      </c>
      <c r="AK245" s="27">
        <v>26592</v>
      </c>
      <c r="AL245" s="27">
        <v>27582</v>
      </c>
      <c r="AM245" s="27">
        <v>16124</v>
      </c>
      <c r="AN245" s="27">
        <v>98082</v>
      </c>
      <c r="AO245" s="27">
        <v>29318</v>
      </c>
      <c r="AP245" s="27">
        <v>29084</v>
      </c>
      <c r="AQ245" s="27">
        <v>28965</v>
      </c>
      <c r="AR245" s="27">
        <v>16911</v>
      </c>
      <c r="AS245" s="27">
        <v>104278</v>
      </c>
      <c r="AT245" s="27">
        <v>33803</v>
      </c>
      <c r="AU245" s="27">
        <v>32125</v>
      </c>
      <c r="AV245" s="27">
        <v>32178</v>
      </c>
      <c r="AW245" s="27">
        <v>19737</v>
      </c>
      <c r="AX245" s="27">
        <v>117843</v>
      </c>
      <c r="AY245" s="27">
        <v>35498</v>
      </c>
      <c r="AZ245" s="27">
        <v>34843</v>
      </c>
      <c r="BA245" s="27">
        <v>34800</v>
      </c>
      <c r="BB245" s="27">
        <v>20813</v>
      </c>
      <c r="BC245" s="27">
        <v>125954</v>
      </c>
      <c r="BD245" s="63">
        <v>35857</v>
      </c>
      <c r="BE245" s="97">
        <v>35647</v>
      </c>
      <c r="BF245" s="97">
        <v>36152</v>
      </c>
      <c r="BG245" s="97">
        <v>22449</v>
      </c>
      <c r="BH245" s="97">
        <v>130105</v>
      </c>
      <c r="BI245" s="97">
        <v>39546</v>
      </c>
      <c r="BJ245" s="97">
        <v>37875</v>
      </c>
      <c r="BK245" s="97">
        <v>38694</v>
      </c>
      <c r="BL245" s="97">
        <v>25229</v>
      </c>
      <c r="BM245" s="97">
        <v>141344</v>
      </c>
      <c r="BN245" s="97">
        <v>42002</v>
      </c>
      <c r="BO245" s="98">
        <v>6.2104890507257371E-2</v>
      </c>
    </row>
    <row r="246" spans="1:67" ht="17" x14ac:dyDescent="0.2">
      <c r="A246" s="9" t="s">
        <v>896</v>
      </c>
      <c r="B246" s="9" t="s">
        <v>897</v>
      </c>
      <c r="C246" s="73" t="s">
        <v>898</v>
      </c>
      <c r="D246" s="74" t="s">
        <v>83</v>
      </c>
      <c r="E246" s="75" t="s">
        <v>79</v>
      </c>
      <c r="F246" s="27">
        <v>23831</v>
      </c>
      <c r="G246" s="27">
        <v>23532</v>
      </c>
      <c r="H246" s="27">
        <v>23617</v>
      </c>
      <c r="I246" s="27">
        <v>11823</v>
      </c>
      <c r="J246" s="27">
        <v>82803</v>
      </c>
      <c r="K246" s="27">
        <v>24007</v>
      </c>
      <c r="L246" s="27">
        <v>23377</v>
      </c>
      <c r="M246" s="27">
        <v>23315</v>
      </c>
      <c r="N246" s="27">
        <v>12416</v>
      </c>
      <c r="O246" s="27">
        <v>83115</v>
      </c>
      <c r="P246" s="27">
        <v>24161</v>
      </c>
      <c r="Q246" s="27">
        <v>23641</v>
      </c>
      <c r="R246" s="27">
        <v>24015</v>
      </c>
      <c r="S246" s="27">
        <v>10984</v>
      </c>
      <c r="T246" s="27">
        <v>82801</v>
      </c>
      <c r="U246" s="27">
        <v>25013</v>
      </c>
      <c r="V246" s="27">
        <v>25375</v>
      </c>
      <c r="W246" s="27">
        <v>24933</v>
      </c>
      <c r="X246" s="27">
        <v>13832</v>
      </c>
      <c r="Y246" s="27">
        <v>89153</v>
      </c>
      <c r="Z246" s="27">
        <v>26060</v>
      </c>
      <c r="AA246" s="27">
        <v>26051</v>
      </c>
      <c r="AB246" s="27">
        <v>25394</v>
      </c>
      <c r="AC246" s="27">
        <v>14410</v>
      </c>
      <c r="AD246" s="27">
        <v>91915</v>
      </c>
      <c r="AE246" s="27">
        <v>26474</v>
      </c>
      <c r="AF246" s="27">
        <v>25872</v>
      </c>
      <c r="AG246" s="27">
        <v>25789</v>
      </c>
      <c r="AH246" s="27">
        <v>15203</v>
      </c>
      <c r="AI246" s="27">
        <v>93338</v>
      </c>
      <c r="AJ246" s="27">
        <v>28441</v>
      </c>
      <c r="AK246" s="27">
        <v>27578</v>
      </c>
      <c r="AL246" s="27">
        <v>27253</v>
      </c>
      <c r="AM246" s="27">
        <v>16647</v>
      </c>
      <c r="AN246" s="27">
        <v>99919</v>
      </c>
      <c r="AO246" s="27">
        <v>29797</v>
      </c>
      <c r="AP246" s="27">
        <v>29271</v>
      </c>
      <c r="AQ246" s="27">
        <v>29671</v>
      </c>
      <c r="AR246" s="27">
        <v>16925</v>
      </c>
      <c r="AS246" s="27">
        <v>105664</v>
      </c>
      <c r="AT246" s="27">
        <v>32144</v>
      </c>
      <c r="AU246" s="27">
        <v>30843</v>
      </c>
      <c r="AV246" s="27">
        <v>31466</v>
      </c>
      <c r="AW246" s="27">
        <v>18722</v>
      </c>
      <c r="AX246" s="27">
        <v>113175</v>
      </c>
      <c r="AY246" s="27">
        <v>33924</v>
      </c>
      <c r="AZ246" s="27">
        <v>33379</v>
      </c>
      <c r="BA246" s="27">
        <v>32621</v>
      </c>
      <c r="BB246" s="27">
        <v>19716</v>
      </c>
      <c r="BC246" s="27">
        <v>119640</v>
      </c>
      <c r="BD246" s="63">
        <v>32805</v>
      </c>
      <c r="BE246" s="97">
        <v>34138</v>
      </c>
      <c r="BF246" s="97">
        <v>32929</v>
      </c>
      <c r="BG246" s="97">
        <v>22595</v>
      </c>
      <c r="BH246" s="97">
        <v>122467</v>
      </c>
      <c r="BI246" s="97">
        <v>34958</v>
      </c>
      <c r="BJ246" s="97">
        <v>35372</v>
      </c>
      <c r="BK246" s="97">
        <v>34015</v>
      </c>
      <c r="BL246" s="97">
        <v>22567</v>
      </c>
      <c r="BM246" s="97">
        <v>126912</v>
      </c>
      <c r="BN246" s="97">
        <v>37679</v>
      </c>
      <c r="BO246" s="98">
        <v>7.7836260655643918E-2</v>
      </c>
    </row>
    <row r="247" spans="1:67" ht="17" x14ac:dyDescent="0.2">
      <c r="A247" s="9" t="s">
        <v>899</v>
      </c>
      <c r="B247" s="9" t="s">
        <v>900</v>
      </c>
      <c r="C247" s="73" t="s">
        <v>901</v>
      </c>
      <c r="D247" s="74" t="s">
        <v>85</v>
      </c>
      <c r="E247" s="75" t="s">
        <v>77</v>
      </c>
      <c r="F247" s="27">
        <v>17452</v>
      </c>
      <c r="G247" s="27">
        <v>15752</v>
      </c>
      <c r="H247" s="27">
        <v>14675</v>
      </c>
      <c r="I247" s="27">
        <v>6806</v>
      </c>
      <c r="J247" s="27">
        <v>54685</v>
      </c>
      <c r="K247" s="27">
        <v>17752</v>
      </c>
      <c r="L247" s="27">
        <v>14423</v>
      </c>
      <c r="M247" s="27">
        <v>14676</v>
      </c>
      <c r="N247" s="27">
        <v>8242</v>
      </c>
      <c r="O247" s="27">
        <v>55093</v>
      </c>
      <c r="P247" s="27">
        <v>16257</v>
      </c>
      <c r="Q247" s="27">
        <v>15658</v>
      </c>
      <c r="R247" s="27">
        <v>14690</v>
      </c>
      <c r="S247" s="27">
        <v>8344</v>
      </c>
      <c r="T247" s="27">
        <v>54949</v>
      </c>
      <c r="U247" s="27">
        <v>16843</v>
      </c>
      <c r="V247" s="27">
        <v>16484</v>
      </c>
      <c r="W247" s="27">
        <v>15398</v>
      </c>
      <c r="X247" s="27">
        <v>9214</v>
      </c>
      <c r="Y247" s="27">
        <v>57939</v>
      </c>
      <c r="Z247" s="27">
        <v>17193</v>
      </c>
      <c r="AA247" s="27">
        <v>16868</v>
      </c>
      <c r="AB247" s="27">
        <v>15832</v>
      </c>
      <c r="AC247" s="27">
        <v>9649</v>
      </c>
      <c r="AD247" s="27">
        <v>59542</v>
      </c>
      <c r="AE247" s="27">
        <v>17650</v>
      </c>
      <c r="AF247" s="27">
        <v>17228</v>
      </c>
      <c r="AG247" s="27">
        <v>16410</v>
      </c>
      <c r="AH247" s="27">
        <v>10435</v>
      </c>
      <c r="AI247" s="27">
        <v>61723</v>
      </c>
      <c r="AJ247" s="27">
        <v>18410</v>
      </c>
      <c r="AK247" s="27">
        <v>18070</v>
      </c>
      <c r="AL247" s="27">
        <v>17226</v>
      </c>
      <c r="AM247" s="27">
        <v>11064</v>
      </c>
      <c r="AN247" s="27">
        <v>64770</v>
      </c>
      <c r="AO247" s="27">
        <v>19262</v>
      </c>
      <c r="AP247" s="27">
        <v>18739</v>
      </c>
      <c r="AQ247" s="27">
        <v>18126</v>
      </c>
      <c r="AR247" s="27">
        <v>11281</v>
      </c>
      <c r="AS247" s="27">
        <v>67408</v>
      </c>
      <c r="AT247" s="27">
        <v>20212</v>
      </c>
      <c r="AU247" s="27">
        <v>19761</v>
      </c>
      <c r="AV247" s="27">
        <v>19215</v>
      </c>
      <c r="AW247" s="27">
        <v>12281</v>
      </c>
      <c r="AX247" s="27">
        <v>71469</v>
      </c>
      <c r="AY247" s="27">
        <v>21134</v>
      </c>
      <c r="AZ247" s="27">
        <v>20549</v>
      </c>
      <c r="BA247" s="27">
        <v>20542</v>
      </c>
      <c r="BB247" s="27">
        <v>12997</v>
      </c>
      <c r="BC247" s="27">
        <v>75222</v>
      </c>
      <c r="BD247" s="63">
        <v>19923</v>
      </c>
      <c r="BE247" s="97">
        <v>20729</v>
      </c>
      <c r="BF247" s="97">
        <v>21013</v>
      </c>
      <c r="BG247" s="97">
        <v>13805</v>
      </c>
      <c r="BH247" s="97">
        <v>75470</v>
      </c>
      <c r="BI247" s="97">
        <v>22469</v>
      </c>
      <c r="BJ247" s="97">
        <v>21580</v>
      </c>
      <c r="BK247" s="97">
        <v>21831</v>
      </c>
      <c r="BL247" s="97">
        <v>14320</v>
      </c>
      <c r="BM247" s="97">
        <v>80200</v>
      </c>
      <c r="BN247" s="97">
        <v>23560</v>
      </c>
      <c r="BO247" s="98">
        <v>4.8555787974542707E-2</v>
      </c>
    </row>
    <row r="248" spans="1:67" ht="17" x14ac:dyDescent="0.2">
      <c r="A248" s="9" t="s">
        <v>902</v>
      </c>
      <c r="B248" s="9" t="s">
        <v>903</v>
      </c>
      <c r="C248" s="73" t="s">
        <v>904</v>
      </c>
      <c r="D248" s="74" t="s">
        <v>85</v>
      </c>
      <c r="E248" s="75" t="s">
        <v>73</v>
      </c>
      <c r="F248" s="27">
        <v>15022</v>
      </c>
      <c r="G248" s="27">
        <v>14651</v>
      </c>
      <c r="H248" s="27">
        <v>15740</v>
      </c>
      <c r="I248" s="27">
        <v>5458</v>
      </c>
      <c r="J248" s="27">
        <v>50871</v>
      </c>
      <c r="K248" s="27">
        <v>15061</v>
      </c>
      <c r="L248" s="27">
        <v>14832</v>
      </c>
      <c r="M248" s="27">
        <v>16064</v>
      </c>
      <c r="N248" s="27">
        <v>5287</v>
      </c>
      <c r="O248" s="27">
        <v>51244</v>
      </c>
      <c r="P248" s="27">
        <v>15373</v>
      </c>
      <c r="Q248" s="27">
        <v>15078</v>
      </c>
      <c r="R248" s="27">
        <v>16609</v>
      </c>
      <c r="S248" s="27">
        <v>5321</v>
      </c>
      <c r="T248" s="27">
        <v>52381</v>
      </c>
      <c r="U248" s="27">
        <v>15988</v>
      </c>
      <c r="V248" s="27">
        <v>15829</v>
      </c>
      <c r="W248" s="27">
        <v>15634</v>
      </c>
      <c r="X248" s="27">
        <v>7329</v>
      </c>
      <c r="Y248" s="27">
        <v>54780</v>
      </c>
      <c r="Z248" s="27">
        <v>16259</v>
      </c>
      <c r="AA248" s="27">
        <v>16060</v>
      </c>
      <c r="AB248" s="27">
        <v>16059</v>
      </c>
      <c r="AC248" s="27">
        <v>7532</v>
      </c>
      <c r="AD248" s="27">
        <v>55910</v>
      </c>
      <c r="AE248" s="27">
        <v>16832</v>
      </c>
      <c r="AF248" s="27">
        <v>16574</v>
      </c>
      <c r="AG248" s="27">
        <v>16405</v>
      </c>
      <c r="AH248" s="27">
        <v>8023</v>
      </c>
      <c r="AI248" s="27">
        <v>57834</v>
      </c>
      <c r="AJ248" s="27">
        <v>17795</v>
      </c>
      <c r="AK248" s="27">
        <v>17607</v>
      </c>
      <c r="AL248" s="27">
        <v>17686</v>
      </c>
      <c r="AM248" s="27">
        <v>8455</v>
      </c>
      <c r="AN248" s="27">
        <v>61543</v>
      </c>
      <c r="AO248" s="27">
        <v>18776</v>
      </c>
      <c r="AP248" s="27">
        <v>18513</v>
      </c>
      <c r="AQ248" s="27">
        <v>18648</v>
      </c>
      <c r="AR248" s="27">
        <v>8782</v>
      </c>
      <c r="AS248" s="27">
        <v>64719</v>
      </c>
      <c r="AT248" s="27">
        <v>20168</v>
      </c>
      <c r="AU248" s="27">
        <v>19764</v>
      </c>
      <c r="AV248" s="27">
        <v>19890</v>
      </c>
      <c r="AW248" s="27">
        <v>9360</v>
      </c>
      <c r="AX248" s="27">
        <v>69182</v>
      </c>
      <c r="AY248" s="27">
        <v>21386</v>
      </c>
      <c r="AZ248" s="27">
        <v>21139</v>
      </c>
      <c r="BA248" s="27">
        <v>21123</v>
      </c>
      <c r="BB248" s="27">
        <v>10796</v>
      </c>
      <c r="BC248" s="27">
        <v>74444</v>
      </c>
      <c r="BD248" s="63">
        <v>21228</v>
      </c>
      <c r="BE248" s="97">
        <v>21572</v>
      </c>
      <c r="BF248" s="97">
        <v>21490</v>
      </c>
      <c r="BG248" s="97">
        <v>10297</v>
      </c>
      <c r="BH248" s="97">
        <v>74587</v>
      </c>
      <c r="BI248" s="97">
        <v>23082</v>
      </c>
      <c r="BJ248" s="97">
        <v>23122</v>
      </c>
      <c r="BK248" s="97">
        <v>23442</v>
      </c>
      <c r="BL248" s="97">
        <v>11342</v>
      </c>
      <c r="BM248" s="97">
        <v>80988</v>
      </c>
      <c r="BN248" s="97">
        <v>24799</v>
      </c>
      <c r="BO248" s="98">
        <v>7.4386968200329265E-2</v>
      </c>
    </row>
    <row r="249" spans="1:67" ht="17" x14ac:dyDescent="0.2">
      <c r="A249" s="9" t="s">
        <v>905</v>
      </c>
      <c r="B249" s="9" t="s">
        <v>906</v>
      </c>
      <c r="C249" s="73" t="s">
        <v>907</v>
      </c>
      <c r="D249" s="74" t="s">
        <v>83</v>
      </c>
      <c r="E249" s="75" t="s">
        <v>65</v>
      </c>
      <c r="F249" s="27">
        <v>33477</v>
      </c>
      <c r="G249" s="27">
        <v>32605</v>
      </c>
      <c r="H249" s="27">
        <v>33069</v>
      </c>
      <c r="I249" s="27">
        <v>12452</v>
      </c>
      <c r="J249" s="27">
        <v>111603</v>
      </c>
      <c r="K249" s="27">
        <v>33646</v>
      </c>
      <c r="L249" s="27">
        <v>31982</v>
      </c>
      <c r="M249" s="27">
        <v>31784</v>
      </c>
      <c r="N249" s="27">
        <v>14667</v>
      </c>
      <c r="O249" s="27">
        <v>112079</v>
      </c>
      <c r="P249" s="27">
        <v>33691</v>
      </c>
      <c r="Q249" s="27">
        <v>32670</v>
      </c>
      <c r="R249" s="27">
        <v>32420</v>
      </c>
      <c r="S249" s="27">
        <v>14139</v>
      </c>
      <c r="T249" s="27">
        <v>112920</v>
      </c>
      <c r="U249" s="27">
        <v>33897</v>
      </c>
      <c r="V249" s="27">
        <v>33900</v>
      </c>
      <c r="W249" s="27">
        <v>34059</v>
      </c>
      <c r="X249" s="27">
        <v>15069</v>
      </c>
      <c r="Y249" s="27">
        <v>116925</v>
      </c>
      <c r="Z249" s="27">
        <v>35320</v>
      </c>
      <c r="AA249" s="27">
        <v>34965</v>
      </c>
      <c r="AB249" s="27">
        <v>35119</v>
      </c>
      <c r="AC249" s="27">
        <v>16951</v>
      </c>
      <c r="AD249" s="27">
        <v>122355</v>
      </c>
      <c r="AE249" s="27">
        <v>36542</v>
      </c>
      <c r="AF249" s="27">
        <v>35900</v>
      </c>
      <c r="AG249" s="27">
        <v>36057</v>
      </c>
      <c r="AH249" s="27">
        <v>18031</v>
      </c>
      <c r="AI249" s="27">
        <v>126530</v>
      </c>
      <c r="AJ249" s="27">
        <v>38169</v>
      </c>
      <c r="AK249" s="27">
        <v>37760</v>
      </c>
      <c r="AL249" s="27">
        <v>37445</v>
      </c>
      <c r="AM249" s="27">
        <v>19534</v>
      </c>
      <c r="AN249" s="27">
        <v>132908</v>
      </c>
      <c r="AO249" s="27">
        <v>39996</v>
      </c>
      <c r="AP249" s="27">
        <v>39558</v>
      </c>
      <c r="AQ249" s="27">
        <v>39207</v>
      </c>
      <c r="AR249" s="27">
        <v>20561</v>
      </c>
      <c r="AS249" s="27">
        <v>139322</v>
      </c>
      <c r="AT249" s="27">
        <v>42526</v>
      </c>
      <c r="AU249" s="27">
        <v>41842</v>
      </c>
      <c r="AV249" s="27">
        <v>41822</v>
      </c>
      <c r="AW249" s="27">
        <v>22315</v>
      </c>
      <c r="AX249" s="27">
        <v>148505</v>
      </c>
      <c r="AY249" s="27">
        <v>44968</v>
      </c>
      <c r="AZ249" s="27">
        <v>44353</v>
      </c>
      <c r="BA249" s="27">
        <v>44159</v>
      </c>
      <c r="BB249" s="27">
        <v>23603</v>
      </c>
      <c r="BC249" s="27">
        <v>157083</v>
      </c>
      <c r="BD249" s="63">
        <v>44433</v>
      </c>
      <c r="BE249" s="97">
        <v>44996</v>
      </c>
      <c r="BF249" s="97">
        <v>44809</v>
      </c>
      <c r="BG249" s="97">
        <v>25483</v>
      </c>
      <c r="BH249" s="97">
        <v>159721</v>
      </c>
      <c r="BI249" s="97">
        <v>48788</v>
      </c>
      <c r="BJ249" s="97">
        <v>48798</v>
      </c>
      <c r="BK249" s="97">
        <v>48548</v>
      </c>
      <c r="BL249" s="97">
        <v>27469</v>
      </c>
      <c r="BM249" s="97">
        <v>173603</v>
      </c>
      <c r="BN249" s="97">
        <v>51318</v>
      </c>
      <c r="BO249" s="98">
        <v>5.1857014019840941E-2</v>
      </c>
    </row>
    <row r="250" spans="1:67" ht="17" x14ac:dyDescent="0.2">
      <c r="A250" s="31" t="s">
        <v>908</v>
      </c>
      <c r="B250" s="31" t="s">
        <v>909</v>
      </c>
      <c r="C250" s="73" t="s">
        <v>910</v>
      </c>
      <c r="D250" s="75" t="s">
        <v>85</v>
      </c>
      <c r="E250" s="75" t="s">
        <v>77</v>
      </c>
      <c r="F250" s="27">
        <v>11900</v>
      </c>
      <c r="G250" s="27">
        <v>11750</v>
      </c>
      <c r="H250" s="27">
        <v>11913</v>
      </c>
      <c r="I250" s="27">
        <v>5243</v>
      </c>
      <c r="J250" s="27">
        <v>40806</v>
      </c>
      <c r="K250" s="27">
        <v>12148</v>
      </c>
      <c r="L250" s="27">
        <v>11856</v>
      </c>
      <c r="M250" s="27">
        <v>12078</v>
      </c>
      <c r="N250" s="27">
        <v>5414</v>
      </c>
      <c r="O250" s="27">
        <v>41496</v>
      </c>
      <c r="P250" s="27">
        <v>12491</v>
      </c>
      <c r="Q250" s="27">
        <v>11992</v>
      </c>
      <c r="R250" s="27">
        <v>12172</v>
      </c>
      <c r="S250" s="27">
        <v>5263</v>
      </c>
      <c r="T250" s="27">
        <v>41918</v>
      </c>
      <c r="U250" s="27">
        <v>9237</v>
      </c>
      <c r="V250" s="27">
        <v>12214</v>
      </c>
      <c r="W250" s="27">
        <v>12452</v>
      </c>
      <c r="X250" s="27">
        <v>9305</v>
      </c>
      <c r="Y250" s="27">
        <v>43208</v>
      </c>
      <c r="Z250" s="27">
        <v>13097</v>
      </c>
      <c r="AA250" s="27">
        <v>12578</v>
      </c>
      <c r="AB250" s="27">
        <v>12880</v>
      </c>
      <c r="AC250" s="27">
        <v>6658</v>
      </c>
      <c r="AD250" s="27">
        <v>45213</v>
      </c>
      <c r="AE250" s="27">
        <v>13546</v>
      </c>
      <c r="AF250" s="27">
        <v>13104</v>
      </c>
      <c r="AG250" s="27">
        <v>13256</v>
      </c>
      <c r="AH250" s="27">
        <v>6908</v>
      </c>
      <c r="AI250" s="27">
        <v>46814</v>
      </c>
      <c r="AJ250" s="27">
        <v>14197</v>
      </c>
      <c r="AK250" s="27">
        <v>13705</v>
      </c>
      <c r="AL250" s="27">
        <v>13967</v>
      </c>
      <c r="AM250" s="27">
        <v>7619</v>
      </c>
      <c r="AN250" s="27">
        <v>49488</v>
      </c>
      <c r="AO250" s="27">
        <v>15000</v>
      </c>
      <c r="AP250" s="27">
        <v>14589</v>
      </c>
      <c r="AQ250" s="27">
        <v>16951</v>
      </c>
      <c r="AR250" s="27">
        <v>5478</v>
      </c>
      <c r="AS250" s="27">
        <v>52018</v>
      </c>
      <c r="AT250" s="27">
        <v>13497</v>
      </c>
      <c r="AU250" s="27">
        <v>15437</v>
      </c>
      <c r="AV250" s="27">
        <v>15625</v>
      </c>
      <c r="AW250" s="27">
        <v>10899</v>
      </c>
      <c r="AX250" s="27">
        <v>55458</v>
      </c>
      <c r="AY250" s="27">
        <v>17119</v>
      </c>
      <c r="AZ250" s="27">
        <v>16589</v>
      </c>
      <c r="BA250" s="27">
        <v>16600</v>
      </c>
      <c r="BB250" s="27">
        <v>9391</v>
      </c>
      <c r="BC250" s="27">
        <v>59699</v>
      </c>
      <c r="BD250" s="63">
        <v>17179</v>
      </c>
      <c r="BE250" s="97">
        <v>17308</v>
      </c>
      <c r="BF250" s="97">
        <v>17366</v>
      </c>
      <c r="BG250" s="97">
        <v>9806</v>
      </c>
      <c r="BH250" s="97">
        <v>61659</v>
      </c>
      <c r="BI250" s="97">
        <v>18671</v>
      </c>
      <c r="BJ250" s="97">
        <v>18130</v>
      </c>
      <c r="BK250" s="97">
        <v>18385</v>
      </c>
      <c r="BL250" s="97">
        <v>10472</v>
      </c>
      <c r="BM250" s="97">
        <v>65658</v>
      </c>
      <c r="BN250" s="97">
        <v>19467</v>
      </c>
      <c r="BO250" s="98">
        <v>4.2632960205666544E-2</v>
      </c>
    </row>
    <row r="251" spans="1:67" ht="17" x14ac:dyDescent="0.2">
      <c r="A251" s="9" t="s">
        <v>911</v>
      </c>
      <c r="B251" s="9" t="s">
        <v>912</v>
      </c>
      <c r="C251" s="73" t="s">
        <v>913</v>
      </c>
      <c r="D251" s="74" t="s">
        <v>85</v>
      </c>
      <c r="E251" s="75" t="s">
        <v>75</v>
      </c>
      <c r="F251" s="27">
        <v>20669</v>
      </c>
      <c r="G251" s="27">
        <v>19889</v>
      </c>
      <c r="H251" s="27">
        <v>19950</v>
      </c>
      <c r="I251" s="27">
        <v>8378</v>
      </c>
      <c r="J251" s="27">
        <v>68886</v>
      </c>
      <c r="K251" s="27">
        <v>20793</v>
      </c>
      <c r="L251" s="27">
        <v>19903</v>
      </c>
      <c r="M251" s="27">
        <v>20166</v>
      </c>
      <c r="N251" s="27">
        <v>8570</v>
      </c>
      <c r="O251" s="27">
        <v>69432</v>
      </c>
      <c r="P251" s="27">
        <v>20945</v>
      </c>
      <c r="Q251" s="27">
        <v>20015</v>
      </c>
      <c r="R251" s="27">
        <v>20328</v>
      </c>
      <c r="S251" s="27">
        <v>8896</v>
      </c>
      <c r="T251" s="27">
        <v>70184</v>
      </c>
      <c r="U251" s="27">
        <v>20718</v>
      </c>
      <c r="V251" s="27">
        <v>20585</v>
      </c>
      <c r="W251" s="27">
        <v>20602</v>
      </c>
      <c r="X251" s="27">
        <v>10041</v>
      </c>
      <c r="Y251" s="27">
        <v>71946</v>
      </c>
      <c r="Z251" s="27">
        <v>22019</v>
      </c>
      <c r="AA251" s="27">
        <v>21259</v>
      </c>
      <c r="AB251" s="27">
        <v>21339</v>
      </c>
      <c r="AC251" s="27">
        <v>10015</v>
      </c>
      <c r="AD251" s="27">
        <v>74632</v>
      </c>
      <c r="AE251" s="27">
        <v>22644</v>
      </c>
      <c r="AF251" s="27">
        <v>21753</v>
      </c>
      <c r="AG251" s="27">
        <v>22063</v>
      </c>
      <c r="AH251" s="27">
        <v>10421</v>
      </c>
      <c r="AI251" s="27">
        <v>76881</v>
      </c>
      <c r="AJ251" s="27">
        <v>23543</v>
      </c>
      <c r="AK251" s="27">
        <v>23045</v>
      </c>
      <c r="AL251" s="27">
        <v>22933</v>
      </c>
      <c r="AM251" s="27">
        <v>11024</v>
      </c>
      <c r="AN251" s="27">
        <v>80545</v>
      </c>
      <c r="AO251" s="27">
        <v>24576</v>
      </c>
      <c r="AP251" s="27">
        <v>23732</v>
      </c>
      <c r="AQ251" s="27">
        <v>24008</v>
      </c>
      <c r="AR251" s="27">
        <v>11561</v>
      </c>
      <c r="AS251" s="27">
        <v>83877</v>
      </c>
      <c r="AT251" s="27">
        <v>25859</v>
      </c>
      <c r="AU251" s="27">
        <v>25337</v>
      </c>
      <c r="AV251" s="27">
        <v>25538</v>
      </c>
      <c r="AW251" s="27">
        <v>12104</v>
      </c>
      <c r="AX251" s="27">
        <v>88838</v>
      </c>
      <c r="AY251" s="27">
        <v>27809</v>
      </c>
      <c r="AZ251" s="27">
        <v>27291</v>
      </c>
      <c r="BA251" s="27">
        <v>27258</v>
      </c>
      <c r="BB251" s="27">
        <v>12918</v>
      </c>
      <c r="BC251" s="27">
        <v>95276</v>
      </c>
      <c r="BD251" s="63">
        <v>27985</v>
      </c>
      <c r="BE251" s="97">
        <v>27985</v>
      </c>
      <c r="BF251" s="97">
        <v>27944</v>
      </c>
      <c r="BG251" s="97">
        <v>13979</v>
      </c>
      <c r="BH251" s="97">
        <v>97893</v>
      </c>
      <c r="BI251" s="97">
        <v>30345</v>
      </c>
      <c r="BJ251" s="97">
        <v>30034</v>
      </c>
      <c r="BK251" s="97">
        <v>30083</v>
      </c>
      <c r="BL251" s="97">
        <v>14941</v>
      </c>
      <c r="BM251" s="97">
        <v>105403</v>
      </c>
      <c r="BN251" s="97">
        <v>31906</v>
      </c>
      <c r="BO251" s="98">
        <v>5.144175317185698E-2</v>
      </c>
    </row>
    <row r="252" spans="1:67" ht="17" x14ac:dyDescent="0.2">
      <c r="A252" s="9" t="s">
        <v>914</v>
      </c>
      <c r="B252" s="9" t="s">
        <v>915</v>
      </c>
      <c r="C252" s="73" t="s">
        <v>916</v>
      </c>
      <c r="D252" s="74" t="s">
        <v>83</v>
      </c>
      <c r="E252" s="75" t="s">
        <v>77</v>
      </c>
      <c r="F252" s="27">
        <v>51136</v>
      </c>
      <c r="G252" s="27">
        <v>50273</v>
      </c>
      <c r="H252" s="27">
        <v>54592</v>
      </c>
      <c r="I252" s="27">
        <v>26890</v>
      </c>
      <c r="J252" s="27">
        <v>182891</v>
      </c>
      <c r="K252" s="27">
        <v>51192</v>
      </c>
      <c r="L252" s="27">
        <v>50650</v>
      </c>
      <c r="M252" s="27">
        <v>50340</v>
      </c>
      <c r="N252" s="27">
        <v>31365</v>
      </c>
      <c r="O252" s="27">
        <v>183547</v>
      </c>
      <c r="P252" s="27">
        <v>53555</v>
      </c>
      <c r="Q252" s="27">
        <v>50968</v>
      </c>
      <c r="R252" s="27">
        <v>50923</v>
      </c>
      <c r="S252" s="27">
        <v>28852</v>
      </c>
      <c r="T252" s="27">
        <v>184298</v>
      </c>
      <c r="U252" s="27">
        <v>54250</v>
      </c>
      <c r="V252" s="27">
        <v>52943</v>
      </c>
      <c r="W252" s="27">
        <v>53330</v>
      </c>
      <c r="X252" s="27">
        <v>33673</v>
      </c>
      <c r="Y252" s="27">
        <v>194196</v>
      </c>
      <c r="Z252" s="27">
        <v>54877</v>
      </c>
      <c r="AA252" s="27">
        <v>53738</v>
      </c>
      <c r="AB252" s="27">
        <v>54211</v>
      </c>
      <c r="AC252" s="27">
        <v>35171</v>
      </c>
      <c r="AD252" s="27">
        <v>197997</v>
      </c>
      <c r="AE252" s="27">
        <v>56622</v>
      </c>
      <c r="AF252" s="27">
        <v>55809</v>
      </c>
      <c r="AG252" s="27">
        <v>56389</v>
      </c>
      <c r="AH252" s="27">
        <v>36861</v>
      </c>
      <c r="AI252" s="27">
        <v>205681</v>
      </c>
      <c r="AJ252" s="27">
        <v>60320</v>
      </c>
      <c r="AK252" s="27">
        <v>58641</v>
      </c>
      <c r="AL252" s="27">
        <v>58027</v>
      </c>
      <c r="AM252" s="27">
        <v>39554</v>
      </c>
      <c r="AN252" s="27">
        <v>216542</v>
      </c>
      <c r="AO252" s="27">
        <v>62796</v>
      </c>
      <c r="AP252" s="27">
        <v>62142</v>
      </c>
      <c r="AQ252" s="27">
        <v>62094</v>
      </c>
      <c r="AR252" s="27">
        <v>38932</v>
      </c>
      <c r="AS252" s="27">
        <v>225964</v>
      </c>
      <c r="AT252" s="27">
        <v>67738</v>
      </c>
      <c r="AU252" s="27">
        <v>66261</v>
      </c>
      <c r="AV252" s="27">
        <v>67207</v>
      </c>
      <c r="AW252" s="27">
        <v>41419</v>
      </c>
      <c r="AX252" s="27">
        <v>242625</v>
      </c>
      <c r="AY252" s="27">
        <v>70927</v>
      </c>
      <c r="AZ252" s="27">
        <v>69751</v>
      </c>
      <c r="BA252" s="27">
        <v>70824</v>
      </c>
      <c r="BB252" s="27">
        <v>43969</v>
      </c>
      <c r="BC252" s="27">
        <v>255471</v>
      </c>
      <c r="BD252" s="63">
        <v>70206</v>
      </c>
      <c r="BE252" s="97">
        <v>68526</v>
      </c>
      <c r="BF252" s="97">
        <v>69480</v>
      </c>
      <c r="BG252" s="97">
        <v>46906</v>
      </c>
      <c r="BH252" s="97">
        <v>255118</v>
      </c>
      <c r="BI252" s="97">
        <v>67294</v>
      </c>
      <c r="BJ252" s="97">
        <v>85988</v>
      </c>
      <c r="BK252" s="97">
        <v>76623</v>
      </c>
      <c r="BL252" s="97">
        <v>52539</v>
      </c>
      <c r="BM252" s="97">
        <v>282444</v>
      </c>
      <c r="BN252" s="97">
        <v>82544</v>
      </c>
      <c r="BO252" s="98">
        <v>0.22661752905162422</v>
      </c>
    </row>
    <row r="253" spans="1:67" ht="17" x14ac:dyDescent="0.2">
      <c r="A253" s="9" t="s">
        <v>917</v>
      </c>
      <c r="B253" s="9" t="s">
        <v>918</v>
      </c>
      <c r="C253" s="48" t="s">
        <v>919</v>
      </c>
      <c r="D253" s="76" t="s">
        <v>87</v>
      </c>
      <c r="E253" s="75" t="s">
        <v>79</v>
      </c>
      <c r="F253" s="27">
        <v>42412</v>
      </c>
      <c r="G253" s="27">
        <v>41229</v>
      </c>
      <c r="H253" s="27">
        <v>46776</v>
      </c>
      <c r="I253" s="27">
        <v>13000</v>
      </c>
      <c r="J253" s="27">
        <v>143417</v>
      </c>
      <c r="K253" s="27">
        <v>42133</v>
      </c>
      <c r="L253" s="27">
        <v>47751</v>
      </c>
      <c r="M253" s="27">
        <v>42920</v>
      </c>
      <c r="N253" s="27">
        <v>12611</v>
      </c>
      <c r="O253" s="27">
        <v>145415</v>
      </c>
      <c r="P253" s="27">
        <v>43516</v>
      </c>
      <c r="Q253" s="27">
        <v>41830</v>
      </c>
      <c r="R253" s="27">
        <v>48187</v>
      </c>
      <c r="S253" s="27">
        <v>13392</v>
      </c>
      <c r="T253" s="27">
        <v>146925</v>
      </c>
      <c r="U253" s="27">
        <v>44154</v>
      </c>
      <c r="V253" s="27">
        <v>42970</v>
      </c>
      <c r="W253" s="27">
        <v>42920</v>
      </c>
      <c r="X253" s="27">
        <v>21028</v>
      </c>
      <c r="Y253" s="27">
        <v>151072</v>
      </c>
      <c r="Z253" s="27">
        <v>44897</v>
      </c>
      <c r="AA253" s="27">
        <v>43910</v>
      </c>
      <c r="AB253" s="27">
        <v>43956</v>
      </c>
      <c r="AC253" s="27">
        <v>21898</v>
      </c>
      <c r="AD253" s="27">
        <v>154661</v>
      </c>
      <c r="AE253" s="27">
        <v>45851</v>
      </c>
      <c r="AF253" s="27">
        <v>44790</v>
      </c>
      <c r="AG253" s="27">
        <v>44836</v>
      </c>
      <c r="AH253" s="27">
        <v>22082</v>
      </c>
      <c r="AI253" s="27">
        <v>157559</v>
      </c>
      <c r="AJ253" s="27">
        <v>48269</v>
      </c>
      <c r="AK253" s="27">
        <v>46977</v>
      </c>
      <c r="AL253" s="27">
        <v>47387</v>
      </c>
      <c r="AM253" s="27">
        <v>23834</v>
      </c>
      <c r="AN253" s="27">
        <v>166467</v>
      </c>
      <c r="AO253" s="27">
        <v>50713</v>
      </c>
      <c r="AP253" s="27">
        <v>49310</v>
      </c>
      <c r="AQ253" s="27">
        <v>49668</v>
      </c>
      <c r="AR253" s="27">
        <v>25017</v>
      </c>
      <c r="AS253" s="27">
        <v>174708</v>
      </c>
      <c r="AT253" s="27">
        <v>54555</v>
      </c>
      <c r="AU253" s="27">
        <v>52964</v>
      </c>
      <c r="AV253" s="27">
        <v>53427</v>
      </c>
      <c r="AW253" s="27">
        <v>27537</v>
      </c>
      <c r="AX253" s="27">
        <v>188483</v>
      </c>
      <c r="AY253" s="27">
        <v>58561</v>
      </c>
      <c r="AZ253" s="27">
        <v>56664</v>
      </c>
      <c r="BA253" s="27">
        <v>56943</v>
      </c>
      <c r="BB253" s="27">
        <v>28663</v>
      </c>
      <c r="BC253" s="27">
        <v>200831</v>
      </c>
      <c r="BD253" s="63">
        <v>57014</v>
      </c>
      <c r="BE253" s="97">
        <v>58907</v>
      </c>
      <c r="BF253" s="97">
        <v>60333</v>
      </c>
      <c r="BG253" s="97">
        <v>31828</v>
      </c>
      <c r="BH253" s="97">
        <v>208082</v>
      </c>
      <c r="BI253" s="97">
        <v>63896</v>
      </c>
      <c r="BJ253" s="97">
        <v>62612</v>
      </c>
      <c r="BK253" s="97">
        <v>62376</v>
      </c>
      <c r="BL253" s="97">
        <v>32493</v>
      </c>
      <c r="BM253" s="97">
        <v>221377</v>
      </c>
      <c r="BN253" s="97">
        <v>66368</v>
      </c>
      <c r="BO253" s="98">
        <v>3.8687867785150869E-2</v>
      </c>
    </row>
    <row r="254" spans="1:67" ht="17" x14ac:dyDescent="0.2">
      <c r="A254" s="9" t="s">
        <v>920</v>
      </c>
      <c r="B254" s="9" t="s">
        <v>921</v>
      </c>
      <c r="C254" s="73" t="s">
        <v>922</v>
      </c>
      <c r="D254" s="74" t="s">
        <v>87</v>
      </c>
      <c r="E254" s="75" t="s">
        <v>75</v>
      </c>
      <c r="F254" s="27">
        <v>13803</v>
      </c>
      <c r="G254" s="27">
        <v>13223</v>
      </c>
      <c r="H254" s="27">
        <v>13117</v>
      </c>
      <c r="I254" s="27">
        <v>6997</v>
      </c>
      <c r="J254" s="27">
        <v>47140</v>
      </c>
      <c r="K254" s="27">
        <v>13841</v>
      </c>
      <c r="L254" s="27">
        <v>13419</v>
      </c>
      <c r="M254" s="27">
        <v>13333</v>
      </c>
      <c r="N254" s="27">
        <v>6969</v>
      </c>
      <c r="O254" s="27">
        <v>47562</v>
      </c>
      <c r="P254" s="27">
        <v>13459</v>
      </c>
      <c r="Q254" s="27">
        <v>13646</v>
      </c>
      <c r="R254" s="27">
        <v>13603</v>
      </c>
      <c r="S254" s="27">
        <v>7438</v>
      </c>
      <c r="T254" s="27">
        <v>48146</v>
      </c>
      <c r="U254" s="27">
        <v>14800</v>
      </c>
      <c r="V254" s="27">
        <v>14509</v>
      </c>
      <c r="W254" s="27">
        <v>14418</v>
      </c>
      <c r="X254" s="27">
        <v>7752</v>
      </c>
      <c r="Y254" s="27">
        <v>51479</v>
      </c>
      <c r="Z254" s="27">
        <v>15108</v>
      </c>
      <c r="AA254" s="27">
        <v>14676</v>
      </c>
      <c r="AB254" s="27">
        <v>15110</v>
      </c>
      <c r="AC254" s="27">
        <v>8476</v>
      </c>
      <c r="AD254" s="27">
        <v>53370</v>
      </c>
      <c r="AE254" s="27">
        <v>15595</v>
      </c>
      <c r="AF254" s="27">
        <v>15209</v>
      </c>
      <c r="AG254" s="27">
        <v>15472</v>
      </c>
      <c r="AH254" s="27">
        <v>8560</v>
      </c>
      <c r="AI254" s="27">
        <v>54836</v>
      </c>
      <c r="AJ254" s="27">
        <v>16869</v>
      </c>
      <c r="AK254" s="27">
        <v>16218</v>
      </c>
      <c r="AL254" s="27">
        <v>16176</v>
      </c>
      <c r="AM254" s="27">
        <v>9302</v>
      </c>
      <c r="AN254" s="27">
        <v>58565</v>
      </c>
      <c r="AO254" s="27">
        <v>17847</v>
      </c>
      <c r="AP254" s="27">
        <v>16958</v>
      </c>
      <c r="AQ254" s="27">
        <v>17079</v>
      </c>
      <c r="AR254" s="27">
        <v>9852</v>
      </c>
      <c r="AS254" s="27">
        <v>61736</v>
      </c>
      <c r="AT254" s="27">
        <v>19281</v>
      </c>
      <c r="AU254" s="27">
        <v>17944</v>
      </c>
      <c r="AV254" s="27">
        <v>18416</v>
      </c>
      <c r="AW254" s="27">
        <v>10328</v>
      </c>
      <c r="AX254" s="27">
        <v>65969</v>
      </c>
      <c r="AY254" s="27">
        <v>19786</v>
      </c>
      <c r="AZ254" s="27">
        <v>19200</v>
      </c>
      <c r="BA254" s="27">
        <v>19083</v>
      </c>
      <c r="BB254" s="27">
        <v>10044</v>
      </c>
      <c r="BC254" s="27">
        <v>68113</v>
      </c>
      <c r="BD254" s="63">
        <v>18783</v>
      </c>
      <c r="BE254" s="97">
        <v>18021</v>
      </c>
      <c r="BF254" s="97">
        <v>18875</v>
      </c>
      <c r="BG254" s="97">
        <v>10926</v>
      </c>
      <c r="BH254" s="97">
        <v>66605</v>
      </c>
      <c r="BI254" s="97">
        <v>22296</v>
      </c>
      <c r="BJ254" s="97">
        <v>19950</v>
      </c>
      <c r="BK254" s="97">
        <v>20954</v>
      </c>
      <c r="BL254" s="97">
        <v>12619</v>
      </c>
      <c r="BM254" s="97">
        <v>75819</v>
      </c>
      <c r="BN254" s="97">
        <v>22731</v>
      </c>
      <c r="BO254" s="98">
        <v>1.9510226049515609E-2</v>
      </c>
    </row>
    <row r="255" spans="1:67" ht="17" x14ac:dyDescent="0.2">
      <c r="A255" s="9" t="s">
        <v>923</v>
      </c>
      <c r="B255" s="9" t="s">
        <v>924</v>
      </c>
      <c r="C255" s="73" t="s">
        <v>925</v>
      </c>
      <c r="D255" s="74" t="s">
        <v>83</v>
      </c>
      <c r="E255" s="75" t="s">
        <v>79</v>
      </c>
      <c r="F255" s="27">
        <v>27400</v>
      </c>
      <c r="G255" s="27">
        <v>26258</v>
      </c>
      <c r="H255" s="27">
        <v>25951</v>
      </c>
      <c r="I255" s="27">
        <v>12111</v>
      </c>
      <c r="J255" s="27">
        <v>91720</v>
      </c>
      <c r="K255" s="27">
        <v>27048</v>
      </c>
      <c r="L255" s="27">
        <v>26506</v>
      </c>
      <c r="M255" s="27">
        <v>26053</v>
      </c>
      <c r="N255" s="27">
        <v>12882</v>
      </c>
      <c r="O255" s="27">
        <v>92489</v>
      </c>
      <c r="P255" s="27">
        <v>27495</v>
      </c>
      <c r="Q255" s="27">
        <v>26473</v>
      </c>
      <c r="R255" s="27">
        <v>26091</v>
      </c>
      <c r="S255" s="27">
        <v>11733</v>
      </c>
      <c r="T255" s="27">
        <v>91792</v>
      </c>
      <c r="U255" s="27">
        <v>28371</v>
      </c>
      <c r="V255" s="27">
        <v>27248</v>
      </c>
      <c r="W255" s="27">
        <v>27102</v>
      </c>
      <c r="X255" s="27">
        <v>13304</v>
      </c>
      <c r="Y255" s="27">
        <v>96025</v>
      </c>
      <c r="Z255" s="27">
        <v>28402</v>
      </c>
      <c r="AA255" s="27">
        <v>27818</v>
      </c>
      <c r="AB255" s="27">
        <v>27419</v>
      </c>
      <c r="AC255" s="27">
        <v>13601</v>
      </c>
      <c r="AD255" s="27">
        <v>97240</v>
      </c>
      <c r="AE255" s="27">
        <v>27879</v>
      </c>
      <c r="AF255" s="27">
        <v>28021</v>
      </c>
      <c r="AG255" s="27">
        <v>27802</v>
      </c>
      <c r="AH255" s="27">
        <v>13772</v>
      </c>
      <c r="AI255" s="27">
        <v>97474</v>
      </c>
      <c r="AJ255" s="27">
        <v>30877</v>
      </c>
      <c r="AK255" s="27">
        <v>29296</v>
      </c>
      <c r="AL255" s="27">
        <v>29489</v>
      </c>
      <c r="AM255" s="27">
        <v>14595</v>
      </c>
      <c r="AN255" s="27">
        <v>104257</v>
      </c>
      <c r="AO255" s="27">
        <v>31100</v>
      </c>
      <c r="AP255" s="27">
        <v>31362</v>
      </c>
      <c r="AQ255" s="27">
        <v>31299</v>
      </c>
      <c r="AR255" s="27">
        <v>15732</v>
      </c>
      <c r="AS255" s="27">
        <v>109493</v>
      </c>
      <c r="AT255" s="27">
        <v>34750</v>
      </c>
      <c r="AU255" s="27">
        <v>32976</v>
      </c>
      <c r="AV255" s="27">
        <v>32955</v>
      </c>
      <c r="AW255" s="27">
        <v>16575</v>
      </c>
      <c r="AX255" s="27">
        <v>117256</v>
      </c>
      <c r="AY255" s="27">
        <v>34388</v>
      </c>
      <c r="AZ255" s="27">
        <v>35088</v>
      </c>
      <c r="BA255" s="27">
        <v>34358</v>
      </c>
      <c r="BB255" s="27">
        <v>17584</v>
      </c>
      <c r="BC255" s="27">
        <v>121418</v>
      </c>
      <c r="BD255" s="63">
        <v>34142</v>
      </c>
      <c r="BE255" s="97">
        <v>35750</v>
      </c>
      <c r="BF255" s="97">
        <v>35791</v>
      </c>
      <c r="BG255" s="97">
        <v>19068</v>
      </c>
      <c r="BH255" s="97">
        <v>124751</v>
      </c>
      <c r="BI255" s="97">
        <v>37603</v>
      </c>
      <c r="BJ255" s="97">
        <v>37579</v>
      </c>
      <c r="BK255" s="97">
        <v>37731</v>
      </c>
      <c r="BL255" s="97">
        <v>20511</v>
      </c>
      <c r="BM255" s="97">
        <v>133424</v>
      </c>
      <c r="BN255" s="97">
        <v>39637</v>
      </c>
      <c r="BO255" s="98">
        <v>5.4091428875355688E-2</v>
      </c>
    </row>
    <row r="256" spans="1:67" ht="17" x14ac:dyDescent="0.2">
      <c r="A256" s="9" t="s">
        <v>926</v>
      </c>
      <c r="B256" s="9" t="s">
        <v>927</v>
      </c>
      <c r="C256" s="73" t="s">
        <v>928</v>
      </c>
      <c r="D256" s="74" t="s">
        <v>87</v>
      </c>
      <c r="E256" s="75" t="s">
        <v>73</v>
      </c>
      <c r="F256" s="69" t="s">
        <v>181</v>
      </c>
      <c r="G256" s="69" t="s">
        <v>181</v>
      </c>
      <c r="H256" s="69" t="s">
        <v>181</v>
      </c>
      <c r="I256" s="69" t="s">
        <v>181</v>
      </c>
      <c r="J256" s="69" t="s">
        <v>181</v>
      </c>
      <c r="K256" s="69" t="s">
        <v>181</v>
      </c>
      <c r="L256" s="69" t="s">
        <v>181</v>
      </c>
      <c r="M256" s="69" t="s">
        <v>181</v>
      </c>
      <c r="N256" s="69" t="s">
        <v>181</v>
      </c>
      <c r="O256" s="69" t="s">
        <v>181</v>
      </c>
      <c r="P256" s="69" t="s">
        <v>181</v>
      </c>
      <c r="Q256" s="69" t="s">
        <v>181</v>
      </c>
      <c r="R256" s="69" t="s">
        <v>181</v>
      </c>
      <c r="S256" s="69" t="s">
        <v>181</v>
      </c>
      <c r="T256" s="69" t="s">
        <v>181</v>
      </c>
      <c r="U256" s="69" t="s">
        <v>181</v>
      </c>
      <c r="V256" s="69" t="s">
        <v>181</v>
      </c>
      <c r="W256" s="69" t="s">
        <v>181</v>
      </c>
      <c r="X256" s="69" t="s">
        <v>181</v>
      </c>
      <c r="Y256" s="69" t="s">
        <v>181</v>
      </c>
      <c r="Z256" s="69" t="s">
        <v>181</v>
      </c>
      <c r="AA256" s="69" t="s">
        <v>181</v>
      </c>
      <c r="AB256" s="69" t="s">
        <v>181</v>
      </c>
      <c r="AC256" s="69" t="s">
        <v>181</v>
      </c>
      <c r="AD256" s="69" t="s">
        <v>181</v>
      </c>
      <c r="AE256" s="69" t="s">
        <v>181</v>
      </c>
      <c r="AF256" s="69" t="s">
        <v>181</v>
      </c>
      <c r="AG256" s="69" t="s">
        <v>181</v>
      </c>
      <c r="AH256" s="69" t="s">
        <v>181</v>
      </c>
      <c r="AI256" s="69" t="s">
        <v>181</v>
      </c>
      <c r="AJ256" s="69" t="s">
        <v>181</v>
      </c>
      <c r="AK256" s="69" t="s">
        <v>181</v>
      </c>
      <c r="AL256" s="69" t="s">
        <v>181</v>
      </c>
      <c r="AM256" s="69" t="s">
        <v>181</v>
      </c>
      <c r="AN256" s="69" t="s">
        <v>181</v>
      </c>
      <c r="AO256" s="69" t="s">
        <v>181</v>
      </c>
      <c r="AP256" s="69" t="s">
        <v>181</v>
      </c>
      <c r="AQ256" s="69" t="s">
        <v>181</v>
      </c>
      <c r="AR256" s="69" t="s">
        <v>181</v>
      </c>
      <c r="AS256" s="69" t="s">
        <v>181</v>
      </c>
      <c r="AT256" s="69" t="s">
        <v>181</v>
      </c>
      <c r="AU256" s="69" t="s">
        <v>181</v>
      </c>
      <c r="AV256" s="69" t="s">
        <v>181</v>
      </c>
      <c r="AW256" s="69" t="s">
        <v>181</v>
      </c>
      <c r="AX256" s="69" t="s">
        <v>181</v>
      </c>
      <c r="AY256" s="27">
        <v>33033</v>
      </c>
      <c r="AZ256" s="27">
        <v>27163</v>
      </c>
      <c r="BA256" s="27">
        <v>27267</v>
      </c>
      <c r="BB256" s="27">
        <v>10373</v>
      </c>
      <c r="BC256" s="27">
        <v>97836</v>
      </c>
      <c r="BD256" s="63">
        <v>33121</v>
      </c>
      <c r="BE256" s="97">
        <v>28032</v>
      </c>
      <c r="BF256" s="97">
        <v>28054</v>
      </c>
      <c r="BG256" s="97">
        <v>10340</v>
      </c>
      <c r="BH256" s="97">
        <v>99547</v>
      </c>
      <c r="BI256" s="97">
        <v>36344</v>
      </c>
      <c r="BJ256" s="97">
        <v>30399</v>
      </c>
      <c r="BK256" s="97">
        <v>29846</v>
      </c>
      <c r="BL256" s="97">
        <v>12079</v>
      </c>
      <c r="BM256" s="97">
        <v>108668</v>
      </c>
      <c r="BN256" s="97">
        <v>37451</v>
      </c>
      <c r="BO256" s="98">
        <v>3.0458947831829189E-2</v>
      </c>
    </row>
    <row r="257" spans="1:67" ht="17" x14ac:dyDescent="0.2">
      <c r="A257" s="9" t="s">
        <v>929</v>
      </c>
      <c r="B257" s="9" t="s">
        <v>930</v>
      </c>
      <c r="C257" s="73" t="s">
        <v>931</v>
      </c>
      <c r="D257" s="74" t="s">
        <v>85</v>
      </c>
      <c r="E257" s="75" t="s">
        <v>75</v>
      </c>
      <c r="F257" s="27">
        <v>13461</v>
      </c>
      <c r="G257" s="27">
        <v>12616</v>
      </c>
      <c r="H257" s="27">
        <v>12726</v>
      </c>
      <c r="I257" s="27">
        <v>6010</v>
      </c>
      <c r="J257" s="27">
        <v>44813</v>
      </c>
      <c r="K257" s="27">
        <v>13539</v>
      </c>
      <c r="L257" s="27">
        <v>12791</v>
      </c>
      <c r="M257" s="27">
        <v>12805</v>
      </c>
      <c r="N257" s="27">
        <v>6083</v>
      </c>
      <c r="O257" s="27">
        <v>45218</v>
      </c>
      <c r="P257" s="27">
        <v>13659</v>
      </c>
      <c r="Q257" s="27">
        <v>12955</v>
      </c>
      <c r="R257" s="27">
        <v>13001</v>
      </c>
      <c r="S257" s="27">
        <v>5957</v>
      </c>
      <c r="T257" s="27">
        <v>45572</v>
      </c>
      <c r="U257" s="27">
        <v>13883</v>
      </c>
      <c r="V257" s="27">
        <v>13144</v>
      </c>
      <c r="W257" s="27">
        <v>13198</v>
      </c>
      <c r="X257" s="27">
        <v>6182</v>
      </c>
      <c r="Y257" s="27">
        <v>46407</v>
      </c>
      <c r="Z257" s="27">
        <v>14200</v>
      </c>
      <c r="AA257" s="27">
        <v>13450</v>
      </c>
      <c r="AB257" s="27">
        <v>13592</v>
      </c>
      <c r="AC257" s="27">
        <v>6670</v>
      </c>
      <c r="AD257" s="27">
        <v>47912</v>
      </c>
      <c r="AE257" s="27">
        <v>14678</v>
      </c>
      <c r="AF257" s="27">
        <v>13887</v>
      </c>
      <c r="AG257" s="27">
        <v>13904</v>
      </c>
      <c r="AH257" s="27">
        <v>6844</v>
      </c>
      <c r="AI257" s="27">
        <v>49313</v>
      </c>
      <c r="AJ257" s="27">
        <v>15091</v>
      </c>
      <c r="AK257" s="27">
        <v>14473</v>
      </c>
      <c r="AL257" s="27">
        <v>14422</v>
      </c>
      <c r="AM257" s="27">
        <v>7216</v>
      </c>
      <c r="AN257" s="27">
        <v>51202</v>
      </c>
      <c r="AO257" s="27">
        <v>15889</v>
      </c>
      <c r="AP257" s="27">
        <v>15254</v>
      </c>
      <c r="AQ257" s="27">
        <v>15196</v>
      </c>
      <c r="AR257" s="27">
        <v>7848</v>
      </c>
      <c r="AS257" s="27">
        <v>54187</v>
      </c>
      <c r="AT257" s="27">
        <v>16929</v>
      </c>
      <c r="AU257" s="27">
        <v>16120</v>
      </c>
      <c r="AV257" s="27">
        <v>16246</v>
      </c>
      <c r="AW257" s="27">
        <v>8302</v>
      </c>
      <c r="AX257" s="27">
        <v>57597</v>
      </c>
      <c r="AY257" s="27">
        <v>17444</v>
      </c>
      <c r="AZ257" s="27">
        <v>17094</v>
      </c>
      <c r="BA257" s="27">
        <v>16903</v>
      </c>
      <c r="BB257" s="27">
        <v>9170</v>
      </c>
      <c r="BC257" s="27">
        <v>60611</v>
      </c>
      <c r="BD257" s="69" t="s">
        <v>181</v>
      </c>
      <c r="BE257" s="99" t="s">
        <v>181</v>
      </c>
      <c r="BF257" s="99" t="s">
        <v>181</v>
      </c>
      <c r="BG257" s="99" t="s">
        <v>181</v>
      </c>
      <c r="BH257" s="99" t="s">
        <v>181</v>
      </c>
      <c r="BI257" s="97" t="s">
        <v>47</v>
      </c>
      <c r="BJ257" s="97" t="s">
        <v>47</v>
      </c>
      <c r="BK257" s="97" t="s">
        <v>47</v>
      </c>
      <c r="BL257" s="97" t="s">
        <v>47</v>
      </c>
      <c r="BM257" s="97" t="s">
        <v>47</v>
      </c>
      <c r="BN257" s="97" t="s">
        <v>47</v>
      </c>
      <c r="BO257" s="98" t="s">
        <v>1279</v>
      </c>
    </row>
    <row r="258" spans="1:67" ht="17" x14ac:dyDescent="0.2">
      <c r="A258" s="9" t="s">
        <v>932</v>
      </c>
      <c r="B258" s="9" t="s">
        <v>933</v>
      </c>
      <c r="C258" s="73" t="s">
        <v>934</v>
      </c>
      <c r="D258" s="74" t="s">
        <v>85</v>
      </c>
      <c r="E258" s="75" t="s">
        <v>71</v>
      </c>
      <c r="F258" s="27">
        <v>24126</v>
      </c>
      <c r="G258" s="27">
        <v>23188</v>
      </c>
      <c r="H258" s="27">
        <v>23162</v>
      </c>
      <c r="I258" s="27">
        <v>9133</v>
      </c>
      <c r="J258" s="27">
        <v>79609</v>
      </c>
      <c r="K258" s="27">
        <v>24518</v>
      </c>
      <c r="L258" s="27">
        <v>23674</v>
      </c>
      <c r="M258" s="27">
        <v>23668</v>
      </c>
      <c r="N258" s="27">
        <v>9513</v>
      </c>
      <c r="O258" s="27">
        <v>81373</v>
      </c>
      <c r="P258" s="27">
        <v>25251</v>
      </c>
      <c r="Q258" s="27">
        <v>24718</v>
      </c>
      <c r="R258" s="27">
        <v>24593</v>
      </c>
      <c r="S258" s="27">
        <v>9670</v>
      </c>
      <c r="T258" s="27">
        <v>84232</v>
      </c>
      <c r="U258" s="27">
        <v>26598</v>
      </c>
      <c r="V258" s="27">
        <v>26079</v>
      </c>
      <c r="W258" s="27">
        <v>25926</v>
      </c>
      <c r="X258" s="27">
        <v>10676</v>
      </c>
      <c r="Y258" s="27">
        <v>89279</v>
      </c>
      <c r="Z258" s="27">
        <v>33473</v>
      </c>
      <c r="AA258" s="27">
        <v>26717</v>
      </c>
      <c r="AB258" s="27">
        <v>26820</v>
      </c>
      <c r="AC258" s="27">
        <v>11262</v>
      </c>
      <c r="AD258" s="27">
        <v>98272</v>
      </c>
      <c r="AE258" s="27">
        <v>34181</v>
      </c>
      <c r="AF258" s="27">
        <v>27735</v>
      </c>
      <c r="AG258" s="27">
        <v>27646</v>
      </c>
      <c r="AH258" s="27">
        <v>11474</v>
      </c>
      <c r="AI258" s="27">
        <v>101036</v>
      </c>
      <c r="AJ258" s="27">
        <v>35291</v>
      </c>
      <c r="AK258" s="27">
        <v>28609</v>
      </c>
      <c r="AL258" s="27">
        <v>28331</v>
      </c>
      <c r="AM258" s="27">
        <v>11907</v>
      </c>
      <c r="AN258" s="27">
        <v>104138</v>
      </c>
      <c r="AO258" s="27">
        <v>35929</v>
      </c>
      <c r="AP258" s="27">
        <v>29539</v>
      </c>
      <c r="AQ258" s="27">
        <v>29296</v>
      </c>
      <c r="AR258" s="27">
        <v>12443</v>
      </c>
      <c r="AS258" s="27">
        <v>107207</v>
      </c>
      <c r="AT258" s="27">
        <v>37985</v>
      </c>
      <c r="AU258" s="27">
        <v>31284</v>
      </c>
      <c r="AV258" s="27">
        <v>31191</v>
      </c>
      <c r="AW258" s="27">
        <v>13077</v>
      </c>
      <c r="AX258" s="27">
        <v>113537</v>
      </c>
      <c r="AY258" s="27">
        <v>41040</v>
      </c>
      <c r="AZ258" s="27">
        <v>33702</v>
      </c>
      <c r="BA258" s="27">
        <v>33380</v>
      </c>
      <c r="BB258" s="27">
        <v>14174</v>
      </c>
      <c r="BC258" s="27">
        <v>122296</v>
      </c>
      <c r="BD258" s="63">
        <v>35084</v>
      </c>
      <c r="BE258" s="97">
        <v>35226</v>
      </c>
      <c r="BF258" s="97">
        <v>35120</v>
      </c>
      <c r="BG258" s="97">
        <v>15533</v>
      </c>
      <c r="BH258" s="97">
        <v>120963</v>
      </c>
      <c r="BI258" s="97">
        <v>38329</v>
      </c>
      <c r="BJ258" s="97">
        <v>36504</v>
      </c>
      <c r="BK258" s="97">
        <v>36280</v>
      </c>
      <c r="BL258" s="97">
        <v>16795</v>
      </c>
      <c r="BM258" s="97">
        <v>127908</v>
      </c>
      <c r="BN258" s="97">
        <v>40174</v>
      </c>
      <c r="BO258" s="98">
        <v>4.8135876229486813E-2</v>
      </c>
    </row>
    <row r="259" spans="1:67" ht="17" x14ac:dyDescent="0.2">
      <c r="A259" s="9" t="s">
        <v>935</v>
      </c>
      <c r="B259" s="9" t="s">
        <v>936</v>
      </c>
      <c r="C259" s="73" t="s">
        <v>937</v>
      </c>
      <c r="D259" s="74" t="s">
        <v>85</v>
      </c>
      <c r="E259" s="75" t="s">
        <v>69</v>
      </c>
      <c r="F259" s="27">
        <v>12217</v>
      </c>
      <c r="G259" s="27">
        <v>11849</v>
      </c>
      <c r="H259" s="27">
        <v>11960</v>
      </c>
      <c r="I259" s="27">
        <v>5777</v>
      </c>
      <c r="J259" s="27">
        <v>41803</v>
      </c>
      <c r="K259" s="27">
        <v>12211</v>
      </c>
      <c r="L259" s="27">
        <v>12049</v>
      </c>
      <c r="M259" s="27">
        <v>12076</v>
      </c>
      <c r="N259" s="27">
        <v>5805</v>
      </c>
      <c r="O259" s="27">
        <v>42141</v>
      </c>
      <c r="P259" s="27">
        <v>12472</v>
      </c>
      <c r="Q259" s="27">
        <v>12243</v>
      </c>
      <c r="R259" s="27">
        <v>13027</v>
      </c>
      <c r="S259" s="27">
        <v>5034</v>
      </c>
      <c r="T259" s="27">
        <v>42776</v>
      </c>
      <c r="U259" s="27">
        <v>12887</v>
      </c>
      <c r="V259" s="27">
        <v>12605</v>
      </c>
      <c r="W259" s="27">
        <v>12591</v>
      </c>
      <c r="X259" s="27">
        <v>6146</v>
      </c>
      <c r="Y259" s="27">
        <v>44229</v>
      </c>
      <c r="Z259" s="27">
        <v>13149</v>
      </c>
      <c r="AA259" s="27">
        <v>12990</v>
      </c>
      <c r="AB259" s="27">
        <v>13097</v>
      </c>
      <c r="AC259" s="27">
        <v>6424</v>
      </c>
      <c r="AD259" s="27">
        <v>45660</v>
      </c>
      <c r="AE259" s="27">
        <v>13793</v>
      </c>
      <c r="AF259" s="27">
        <v>13592</v>
      </c>
      <c r="AG259" s="27">
        <v>13495</v>
      </c>
      <c r="AH259" s="27">
        <v>6552</v>
      </c>
      <c r="AI259" s="27">
        <v>47432</v>
      </c>
      <c r="AJ259" s="27">
        <v>14483</v>
      </c>
      <c r="AK259" s="27">
        <v>14281</v>
      </c>
      <c r="AL259" s="27">
        <v>14230</v>
      </c>
      <c r="AM259" s="27">
        <v>5697</v>
      </c>
      <c r="AN259" s="27">
        <v>48691</v>
      </c>
      <c r="AO259" s="27">
        <v>15330</v>
      </c>
      <c r="AP259" s="27">
        <v>15061</v>
      </c>
      <c r="AQ259" s="27">
        <v>15110</v>
      </c>
      <c r="AR259" s="27">
        <v>7474</v>
      </c>
      <c r="AS259" s="27">
        <v>52975</v>
      </c>
      <c r="AT259" s="27">
        <v>16506</v>
      </c>
      <c r="AU259" s="27">
        <v>16141</v>
      </c>
      <c r="AV259" s="27">
        <v>16261</v>
      </c>
      <c r="AW259" s="27">
        <v>8124</v>
      </c>
      <c r="AX259" s="27">
        <v>57032</v>
      </c>
      <c r="AY259" s="27">
        <v>17684</v>
      </c>
      <c r="AZ259" s="27">
        <v>17446</v>
      </c>
      <c r="BA259" s="27">
        <v>17525</v>
      </c>
      <c r="BB259" s="27">
        <v>8967</v>
      </c>
      <c r="BC259" s="27">
        <v>61622</v>
      </c>
      <c r="BD259" s="63">
        <v>18143</v>
      </c>
      <c r="BE259" s="97">
        <v>18012</v>
      </c>
      <c r="BF259" s="97">
        <v>18090</v>
      </c>
      <c r="BG259" s="97">
        <v>9724</v>
      </c>
      <c r="BH259" s="97">
        <v>63969</v>
      </c>
      <c r="BI259" s="97">
        <v>19590</v>
      </c>
      <c r="BJ259" s="97">
        <v>19732</v>
      </c>
      <c r="BK259" s="97">
        <v>19287</v>
      </c>
      <c r="BL259" s="97">
        <v>10903</v>
      </c>
      <c r="BM259" s="97">
        <v>69512</v>
      </c>
      <c r="BN259" s="97">
        <v>20798</v>
      </c>
      <c r="BO259" s="98">
        <v>6.1664114344053091E-2</v>
      </c>
    </row>
    <row r="260" spans="1:67" ht="17" x14ac:dyDescent="0.2">
      <c r="A260" s="9" t="s">
        <v>938</v>
      </c>
      <c r="B260" s="9" t="s">
        <v>939</v>
      </c>
      <c r="C260" s="73" t="s">
        <v>940</v>
      </c>
      <c r="D260" s="74" t="s">
        <v>87</v>
      </c>
      <c r="E260" s="75" t="s">
        <v>73</v>
      </c>
      <c r="F260" s="27">
        <v>36848</v>
      </c>
      <c r="G260" s="27">
        <v>36450</v>
      </c>
      <c r="H260" s="27">
        <v>36407</v>
      </c>
      <c r="I260" s="27">
        <v>15434</v>
      </c>
      <c r="J260" s="27">
        <v>125139</v>
      </c>
      <c r="K260" s="27">
        <v>37012</v>
      </c>
      <c r="L260" s="27">
        <v>37007</v>
      </c>
      <c r="M260" s="27">
        <v>36579</v>
      </c>
      <c r="N260" s="27">
        <v>16131</v>
      </c>
      <c r="O260" s="27">
        <v>126729</v>
      </c>
      <c r="P260" s="27">
        <v>37432</v>
      </c>
      <c r="Q260" s="27">
        <v>37038</v>
      </c>
      <c r="R260" s="27">
        <v>37234</v>
      </c>
      <c r="S260" s="27">
        <v>16546</v>
      </c>
      <c r="T260" s="27">
        <v>128250</v>
      </c>
      <c r="U260" s="27">
        <v>38579</v>
      </c>
      <c r="V260" s="27">
        <v>38261</v>
      </c>
      <c r="W260" s="27">
        <v>38262</v>
      </c>
      <c r="X260" s="27">
        <v>18367</v>
      </c>
      <c r="Y260" s="27">
        <v>133469</v>
      </c>
      <c r="Z260" s="27">
        <v>39518</v>
      </c>
      <c r="AA260" s="27">
        <v>39217</v>
      </c>
      <c r="AB260" s="27">
        <v>39597</v>
      </c>
      <c r="AC260" s="27">
        <v>18168</v>
      </c>
      <c r="AD260" s="27">
        <v>136500</v>
      </c>
      <c r="AE260" s="27">
        <v>40479</v>
      </c>
      <c r="AF260" s="27">
        <v>40182</v>
      </c>
      <c r="AG260" s="27">
        <v>40289</v>
      </c>
      <c r="AH260" s="27">
        <v>18990</v>
      </c>
      <c r="AI260" s="27">
        <v>139940</v>
      </c>
      <c r="AJ260" s="27">
        <v>42583</v>
      </c>
      <c r="AK260" s="27">
        <v>42349</v>
      </c>
      <c r="AL260" s="27">
        <v>42624</v>
      </c>
      <c r="AM260" s="27">
        <v>20320</v>
      </c>
      <c r="AN260" s="27">
        <v>147876</v>
      </c>
      <c r="AO260" s="27">
        <v>45034</v>
      </c>
      <c r="AP260" s="27">
        <v>44714</v>
      </c>
      <c r="AQ260" s="27">
        <v>44745</v>
      </c>
      <c r="AR260" s="27">
        <v>20936</v>
      </c>
      <c r="AS260" s="27">
        <v>155429</v>
      </c>
      <c r="AT260" s="27">
        <v>48131</v>
      </c>
      <c r="AU260" s="27">
        <v>47786</v>
      </c>
      <c r="AV260" s="27">
        <v>48076</v>
      </c>
      <c r="AW260" s="27">
        <v>23437</v>
      </c>
      <c r="AX260" s="27">
        <v>167430</v>
      </c>
      <c r="AY260" s="27">
        <v>50284</v>
      </c>
      <c r="AZ260" s="27">
        <v>50612</v>
      </c>
      <c r="BA260" s="27">
        <v>50426</v>
      </c>
      <c r="BB260" s="27">
        <v>24429</v>
      </c>
      <c r="BC260" s="27">
        <v>175751</v>
      </c>
      <c r="BD260" s="63">
        <v>51813</v>
      </c>
      <c r="BE260" s="97">
        <v>52704</v>
      </c>
      <c r="BF260" s="97">
        <v>52537</v>
      </c>
      <c r="BG260" s="97">
        <v>26434</v>
      </c>
      <c r="BH260" s="97">
        <v>183488</v>
      </c>
      <c r="BI260" s="97">
        <v>55233</v>
      </c>
      <c r="BJ260" s="97">
        <v>54530</v>
      </c>
      <c r="BK260" s="97">
        <v>55538</v>
      </c>
      <c r="BL260" s="97">
        <v>28812</v>
      </c>
      <c r="BM260" s="97">
        <v>194113</v>
      </c>
      <c r="BN260" s="97">
        <v>58720</v>
      </c>
      <c r="BO260" s="98">
        <v>6.3132547571198377E-2</v>
      </c>
    </row>
    <row r="261" spans="1:67" ht="17" x14ac:dyDescent="0.2">
      <c r="A261" s="9" t="s">
        <v>941</v>
      </c>
      <c r="B261" s="9" t="s">
        <v>942</v>
      </c>
      <c r="C261" s="73" t="s">
        <v>943</v>
      </c>
      <c r="D261" s="74" t="s">
        <v>85</v>
      </c>
      <c r="E261" s="75" t="s">
        <v>73</v>
      </c>
      <c r="F261" s="27">
        <v>16670</v>
      </c>
      <c r="G261" s="27">
        <v>14112</v>
      </c>
      <c r="H261" s="27">
        <v>15375</v>
      </c>
      <c r="I261" s="27">
        <v>6168</v>
      </c>
      <c r="J261" s="27">
        <v>52325</v>
      </c>
      <c r="K261" s="27">
        <v>16443</v>
      </c>
      <c r="L261" s="27">
        <v>14591</v>
      </c>
      <c r="M261" s="27">
        <v>15489</v>
      </c>
      <c r="N261" s="27">
        <v>6036</v>
      </c>
      <c r="O261" s="27">
        <v>52559</v>
      </c>
      <c r="P261" s="27">
        <v>16560</v>
      </c>
      <c r="Q261" s="27">
        <v>14804</v>
      </c>
      <c r="R261" s="27">
        <v>15684</v>
      </c>
      <c r="S261" s="27">
        <v>6120</v>
      </c>
      <c r="T261" s="27">
        <v>53168</v>
      </c>
      <c r="U261" s="27">
        <v>17059</v>
      </c>
      <c r="V261" s="27">
        <v>15381</v>
      </c>
      <c r="W261" s="27">
        <v>16298</v>
      </c>
      <c r="X261" s="27">
        <v>6561</v>
      </c>
      <c r="Y261" s="27">
        <v>55299</v>
      </c>
      <c r="Z261" s="27">
        <v>17735</v>
      </c>
      <c r="AA261" s="27">
        <v>15832</v>
      </c>
      <c r="AB261" s="27">
        <v>16761</v>
      </c>
      <c r="AC261" s="27">
        <v>7310</v>
      </c>
      <c r="AD261" s="27">
        <v>57638</v>
      </c>
      <c r="AE261" s="27">
        <v>18091</v>
      </c>
      <c r="AF261" s="27">
        <v>16349</v>
      </c>
      <c r="AG261" s="27">
        <v>17121</v>
      </c>
      <c r="AH261" s="27">
        <v>7762</v>
      </c>
      <c r="AI261" s="27">
        <v>59323</v>
      </c>
      <c r="AJ261" s="27">
        <v>18681</v>
      </c>
      <c r="AK261" s="27">
        <v>17169</v>
      </c>
      <c r="AL261" s="27">
        <v>17775</v>
      </c>
      <c r="AM261" s="27">
        <v>8446</v>
      </c>
      <c r="AN261" s="27">
        <v>62071</v>
      </c>
      <c r="AO261" s="27">
        <v>19915</v>
      </c>
      <c r="AP261" s="27">
        <v>17922</v>
      </c>
      <c r="AQ261" s="27">
        <v>18872</v>
      </c>
      <c r="AR261" s="27">
        <v>9137</v>
      </c>
      <c r="AS261" s="27">
        <v>65846</v>
      </c>
      <c r="AT261" s="27">
        <v>20921</v>
      </c>
      <c r="AU261" s="27">
        <v>19120</v>
      </c>
      <c r="AV261" s="27">
        <v>19902</v>
      </c>
      <c r="AW261" s="27">
        <v>9707</v>
      </c>
      <c r="AX261" s="27">
        <v>69650</v>
      </c>
      <c r="AY261" s="27">
        <v>21986</v>
      </c>
      <c r="AZ261" s="27">
        <v>20203</v>
      </c>
      <c r="BA261" s="27">
        <v>21140</v>
      </c>
      <c r="BB261" s="27">
        <v>10447</v>
      </c>
      <c r="BC261" s="27">
        <v>73776</v>
      </c>
      <c r="BD261" s="63">
        <v>22365</v>
      </c>
      <c r="BE261" s="97">
        <v>20626</v>
      </c>
      <c r="BF261" s="97">
        <v>21525</v>
      </c>
      <c r="BG261" s="97">
        <v>11160</v>
      </c>
      <c r="BH261" s="97">
        <v>75676</v>
      </c>
      <c r="BI261" s="97">
        <v>24542</v>
      </c>
      <c r="BJ261" s="97">
        <v>22001</v>
      </c>
      <c r="BK261" s="97">
        <v>23981</v>
      </c>
      <c r="BL261" s="97">
        <v>12475</v>
      </c>
      <c r="BM261" s="97">
        <v>82999</v>
      </c>
      <c r="BN261" s="97">
        <v>25546</v>
      </c>
      <c r="BO261" s="98">
        <v>4.0909461331594815E-2</v>
      </c>
    </row>
    <row r="262" spans="1:67" ht="17" x14ac:dyDescent="0.2">
      <c r="A262" s="9" t="s">
        <v>944</v>
      </c>
      <c r="B262" s="9" t="s">
        <v>945</v>
      </c>
      <c r="C262" s="73" t="s">
        <v>946</v>
      </c>
      <c r="D262" s="74" t="s">
        <v>85</v>
      </c>
      <c r="E262" s="75" t="s">
        <v>69</v>
      </c>
      <c r="F262" s="27">
        <v>10215</v>
      </c>
      <c r="G262" s="27">
        <v>9953</v>
      </c>
      <c r="H262" s="27">
        <v>9823</v>
      </c>
      <c r="I262" s="27">
        <v>4212</v>
      </c>
      <c r="J262" s="27">
        <v>34203</v>
      </c>
      <c r="K262" s="27">
        <v>10288</v>
      </c>
      <c r="L262" s="27">
        <v>10006</v>
      </c>
      <c r="M262" s="27">
        <v>9839</v>
      </c>
      <c r="N262" s="27">
        <v>4430</v>
      </c>
      <c r="O262" s="27">
        <v>34563</v>
      </c>
      <c r="P262" s="27">
        <v>10492</v>
      </c>
      <c r="Q262" s="27">
        <v>10158</v>
      </c>
      <c r="R262" s="27">
        <v>10003</v>
      </c>
      <c r="S262" s="27">
        <v>4520</v>
      </c>
      <c r="T262" s="27">
        <v>35173</v>
      </c>
      <c r="U262" s="27">
        <v>10781</v>
      </c>
      <c r="V262" s="27">
        <v>10542</v>
      </c>
      <c r="W262" s="27">
        <v>10295</v>
      </c>
      <c r="X262" s="27">
        <v>5079</v>
      </c>
      <c r="Y262" s="27">
        <v>36697</v>
      </c>
      <c r="Z262" s="27">
        <v>11008</v>
      </c>
      <c r="AA262" s="27">
        <v>10753</v>
      </c>
      <c r="AB262" s="27">
        <v>10675</v>
      </c>
      <c r="AC262" s="27">
        <v>5154</v>
      </c>
      <c r="AD262" s="27">
        <v>37590</v>
      </c>
      <c r="AE262" s="27">
        <v>11366</v>
      </c>
      <c r="AF262" s="27">
        <v>11153</v>
      </c>
      <c r="AG262" s="27">
        <v>10960</v>
      </c>
      <c r="AH262" s="27">
        <v>5477</v>
      </c>
      <c r="AI262" s="27">
        <v>38956</v>
      </c>
      <c r="AJ262" s="27">
        <v>11944</v>
      </c>
      <c r="AK262" s="27">
        <v>11716</v>
      </c>
      <c r="AL262" s="27">
        <v>11547</v>
      </c>
      <c r="AM262" s="27">
        <v>5824</v>
      </c>
      <c r="AN262" s="27">
        <v>41031</v>
      </c>
      <c r="AO262" s="27">
        <v>12529</v>
      </c>
      <c r="AP262" s="27">
        <v>12090</v>
      </c>
      <c r="AQ262" s="27">
        <v>12112</v>
      </c>
      <c r="AR262" s="27">
        <v>6276</v>
      </c>
      <c r="AS262" s="27">
        <v>43007</v>
      </c>
      <c r="AT262" s="27">
        <v>13324</v>
      </c>
      <c r="AU262" s="27">
        <v>12890</v>
      </c>
      <c r="AV262" s="27">
        <v>12903</v>
      </c>
      <c r="AW262" s="27">
        <v>6747</v>
      </c>
      <c r="AX262" s="27">
        <v>45864</v>
      </c>
      <c r="AY262" s="27">
        <v>14280</v>
      </c>
      <c r="AZ262" s="27">
        <v>13923</v>
      </c>
      <c r="BA262" s="27">
        <v>13754</v>
      </c>
      <c r="BB262" s="27">
        <v>7191</v>
      </c>
      <c r="BC262" s="27">
        <v>49148</v>
      </c>
      <c r="BD262" s="63">
        <v>14555</v>
      </c>
      <c r="BE262" s="97">
        <v>14342</v>
      </c>
      <c r="BF262" s="97">
        <v>14158</v>
      </c>
      <c r="BG262" s="97">
        <v>7731</v>
      </c>
      <c r="BH262" s="97">
        <v>50786</v>
      </c>
      <c r="BI262" s="97">
        <v>15354</v>
      </c>
      <c r="BJ262" s="97">
        <v>15054</v>
      </c>
      <c r="BK262" s="97">
        <v>14937</v>
      </c>
      <c r="BL262" s="97">
        <v>8344</v>
      </c>
      <c r="BM262" s="97">
        <v>53689</v>
      </c>
      <c r="BN262" s="97">
        <v>16113</v>
      </c>
      <c r="BO262" s="98">
        <v>4.9433372411098082E-2</v>
      </c>
    </row>
    <row r="263" spans="1:67" ht="17" x14ac:dyDescent="0.2">
      <c r="A263" s="9" t="s">
        <v>947</v>
      </c>
      <c r="B263" s="9" t="s">
        <v>948</v>
      </c>
      <c r="C263" s="73" t="s">
        <v>949</v>
      </c>
      <c r="D263" s="74" t="s">
        <v>85</v>
      </c>
      <c r="E263" s="75" t="s">
        <v>69</v>
      </c>
      <c r="F263" s="27">
        <v>16821</v>
      </c>
      <c r="G263" s="27">
        <v>16538</v>
      </c>
      <c r="H263" s="27">
        <v>16775</v>
      </c>
      <c r="I263" s="27">
        <v>7941.3</v>
      </c>
      <c r="J263" s="27">
        <v>58075.3</v>
      </c>
      <c r="K263" s="27">
        <v>17090</v>
      </c>
      <c r="L263" s="27">
        <v>17276</v>
      </c>
      <c r="M263" s="27">
        <v>16819</v>
      </c>
      <c r="N263" s="27">
        <v>7401</v>
      </c>
      <c r="O263" s="27">
        <v>58586</v>
      </c>
      <c r="P263" s="27">
        <v>17312</v>
      </c>
      <c r="Q263" s="27">
        <v>17012</v>
      </c>
      <c r="R263" s="27">
        <v>17704</v>
      </c>
      <c r="S263" s="27">
        <v>7451</v>
      </c>
      <c r="T263" s="27">
        <v>59479</v>
      </c>
      <c r="U263" s="27">
        <v>17963</v>
      </c>
      <c r="V263" s="27">
        <v>17778</v>
      </c>
      <c r="W263" s="27">
        <v>18330</v>
      </c>
      <c r="X263" s="27">
        <v>8151</v>
      </c>
      <c r="Y263" s="27">
        <v>62222</v>
      </c>
      <c r="Z263" s="27">
        <v>18263</v>
      </c>
      <c r="AA263" s="27">
        <v>18693</v>
      </c>
      <c r="AB263" s="27">
        <v>18227</v>
      </c>
      <c r="AC263" s="27">
        <v>8571</v>
      </c>
      <c r="AD263" s="27">
        <v>63754</v>
      </c>
      <c r="AE263" s="27">
        <v>19022</v>
      </c>
      <c r="AF263" s="27">
        <v>18908</v>
      </c>
      <c r="AG263" s="27">
        <v>18868</v>
      </c>
      <c r="AH263" s="27">
        <v>9192</v>
      </c>
      <c r="AI263" s="27">
        <v>65990</v>
      </c>
      <c r="AJ263" s="27">
        <v>19865</v>
      </c>
      <c r="AK263" s="27">
        <v>19654</v>
      </c>
      <c r="AL263" s="27">
        <v>19736</v>
      </c>
      <c r="AM263" s="27">
        <v>9623</v>
      </c>
      <c r="AN263" s="27">
        <v>68878</v>
      </c>
      <c r="AO263" s="27">
        <v>20749</v>
      </c>
      <c r="AP263" s="27">
        <v>20549</v>
      </c>
      <c r="AQ263" s="27">
        <v>20243</v>
      </c>
      <c r="AR263" s="27">
        <v>10431</v>
      </c>
      <c r="AS263" s="27">
        <v>71972</v>
      </c>
      <c r="AT263" s="27">
        <v>22532</v>
      </c>
      <c r="AU263" s="27">
        <v>21515</v>
      </c>
      <c r="AV263" s="27">
        <v>21648</v>
      </c>
      <c r="AW263" s="27">
        <v>11680</v>
      </c>
      <c r="AX263" s="27">
        <v>77375</v>
      </c>
      <c r="AY263" s="27">
        <v>23980</v>
      </c>
      <c r="AZ263" s="27">
        <v>23140</v>
      </c>
      <c r="BA263" s="27">
        <v>23434</v>
      </c>
      <c r="BB263" s="27">
        <v>9223</v>
      </c>
      <c r="BC263" s="27">
        <v>79777</v>
      </c>
      <c r="BD263" s="63">
        <v>23575</v>
      </c>
      <c r="BE263" s="97">
        <v>23703</v>
      </c>
      <c r="BF263" s="97">
        <v>23894</v>
      </c>
      <c r="BG263" s="97">
        <v>12905</v>
      </c>
      <c r="BH263" s="97">
        <v>84077</v>
      </c>
      <c r="BI263" s="97">
        <v>25156</v>
      </c>
      <c r="BJ263" s="97">
        <v>24776</v>
      </c>
      <c r="BK263" s="97">
        <v>24722</v>
      </c>
      <c r="BL263" s="97">
        <v>10094</v>
      </c>
      <c r="BM263" s="97">
        <v>84748</v>
      </c>
      <c r="BN263" s="97">
        <v>26070</v>
      </c>
      <c r="BO263" s="98">
        <v>3.6333280330736205E-2</v>
      </c>
    </row>
    <row r="264" spans="1:67" ht="17" x14ac:dyDescent="0.2">
      <c r="A264" s="9" t="s">
        <v>950</v>
      </c>
      <c r="B264" s="9" t="s">
        <v>951</v>
      </c>
      <c r="C264" s="73" t="s">
        <v>952</v>
      </c>
      <c r="D264" s="74" t="s">
        <v>85</v>
      </c>
      <c r="E264" s="75" t="s">
        <v>65</v>
      </c>
      <c r="F264" s="27">
        <v>19507</v>
      </c>
      <c r="G264" s="27">
        <v>19010</v>
      </c>
      <c r="H264" s="27">
        <v>18499</v>
      </c>
      <c r="I264" s="27">
        <v>8118</v>
      </c>
      <c r="J264" s="27">
        <v>65134</v>
      </c>
      <c r="K264" s="27">
        <v>19723</v>
      </c>
      <c r="L264" s="27">
        <v>19301</v>
      </c>
      <c r="M264" s="27">
        <v>18997</v>
      </c>
      <c r="N264" s="27">
        <v>8137</v>
      </c>
      <c r="O264" s="27">
        <v>66158</v>
      </c>
      <c r="P264" s="27">
        <v>20073</v>
      </c>
      <c r="Q264" s="27">
        <v>19263</v>
      </c>
      <c r="R264" s="27">
        <v>19146</v>
      </c>
      <c r="S264" s="27">
        <v>8384</v>
      </c>
      <c r="T264" s="27">
        <v>66866</v>
      </c>
      <c r="U264" s="27">
        <v>20732</v>
      </c>
      <c r="V264" s="27">
        <v>19769</v>
      </c>
      <c r="W264" s="27">
        <v>19702</v>
      </c>
      <c r="X264" s="27">
        <v>8946</v>
      </c>
      <c r="Y264" s="27">
        <v>69149</v>
      </c>
      <c r="Z264" s="27">
        <v>20416</v>
      </c>
      <c r="AA264" s="27">
        <v>20103</v>
      </c>
      <c r="AB264" s="27">
        <v>19792</v>
      </c>
      <c r="AC264" s="27">
        <v>9241</v>
      </c>
      <c r="AD264" s="27">
        <v>69552</v>
      </c>
      <c r="AE264" s="27">
        <v>21055</v>
      </c>
      <c r="AF264" s="27">
        <v>20274</v>
      </c>
      <c r="AG264" s="27">
        <v>20158</v>
      </c>
      <c r="AH264" s="27">
        <v>9388</v>
      </c>
      <c r="AI264" s="27">
        <v>70875</v>
      </c>
      <c r="AJ264" s="27">
        <v>21442</v>
      </c>
      <c r="AK264" s="27">
        <v>21058</v>
      </c>
      <c r="AL264" s="27">
        <v>20836</v>
      </c>
      <c r="AM264" s="27">
        <v>10593</v>
      </c>
      <c r="AN264" s="27">
        <v>73929</v>
      </c>
      <c r="AO264" s="27">
        <v>22905</v>
      </c>
      <c r="AP264" s="27">
        <v>21721</v>
      </c>
      <c r="AQ264" s="27">
        <v>21678</v>
      </c>
      <c r="AR264" s="27">
        <v>10152</v>
      </c>
      <c r="AS264" s="27">
        <v>76456</v>
      </c>
      <c r="AT264" s="27">
        <v>23861</v>
      </c>
      <c r="AU264" s="27">
        <v>23191</v>
      </c>
      <c r="AV264" s="27">
        <v>23088</v>
      </c>
      <c r="AW264" s="27">
        <v>10593</v>
      </c>
      <c r="AX264" s="27">
        <v>80733</v>
      </c>
      <c r="AY264" s="27">
        <v>25172</v>
      </c>
      <c r="AZ264" s="27">
        <v>24125</v>
      </c>
      <c r="BA264" s="27">
        <v>24154</v>
      </c>
      <c r="BB264" s="27">
        <v>10795</v>
      </c>
      <c r="BC264" s="27">
        <v>84246</v>
      </c>
      <c r="BD264" s="63">
        <v>24398</v>
      </c>
      <c r="BE264" s="97">
        <v>24819</v>
      </c>
      <c r="BF264" s="97">
        <v>24717</v>
      </c>
      <c r="BG264" s="97">
        <v>12640</v>
      </c>
      <c r="BH264" s="97">
        <v>86574</v>
      </c>
      <c r="BI264" s="97">
        <v>26836</v>
      </c>
      <c r="BJ264" s="97">
        <v>26198</v>
      </c>
      <c r="BK264" s="97">
        <v>26290</v>
      </c>
      <c r="BL264" s="97">
        <v>12871</v>
      </c>
      <c r="BM264" s="97">
        <v>92195</v>
      </c>
      <c r="BN264" s="97">
        <v>27688</v>
      </c>
      <c r="BO264" s="98">
        <v>3.1748397674765241E-2</v>
      </c>
    </row>
    <row r="265" spans="1:67" ht="17" x14ac:dyDescent="0.2">
      <c r="A265" s="9" t="s">
        <v>953</v>
      </c>
      <c r="B265" s="9" t="s">
        <v>954</v>
      </c>
      <c r="C265" s="73" t="s">
        <v>955</v>
      </c>
      <c r="D265" s="74" t="s">
        <v>85</v>
      </c>
      <c r="E265" s="75" t="s">
        <v>71</v>
      </c>
      <c r="F265" s="27">
        <v>18516</v>
      </c>
      <c r="G265" s="27">
        <v>17204</v>
      </c>
      <c r="H265" s="27">
        <v>18873</v>
      </c>
      <c r="I265" s="27">
        <v>7426</v>
      </c>
      <c r="J265" s="27">
        <v>62019</v>
      </c>
      <c r="K265" s="27">
        <v>18787</v>
      </c>
      <c r="L265" s="27">
        <v>17434</v>
      </c>
      <c r="M265" s="27">
        <v>18392</v>
      </c>
      <c r="N265" s="27">
        <v>8437</v>
      </c>
      <c r="O265" s="27">
        <v>63050</v>
      </c>
      <c r="P265" s="27">
        <v>19046</v>
      </c>
      <c r="Q265" s="27">
        <v>17707</v>
      </c>
      <c r="R265" s="27">
        <v>18772</v>
      </c>
      <c r="S265" s="27">
        <v>8756</v>
      </c>
      <c r="T265" s="27">
        <v>64281</v>
      </c>
      <c r="U265" s="27">
        <v>19409</v>
      </c>
      <c r="V265" s="27">
        <v>18178</v>
      </c>
      <c r="W265" s="27">
        <v>19233</v>
      </c>
      <c r="X265" s="27">
        <v>9403</v>
      </c>
      <c r="Y265" s="27">
        <v>66223</v>
      </c>
      <c r="Z265" s="27">
        <v>19839</v>
      </c>
      <c r="AA265" s="27">
        <v>19292</v>
      </c>
      <c r="AB265" s="27">
        <v>19871</v>
      </c>
      <c r="AC265" s="27">
        <v>9715</v>
      </c>
      <c r="AD265" s="27">
        <v>68717</v>
      </c>
      <c r="AE265" s="27">
        <v>20213</v>
      </c>
      <c r="AF265" s="27">
        <v>19179</v>
      </c>
      <c r="AG265" s="27">
        <v>20060</v>
      </c>
      <c r="AH265" s="27">
        <v>10650</v>
      </c>
      <c r="AI265" s="27">
        <v>70102</v>
      </c>
      <c r="AJ265" s="27">
        <v>21234</v>
      </c>
      <c r="AK265" s="27">
        <v>19800</v>
      </c>
      <c r="AL265" s="27">
        <v>20858</v>
      </c>
      <c r="AM265" s="27">
        <v>12156</v>
      </c>
      <c r="AN265" s="27">
        <v>74048</v>
      </c>
      <c r="AO265" s="27">
        <v>22449</v>
      </c>
      <c r="AP265" s="27">
        <v>21365</v>
      </c>
      <c r="AQ265" s="27">
        <v>22414</v>
      </c>
      <c r="AR265" s="27">
        <v>12851</v>
      </c>
      <c r="AS265" s="27">
        <v>79079</v>
      </c>
      <c r="AT265" s="27">
        <v>25371</v>
      </c>
      <c r="AU265" s="27">
        <v>23227</v>
      </c>
      <c r="AV265" s="27">
        <v>23991</v>
      </c>
      <c r="AW265" s="27">
        <v>12998</v>
      </c>
      <c r="AX265" s="27">
        <v>85587</v>
      </c>
      <c r="AY265" s="27">
        <v>25850</v>
      </c>
      <c r="AZ265" s="27">
        <v>24518</v>
      </c>
      <c r="BA265" s="27">
        <v>25328</v>
      </c>
      <c r="BB265" s="27">
        <v>15263</v>
      </c>
      <c r="BC265" s="27">
        <v>90959</v>
      </c>
      <c r="BD265" s="63">
        <v>26396</v>
      </c>
      <c r="BE265" s="97">
        <v>25492</v>
      </c>
      <c r="BF265" s="97">
        <v>26343</v>
      </c>
      <c r="BG265" s="97">
        <v>16428</v>
      </c>
      <c r="BH265" s="97">
        <v>94659</v>
      </c>
      <c r="BI265" s="97">
        <v>28326</v>
      </c>
      <c r="BJ265" s="97">
        <v>27344</v>
      </c>
      <c r="BK265" s="97">
        <v>28113</v>
      </c>
      <c r="BL265" s="97">
        <v>17689</v>
      </c>
      <c r="BM265" s="97">
        <v>101472</v>
      </c>
      <c r="BN265" s="97">
        <v>30710</v>
      </c>
      <c r="BO265" s="98">
        <v>8.4162959824895855E-2</v>
      </c>
    </row>
    <row r="266" spans="1:67" ht="17" x14ac:dyDescent="0.2">
      <c r="A266" s="9" t="s">
        <v>956</v>
      </c>
      <c r="B266" s="9" t="s">
        <v>957</v>
      </c>
      <c r="C266" s="73" t="s">
        <v>958</v>
      </c>
      <c r="D266" s="74" t="s">
        <v>85</v>
      </c>
      <c r="E266" s="75" t="s">
        <v>69</v>
      </c>
      <c r="F266" s="27">
        <v>13455</v>
      </c>
      <c r="G266" s="27">
        <v>13134</v>
      </c>
      <c r="H266" s="27">
        <v>13114</v>
      </c>
      <c r="I266" s="27">
        <v>5607</v>
      </c>
      <c r="J266" s="27">
        <v>45310</v>
      </c>
      <c r="K266" s="27">
        <v>13612.57</v>
      </c>
      <c r="L266" s="27">
        <v>13154.82</v>
      </c>
      <c r="M266" s="27">
        <v>13273.06</v>
      </c>
      <c r="N266" s="27">
        <v>5663.06</v>
      </c>
      <c r="O266" s="27">
        <v>45703.51</v>
      </c>
      <c r="P266" s="27">
        <v>13217</v>
      </c>
      <c r="Q266" s="27">
        <v>13336</v>
      </c>
      <c r="R266" s="27">
        <v>13440.97</v>
      </c>
      <c r="S266" s="27">
        <v>5994.38</v>
      </c>
      <c r="T266" s="27">
        <v>45987.69</v>
      </c>
      <c r="U266" s="27">
        <v>14101</v>
      </c>
      <c r="V266" s="27">
        <v>13851</v>
      </c>
      <c r="W266" s="27">
        <v>13781</v>
      </c>
      <c r="X266" s="27">
        <v>5960</v>
      </c>
      <c r="Y266" s="27">
        <v>47693.27</v>
      </c>
      <c r="Z266" s="27">
        <v>14489</v>
      </c>
      <c r="AA266" s="27">
        <v>14198</v>
      </c>
      <c r="AB266" s="27">
        <v>14188</v>
      </c>
      <c r="AC266" s="27">
        <v>6254</v>
      </c>
      <c r="AD266" s="27">
        <v>49129</v>
      </c>
      <c r="AE266" s="27">
        <v>14968</v>
      </c>
      <c r="AF266" s="27">
        <v>14561</v>
      </c>
      <c r="AG266" s="27">
        <v>14676</v>
      </c>
      <c r="AH266" s="27">
        <v>6519</v>
      </c>
      <c r="AI266" s="27">
        <v>50724</v>
      </c>
      <c r="AJ266" s="27">
        <v>15937</v>
      </c>
      <c r="AK266" s="27">
        <v>15499</v>
      </c>
      <c r="AL266" s="27">
        <v>15473</v>
      </c>
      <c r="AM266" s="27">
        <v>7034</v>
      </c>
      <c r="AN266" s="27">
        <v>53943</v>
      </c>
      <c r="AO266" s="27">
        <v>16710</v>
      </c>
      <c r="AP266" s="27">
        <v>16478</v>
      </c>
      <c r="AQ266" s="27">
        <v>16477</v>
      </c>
      <c r="AR266" s="27">
        <v>7260</v>
      </c>
      <c r="AS266" s="27">
        <v>56925</v>
      </c>
      <c r="AT266" s="27">
        <v>18091</v>
      </c>
      <c r="AU266" s="27">
        <v>17162</v>
      </c>
      <c r="AV266" s="27">
        <v>17556</v>
      </c>
      <c r="AW266" s="27">
        <v>8394</v>
      </c>
      <c r="AX266" s="27">
        <v>61203</v>
      </c>
      <c r="AY266" s="27">
        <v>19124</v>
      </c>
      <c r="AZ266" s="27">
        <v>19170</v>
      </c>
      <c r="BA266" s="27">
        <v>18783</v>
      </c>
      <c r="BB266" s="27">
        <v>9448</v>
      </c>
      <c r="BC266" s="27">
        <v>66525</v>
      </c>
      <c r="BD266" s="63">
        <v>19641</v>
      </c>
      <c r="BE266" s="97">
        <v>19371</v>
      </c>
      <c r="BF266" s="97">
        <v>19997</v>
      </c>
      <c r="BG266" s="97">
        <v>9802</v>
      </c>
      <c r="BH266" s="97">
        <v>68811</v>
      </c>
      <c r="BI266" s="97" t="s">
        <v>47</v>
      </c>
      <c r="BJ266" s="97" t="s">
        <v>47</v>
      </c>
      <c r="BK266" s="97" t="s">
        <v>47</v>
      </c>
      <c r="BL266" s="97" t="s">
        <v>47</v>
      </c>
      <c r="BM266" s="97" t="s">
        <v>47</v>
      </c>
      <c r="BN266" s="97" t="s">
        <v>47</v>
      </c>
      <c r="BO266" s="98" t="s">
        <v>1279</v>
      </c>
    </row>
    <row r="267" spans="1:67" ht="17" x14ac:dyDescent="0.2">
      <c r="A267" s="9" t="s">
        <v>959</v>
      </c>
      <c r="B267" s="9" t="s">
        <v>960</v>
      </c>
      <c r="C267" s="73" t="s">
        <v>961</v>
      </c>
      <c r="D267" s="74" t="s">
        <v>85</v>
      </c>
      <c r="E267" s="75" t="s">
        <v>75</v>
      </c>
      <c r="F267" s="27">
        <v>23559</v>
      </c>
      <c r="G267" s="27">
        <v>22611</v>
      </c>
      <c r="H267" s="27">
        <v>22260</v>
      </c>
      <c r="I267" s="27">
        <v>10348</v>
      </c>
      <c r="J267" s="27">
        <v>78778</v>
      </c>
      <c r="K267" s="27">
        <v>23720</v>
      </c>
      <c r="L267" s="27">
        <v>22820</v>
      </c>
      <c r="M267" s="27">
        <v>22739</v>
      </c>
      <c r="N267" s="27">
        <v>10117</v>
      </c>
      <c r="O267" s="27">
        <v>79396</v>
      </c>
      <c r="P267" s="27">
        <v>23945</v>
      </c>
      <c r="Q267" s="27">
        <v>22902</v>
      </c>
      <c r="R267" s="27">
        <v>22831</v>
      </c>
      <c r="S267" s="27">
        <v>10427</v>
      </c>
      <c r="T267" s="27">
        <v>80105</v>
      </c>
      <c r="U267" s="27">
        <v>24659</v>
      </c>
      <c r="V267" s="27">
        <v>23879</v>
      </c>
      <c r="W267" s="27">
        <v>23810</v>
      </c>
      <c r="X267" s="27">
        <v>11036</v>
      </c>
      <c r="Y267" s="27">
        <v>83384</v>
      </c>
      <c r="Z267" s="27">
        <v>25419</v>
      </c>
      <c r="AA267" s="27">
        <v>24551</v>
      </c>
      <c r="AB267" s="27">
        <v>24505</v>
      </c>
      <c r="AC267" s="27">
        <v>11496</v>
      </c>
      <c r="AD267" s="27">
        <v>85971</v>
      </c>
      <c r="AE267" s="27">
        <v>25799</v>
      </c>
      <c r="AF267" s="27">
        <v>25216</v>
      </c>
      <c r="AG267" s="27">
        <v>25151</v>
      </c>
      <c r="AH267" s="27">
        <v>11933</v>
      </c>
      <c r="AI267" s="27">
        <v>88099</v>
      </c>
      <c r="AJ267" s="27">
        <v>27200</v>
      </c>
      <c r="AK267" s="27">
        <v>26484</v>
      </c>
      <c r="AL267" s="27">
        <v>26468</v>
      </c>
      <c r="AM267" s="27">
        <v>12455</v>
      </c>
      <c r="AN267" s="27">
        <v>92607</v>
      </c>
      <c r="AO267" s="27">
        <v>28751</v>
      </c>
      <c r="AP267" s="27">
        <v>27771</v>
      </c>
      <c r="AQ267" s="27">
        <v>27953</v>
      </c>
      <c r="AR267" s="27">
        <v>13147</v>
      </c>
      <c r="AS267" s="27">
        <v>97622</v>
      </c>
      <c r="AT267" s="27">
        <v>30688</v>
      </c>
      <c r="AU267" s="27">
        <v>29863</v>
      </c>
      <c r="AV267" s="27">
        <v>29768</v>
      </c>
      <c r="AW267" s="27">
        <v>14375</v>
      </c>
      <c r="AX267" s="27">
        <v>104694</v>
      </c>
      <c r="AY267" s="27">
        <v>32056</v>
      </c>
      <c r="AZ267" s="27">
        <v>31595</v>
      </c>
      <c r="BA267" s="27">
        <v>31778</v>
      </c>
      <c r="BB267" s="27">
        <v>15652</v>
      </c>
      <c r="BC267" s="27">
        <v>111081</v>
      </c>
      <c r="BD267" s="63">
        <v>32701</v>
      </c>
      <c r="BE267" s="97">
        <v>32886</v>
      </c>
      <c r="BF267" s="97">
        <v>32962</v>
      </c>
      <c r="BG267" s="97">
        <v>17342</v>
      </c>
      <c r="BH267" s="97">
        <v>115891</v>
      </c>
      <c r="BI267" s="97">
        <v>35352</v>
      </c>
      <c r="BJ267" s="97">
        <v>35407</v>
      </c>
      <c r="BK267" s="97">
        <v>35770</v>
      </c>
      <c r="BL267" s="97">
        <v>18448</v>
      </c>
      <c r="BM267" s="97">
        <v>124977</v>
      </c>
      <c r="BN267" s="97">
        <v>38436</v>
      </c>
      <c r="BO267" s="98">
        <v>8.7236931432450787E-2</v>
      </c>
    </row>
    <row r="268" spans="1:67" ht="17" x14ac:dyDescent="0.2">
      <c r="A268" s="9" t="s">
        <v>962</v>
      </c>
      <c r="B268" s="9" t="s">
        <v>963</v>
      </c>
      <c r="C268" s="73" t="s">
        <v>964</v>
      </c>
      <c r="D268" s="74" t="s">
        <v>85</v>
      </c>
      <c r="E268" s="75" t="s">
        <v>65</v>
      </c>
      <c r="F268" s="27">
        <v>14839</v>
      </c>
      <c r="G268" s="27">
        <v>14594</v>
      </c>
      <c r="H268" s="27">
        <v>14573</v>
      </c>
      <c r="I268" s="27">
        <v>6565</v>
      </c>
      <c r="J268" s="27">
        <v>50571</v>
      </c>
      <c r="K268" s="27">
        <v>14911</v>
      </c>
      <c r="L268" s="27">
        <v>14683</v>
      </c>
      <c r="M268" s="27">
        <v>14647</v>
      </c>
      <c r="N268" s="27">
        <v>6285</v>
      </c>
      <c r="O268" s="27">
        <v>50525</v>
      </c>
      <c r="P268" s="27">
        <v>15011</v>
      </c>
      <c r="Q268" s="27">
        <v>14822</v>
      </c>
      <c r="R268" s="27">
        <v>14645</v>
      </c>
      <c r="S268" s="27">
        <v>6372</v>
      </c>
      <c r="T268" s="27">
        <v>50851</v>
      </c>
      <c r="U268" s="27">
        <v>14937</v>
      </c>
      <c r="V268" s="27">
        <v>14643</v>
      </c>
      <c r="W268" s="27">
        <v>14708</v>
      </c>
      <c r="X268" s="27">
        <v>6595</v>
      </c>
      <c r="Y268" s="27">
        <v>50883</v>
      </c>
      <c r="Z268" s="27">
        <v>15474</v>
      </c>
      <c r="AA268" s="27">
        <v>15235</v>
      </c>
      <c r="AB268" s="27">
        <v>15350</v>
      </c>
      <c r="AC268" s="27">
        <v>7050</v>
      </c>
      <c r="AD268" s="27">
        <v>53109</v>
      </c>
      <c r="AE268" s="27">
        <v>16025</v>
      </c>
      <c r="AF268" s="27">
        <v>15856</v>
      </c>
      <c r="AG268" s="27">
        <v>15895</v>
      </c>
      <c r="AH268" s="27">
        <v>7177</v>
      </c>
      <c r="AI268" s="27">
        <v>54953</v>
      </c>
      <c r="AJ268" s="27">
        <v>17027</v>
      </c>
      <c r="AK268" s="27">
        <v>16696</v>
      </c>
      <c r="AL268" s="27">
        <v>16594</v>
      </c>
      <c r="AM268" s="27">
        <v>7543</v>
      </c>
      <c r="AN268" s="27">
        <v>57860</v>
      </c>
      <c r="AO268" s="27">
        <v>17514</v>
      </c>
      <c r="AP268" s="27">
        <v>17356</v>
      </c>
      <c r="AQ268" s="27">
        <v>17178</v>
      </c>
      <c r="AR268" s="27">
        <v>7754</v>
      </c>
      <c r="AS268" s="27">
        <v>59802</v>
      </c>
      <c r="AT268" s="27">
        <v>18617</v>
      </c>
      <c r="AU268" s="27">
        <v>18316</v>
      </c>
      <c r="AV268" s="27">
        <v>18304</v>
      </c>
      <c r="AW268" s="27">
        <v>8043</v>
      </c>
      <c r="AX268" s="27">
        <v>63280</v>
      </c>
      <c r="AY268" s="27">
        <v>19985</v>
      </c>
      <c r="AZ268" s="27">
        <v>19346</v>
      </c>
      <c r="BA268" s="27">
        <v>19300</v>
      </c>
      <c r="BB268" s="27">
        <v>8280</v>
      </c>
      <c r="BC268" s="27">
        <v>66911</v>
      </c>
      <c r="BD268" s="63">
        <v>20040</v>
      </c>
      <c r="BE268" s="97">
        <v>19897</v>
      </c>
      <c r="BF268" s="97">
        <v>19854</v>
      </c>
      <c r="BG268" s="97">
        <v>8722</v>
      </c>
      <c r="BH268" s="97">
        <v>68513</v>
      </c>
      <c r="BI268" s="97">
        <v>21360</v>
      </c>
      <c r="BJ268" s="97">
        <v>20726</v>
      </c>
      <c r="BK268" s="97">
        <v>20757</v>
      </c>
      <c r="BL268" s="97">
        <v>9426</v>
      </c>
      <c r="BM268" s="97">
        <v>72269</v>
      </c>
      <c r="BN268" s="97">
        <v>22876</v>
      </c>
      <c r="BO268" s="98">
        <v>7.0973782771535585E-2</v>
      </c>
    </row>
    <row r="269" spans="1:67" ht="17" x14ac:dyDescent="0.2">
      <c r="A269" s="9" t="s">
        <v>965</v>
      </c>
      <c r="B269" s="9" t="s">
        <v>966</v>
      </c>
      <c r="C269" s="73" t="s">
        <v>967</v>
      </c>
      <c r="D269" s="74" t="s">
        <v>85</v>
      </c>
      <c r="E269" s="75" t="s">
        <v>73</v>
      </c>
      <c r="F269" s="27">
        <v>23148</v>
      </c>
      <c r="G269" s="27">
        <v>22361</v>
      </c>
      <c r="H269" s="27">
        <v>22827</v>
      </c>
      <c r="I269" s="27">
        <v>11305</v>
      </c>
      <c r="J269" s="27">
        <v>79641</v>
      </c>
      <c r="K269" s="27">
        <v>23347</v>
      </c>
      <c r="L269" s="27">
        <v>23073</v>
      </c>
      <c r="M269" s="27">
        <v>23278</v>
      </c>
      <c r="N269" s="27">
        <v>10045</v>
      </c>
      <c r="O269" s="27">
        <v>79743</v>
      </c>
      <c r="P269" s="27">
        <v>23853</v>
      </c>
      <c r="Q269" s="27">
        <v>23143</v>
      </c>
      <c r="R269" s="27">
        <v>23541</v>
      </c>
      <c r="S269" s="27">
        <v>10258</v>
      </c>
      <c r="T269" s="27">
        <v>80795</v>
      </c>
      <c r="U269" s="27">
        <v>24279</v>
      </c>
      <c r="V269" s="27">
        <v>23577</v>
      </c>
      <c r="W269" s="27">
        <v>24044</v>
      </c>
      <c r="X269" s="27">
        <v>11364</v>
      </c>
      <c r="Y269" s="27">
        <v>83264</v>
      </c>
      <c r="Z269" s="27">
        <v>24652</v>
      </c>
      <c r="AA269" s="27">
        <v>24216</v>
      </c>
      <c r="AB269" s="27">
        <v>16127</v>
      </c>
      <c r="AC269" s="27">
        <v>19606</v>
      </c>
      <c r="AD269" s="27">
        <v>84601</v>
      </c>
      <c r="AE269" s="27">
        <v>25364</v>
      </c>
      <c r="AF269" s="27">
        <v>24434</v>
      </c>
      <c r="AG269" s="27">
        <v>24726</v>
      </c>
      <c r="AH269" s="27">
        <v>12823</v>
      </c>
      <c r="AI269" s="27">
        <v>87347</v>
      </c>
      <c r="AJ269" s="27">
        <v>26734</v>
      </c>
      <c r="AK269" s="27">
        <v>25938</v>
      </c>
      <c r="AL269" s="27">
        <v>26038</v>
      </c>
      <c r="AM269" s="27">
        <v>14079</v>
      </c>
      <c r="AN269" s="27">
        <v>92789</v>
      </c>
      <c r="AO269" s="27">
        <v>27922</v>
      </c>
      <c r="AP269" s="27">
        <v>27118</v>
      </c>
      <c r="AQ269" s="27">
        <v>27334</v>
      </c>
      <c r="AR269" s="27">
        <v>15010</v>
      </c>
      <c r="AS269" s="27">
        <v>97384</v>
      </c>
      <c r="AT269" s="27">
        <v>29548</v>
      </c>
      <c r="AU269" s="27">
        <v>28623</v>
      </c>
      <c r="AV269" s="27">
        <v>28593</v>
      </c>
      <c r="AW269" s="27">
        <v>15403</v>
      </c>
      <c r="AX269" s="27">
        <v>102167</v>
      </c>
      <c r="AY269" s="27">
        <v>30763</v>
      </c>
      <c r="AZ269" s="27">
        <v>29751</v>
      </c>
      <c r="BA269" s="27">
        <v>30438</v>
      </c>
      <c r="BB269" s="27">
        <v>16812</v>
      </c>
      <c r="BC269" s="27">
        <v>107764</v>
      </c>
      <c r="BD269" s="63">
        <v>31053</v>
      </c>
      <c r="BE269" s="97">
        <v>30816</v>
      </c>
      <c r="BF269" s="97">
        <v>30704</v>
      </c>
      <c r="BG269" s="97">
        <v>17556</v>
      </c>
      <c r="BH269" s="97">
        <v>110129</v>
      </c>
      <c r="BI269" s="97">
        <v>33042</v>
      </c>
      <c r="BJ269" s="97">
        <v>32323</v>
      </c>
      <c r="BK269" s="97">
        <v>33134</v>
      </c>
      <c r="BL269" s="97">
        <v>18621</v>
      </c>
      <c r="BM269" s="97">
        <v>117120</v>
      </c>
      <c r="BN269" s="97">
        <v>35451</v>
      </c>
      <c r="BO269" s="98">
        <v>7.2907209006718723E-2</v>
      </c>
    </row>
    <row r="270" spans="1:67" ht="17" x14ac:dyDescent="0.2">
      <c r="A270" s="9" t="s">
        <v>968</v>
      </c>
      <c r="B270" s="9" t="s">
        <v>969</v>
      </c>
      <c r="C270" s="73" t="s">
        <v>970</v>
      </c>
      <c r="D270" s="74" t="s">
        <v>85</v>
      </c>
      <c r="E270" s="75" t="s">
        <v>79</v>
      </c>
      <c r="F270" s="27">
        <v>14450</v>
      </c>
      <c r="G270" s="27">
        <v>14391</v>
      </c>
      <c r="H270" s="27">
        <v>14268</v>
      </c>
      <c r="I270" s="27">
        <v>6161</v>
      </c>
      <c r="J270" s="27">
        <v>49270</v>
      </c>
      <c r="K270" s="27">
        <v>14942</v>
      </c>
      <c r="L270" s="27">
        <v>14480</v>
      </c>
      <c r="M270" s="27">
        <v>14184</v>
      </c>
      <c r="N270" s="27">
        <v>6039</v>
      </c>
      <c r="O270" s="27">
        <v>49645</v>
      </c>
      <c r="P270" s="27">
        <v>15065</v>
      </c>
      <c r="Q270" s="27">
        <v>14662</v>
      </c>
      <c r="R270" s="27">
        <v>14580</v>
      </c>
      <c r="S270" s="27">
        <v>6294</v>
      </c>
      <c r="T270" s="27">
        <v>50601</v>
      </c>
      <c r="U270" s="27">
        <v>15363</v>
      </c>
      <c r="V270" s="27">
        <v>15101</v>
      </c>
      <c r="W270" s="27">
        <v>14832</v>
      </c>
      <c r="X270" s="27">
        <v>6517</v>
      </c>
      <c r="Y270" s="27">
        <v>51813</v>
      </c>
      <c r="Z270" s="27">
        <v>15396</v>
      </c>
      <c r="AA270" s="27">
        <v>15136</v>
      </c>
      <c r="AB270" s="27">
        <v>14994</v>
      </c>
      <c r="AC270" s="27">
        <v>6773</v>
      </c>
      <c r="AD270" s="27">
        <v>52299</v>
      </c>
      <c r="AE270" s="27">
        <v>15834</v>
      </c>
      <c r="AF270" s="27">
        <v>15595</v>
      </c>
      <c r="AG270" s="27">
        <v>15331</v>
      </c>
      <c r="AH270" s="27">
        <v>6754</v>
      </c>
      <c r="AI270" s="27">
        <v>53514</v>
      </c>
      <c r="AJ270" s="27">
        <v>16570</v>
      </c>
      <c r="AK270" s="27">
        <v>16159</v>
      </c>
      <c r="AL270" s="27">
        <v>15975</v>
      </c>
      <c r="AM270" s="27">
        <v>7390</v>
      </c>
      <c r="AN270" s="27">
        <v>56094</v>
      </c>
      <c r="AO270" s="27">
        <v>17109</v>
      </c>
      <c r="AP270" s="27">
        <v>16987</v>
      </c>
      <c r="AQ270" s="27">
        <v>16768</v>
      </c>
      <c r="AR270" s="27">
        <v>7916</v>
      </c>
      <c r="AS270" s="27">
        <v>58780</v>
      </c>
      <c r="AT270" s="27">
        <v>18163</v>
      </c>
      <c r="AU270" s="27">
        <v>17994</v>
      </c>
      <c r="AV270" s="27">
        <v>17913</v>
      </c>
      <c r="AW270" s="27">
        <v>8467</v>
      </c>
      <c r="AX270" s="27">
        <v>62537</v>
      </c>
      <c r="AY270" s="27">
        <v>19077</v>
      </c>
      <c r="AZ270" s="27">
        <v>19042</v>
      </c>
      <c r="BA270" s="27">
        <v>18664</v>
      </c>
      <c r="BB270" s="27">
        <v>8916</v>
      </c>
      <c r="BC270" s="27">
        <v>65699</v>
      </c>
      <c r="BD270" s="63">
        <v>19197</v>
      </c>
      <c r="BE270" s="97">
        <v>19581</v>
      </c>
      <c r="BF270" s="97">
        <v>19429</v>
      </c>
      <c r="BG270" s="97">
        <v>9813</v>
      </c>
      <c r="BH270" s="97">
        <v>68020</v>
      </c>
      <c r="BI270" s="97">
        <v>21086</v>
      </c>
      <c r="BJ270" s="97">
        <v>20762</v>
      </c>
      <c r="BK270" s="97">
        <v>20705</v>
      </c>
      <c r="BL270" s="97">
        <v>10464</v>
      </c>
      <c r="BM270" s="97">
        <v>73017</v>
      </c>
      <c r="BN270" s="97">
        <v>22036</v>
      </c>
      <c r="BO270" s="98">
        <v>4.5053590059755289E-2</v>
      </c>
    </row>
    <row r="271" spans="1:67" ht="17" x14ac:dyDescent="0.2">
      <c r="A271" s="9" t="s">
        <v>971</v>
      </c>
      <c r="B271" s="9" t="s">
        <v>972</v>
      </c>
      <c r="C271" s="73" t="s">
        <v>973</v>
      </c>
      <c r="D271" s="74" t="s">
        <v>83</v>
      </c>
      <c r="E271" s="75" t="s">
        <v>67</v>
      </c>
      <c r="F271" s="27">
        <v>13835</v>
      </c>
      <c r="G271" s="27">
        <v>13766</v>
      </c>
      <c r="H271" s="27">
        <v>13409</v>
      </c>
      <c r="I271" s="27">
        <v>6146</v>
      </c>
      <c r="J271" s="27">
        <v>47156</v>
      </c>
      <c r="K271" s="27">
        <v>13958</v>
      </c>
      <c r="L271" s="27">
        <v>13956</v>
      </c>
      <c r="M271" s="27">
        <v>13714</v>
      </c>
      <c r="N271" s="27">
        <v>6449</v>
      </c>
      <c r="O271" s="27">
        <v>48077</v>
      </c>
      <c r="P271" s="27">
        <v>14264</v>
      </c>
      <c r="Q271" s="27">
        <v>14060</v>
      </c>
      <c r="R271" s="27">
        <v>13739</v>
      </c>
      <c r="S271" s="27">
        <v>6534</v>
      </c>
      <c r="T271" s="27">
        <v>48597</v>
      </c>
      <c r="U271" s="27">
        <v>14953</v>
      </c>
      <c r="V271" s="27">
        <v>14732</v>
      </c>
      <c r="W271" s="27">
        <v>14611</v>
      </c>
      <c r="X271" s="27">
        <v>7018</v>
      </c>
      <c r="Y271" s="27">
        <v>51314</v>
      </c>
      <c r="Z271" s="27">
        <v>15069</v>
      </c>
      <c r="AA271" s="27">
        <v>15036</v>
      </c>
      <c r="AB271" s="27">
        <v>14816</v>
      </c>
      <c r="AC271" s="27">
        <v>7578</v>
      </c>
      <c r="AD271" s="27">
        <v>52499</v>
      </c>
      <c r="AE271" s="27">
        <v>15579</v>
      </c>
      <c r="AF271" s="27">
        <v>15708</v>
      </c>
      <c r="AG271" s="27">
        <v>15621</v>
      </c>
      <c r="AH271" s="27">
        <v>8446</v>
      </c>
      <c r="AI271" s="27">
        <v>55354</v>
      </c>
      <c r="AJ271" s="27">
        <v>16552</v>
      </c>
      <c r="AK271" s="27">
        <v>16616</v>
      </c>
      <c r="AL271" s="27">
        <v>16521</v>
      </c>
      <c r="AM271" s="27">
        <v>9107</v>
      </c>
      <c r="AN271" s="27">
        <v>58796</v>
      </c>
      <c r="AO271" s="27">
        <v>17532</v>
      </c>
      <c r="AP271" s="27">
        <v>17612</v>
      </c>
      <c r="AQ271" s="27">
        <v>17488</v>
      </c>
      <c r="AR271" s="27">
        <v>9437</v>
      </c>
      <c r="AS271" s="27">
        <v>62069</v>
      </c>
      <c r="AT271" s="27">
        <v>18701</v>
      </c>
      <c r="AU271" s="27">
        <v>18438</v>
      </c>
      <c r="AV271" s="27">
        <v>18481</v>
      </c>
      <c r="AW271" s="27">
        <v>9875</v>
      </c>
      <c r="AX271" s="27">
        <v>65495</v>
      </c>
      <c r="AY271" s="27">
        <v>19777</v>
      </c>
      <c r="AZ271" s="27">
        <v>19857</v>
      </c>
      <c r="BA271" s="27">
        <v>19808</v>
      </c>
      <c r="BB271" s="27">
        <v>10349</v>
      </c>
      <c r="BC271" s="27">
        <v>69791</v>
      </c>
      <c r="BD271" s="63">
        <v>18540</v>
      </c>
      <c r="BE271" s="97">
        <v>19749</v>
      </c>
      <c r="BF271" s="97">
        <v>19552</v>
      </c>
      <c r="BG271" s="97">
        <v>10850</v>
      </c>
      <c r="BH271" s="97">
        <v>68691</v>
      </c>
      <c r="BI271" s="97">
        <v>20524</v>
      </c>
      <c r="BJ271" s="97">
        <v>20510</v>
      </c>
      <c r="BK271" s="97">
        <v>20568</v>
      </c>
      <c r="BL271" s="97">
        <v>11287</v>
      </c>
      <c r="BM271" s="97">
        <v>72889</v>
      </c>
      <c r="BN271" s="97">
        <v>22973</v>
      </c>
      <c r="BO271" s="98">
        <v>0.11932371857337751</v>
      </c>
    </row>
    <row r="272" spans="1:67" ht="17" x14ac:dyDescent="0.2">
      <c r="A272" s="9" t="s">
        <v>974</v>
      </c>
      <c r="B272" s="9" t="s">
        <v>975</v>
      </c>
      <c r="C272" s="73" t="s">
        <v>976</v>
      </c>
      <c r="D272" s="74" t="s">
        <v>87</v>
      </c>
      <c r="E272" s="75" t="s">
        <v>75</v>
      </c>
      <c r="F272" s="27">
        <v>22528</v>
      </c>
      <c r="G272" s="27">
        <v>22075</v>
      </c>
      <c r="H272" s="27">
        <v>22066</v>
      </c>
      <c r="I272" s="27">
        <v>11697</v>
      </c>
      <c r="J272" s="27">
        <v>78366</v>
      </c>
      <c r="K272" s="27">
        <v>22353</v>
      </c>
      <c r="L272" s="27">
        <v>22216</v>
      </c>
      <c r="M272" s="27">
        <v>22253</v>
      </c>
      <c r="N272" s="27">
        <v>11501</v>
      </c>
      <c r="O272" s="27">
        <v>78323</v>
      </c>
      <c r="P272" s="27">
        <v>22616</v>
      </c>
      <c r="Q272" s="27">
        <v>22120</v>
      </c>
      <c r="R272" s="27">
        <v>22383</v>
      </c>
      <c r="S272" s="27">
        <v>11245</v>
      </c>
      <c r="T272" s="27">
        <v>78364</v>
      </c>
      <c r="U272" s="27">
        <v>23927</v>
      </c>
      <c r="V272" s="27">
        <v>23976</v>
      </c>
      <c r="W272" s="27">
        <v>23595</v>
      </c>
      <c r="X272" s="27">
        <v>13099</v>
      </c>
      <c r="Y272" s="27">
        <v>84597</v>
      </c>
      <c r="Z272" s="27">
        <v>25282</v>
      </c>
      <c r="AA272" s="27">
        <v>24688</v>
      </c>
      <c r="AB272" s="27">
        <v>24762</v>
      </c>
      <c r="AC272" s="27">
        <v>14222</v>
      </c>
      <c r="AD272" s="27">
        <v>88954</v>
      </c>
      <c r="AE272" s="27">
        <v>26409</v>
      </c>
      <c r="AF272" s="27">
        <v>25700</v>
      </c>
      <c r="AG272" s="27">
        <v>25748</v>
      </c>
      <c r="AH272" s="27">
        <v>14777</v>
      </c>
      <c r="AI272" s="27">
        <v>92634</v>
      </c>
      <c r="AJ272" s="27">
        <v>27425</v>
      </c>
      <c r="AK272" s="27">
        <v>27011</v>
      </c>
      <c r="AL272" s="27">
        <v>27157</v>
      </c>
      <c r="AM272" s="27">
        <v>15661</v>
      </c>
      <c r="AN272" s="27">
        <v>97254</v>
      </c>
      <c r="AO272" s="27">
        <v>29152</v>
      </c>
      <c r="AP272" s="27">
        <v>28565</v>
      </c>
      <c r="AQ272" s="27">
        <v>28470</v>
      </c>
      <c r="AR272" s="27">
        <v>16894</v>
      </c>
      <c r="AS272" s="27">
        <v>103081</v>
      </c>
      <c r="AT272" s="27">
        <v>31122</v>
      </c>
      <c r="AU272" s="27">
        <v>30948</v>
      </c>
      <c r="AV272" s="27">
        <v>31132</v>
      </c>
      <c r="AW272" s="27">
        <v>17327</v>
      </c>
      <c r="AX272" s="27">
        <v>110529</v>
      </c>
      <c r="AY272" s="27">
        <v>32498</v>
      </c>
      <c r="AZ272" s="27">
        <v>33025</v>
      </c>
      <c r="BA272" s="27">
        <v>32452</v>
      </c>
      <c r="BB272" s="27">
        <v>17089</v>
      </c>
      <c r="BC272" s="27">
        <v>115064</v>
      </c>
      <c r="BD272" s="63">
        <v>31214</v>
      </c>
      <c r="BE272" s="97">
        <v>31589</v>
      </c>
      <c r="BF272" s="97">
        <v>32159</v>
      </c>
      <c r="BG272" s="97">
        <v>18557</v>
      </c>
      <c r="BH272" s="97">
        <v>113519</v>
      </c>
      <c r="BI272" s="97">
        <v>34932</v>
      </c>
      <c r="BJ272" s="97">
        <v>34388</v>
      </c>
      <c r="BK272" s="97">
        <v>34438</v>
      </c>
      <c r="BL272" s="97">
        <v>19704</v>
      </c>
      <c r="BM272" s="97">
        <v>123462</v>
      </c>
      <c r="BN272" s="97">
        <v>35766</v>
      </c>
      <c r="BO272" s="98">
        <v>2.3874957059429748E-2</v>
      </c>
    </row>
    <row r="273" spans="1:67" ht="17" x14ac:dyDescent="0.2">
      <c r="A273" s="9" t="s">
        <v>977</v>
      </c>
      <c r="B273" s="9" t="s">
        <v>978</v>
      </c>
      <c r="C273" s="73" t="s">
        <v>979</v>
      </c>
      <c r="D273" s="74" t="s">
        <v>87</v>
      </c>
      <c r="E273" s="75" t="s">
        <v>71</v>
      </c>
      <c r="F273" s="27">
        <v>18554</v>
      </c>
      <c r="G273" s="27">
        <v>17810</v>
      </c>
      <c r="H273" s="27">
        <v>17933</v>
      </c>
      <c r="I273" s="27">
        <v>12867</v>
      </c>
      <c r="J273" s="27">
        <v>67164</v>
      </c>
      <c r="K273" s="27">
        <v>18710</v>
      </c>
      <c r="L273" s="27">
        <v>17855</v>
      </c>
      <c r="M273" s="27">
        <v>17984</v>
      </c>
      <c r="N273" s="27">
        <v>13142</v>
      </c>
      <c r="O273" s="27">
        <v>67691</v>
      </c>
      <c r="P273" s="27">
        <v>18679</v>
      </c>
      <c r="Q273" s="27">
        <v>18012</v>
      </c>
      <c r="R273" s="27">
        <v>18160</v>
      </c>
      <c r="S273" s="27">
        <v>13479</v>
      </c>
      <c r="T273" s="27">
        <v>68330</v>
      </c>
      <c r="U273" s="27">
        <v>19647</v>
      </c>
      <c r="V273" s="27">
        <v>19254</v>
      </c>
      <c r="W273" s="27">
        <v>19447</v>
      </c>
      <c r="X273" s="27">
        <v>14750</v>
      </c>
      <c r="Y273" s="27">
        <v>73098</v>
      </c>
      <c r="Z273" s="27">
        <v>20245</v>
      </c>
      <c r="AA273" s="27">
        <v>19579</v>
      </c>
      <c r="AB273" s="27">
        <v>19597</v>
      </c>
      <c r="AC273" s="27">
        <v>15083</v>
      </c>
      <c r="AD273" s="27">
        <v>74504</v>
      </c>
      <c r="AE273" s="27">
        <v>21606</v>
      </c>
      <c r="AF273" s="27">
        <v>20234</v>
      </c>
      <c r="AG273" s="27">
        <v>20192</v>
      </c>
      <c r="AH273" s="27">
        <v>16277</v>
      </c>
      <c r="AI273" s="27">
        <v>78309</v>
      </c>
      <c r="AJ273" s="27">
        <v>22194</v>
      </c>
      <c r="AK273" s="27">
        <v>20821</v>
      </c>
      <c r="AL273" s="27">
        <v>22598</v>
      </c>
      <c r="AM273" s="27">
        <v>17786</v>
      </c>
      <c r="AN273" s="27">
        <v>83399</v>
      </c>
      <c r="AO273" s="27">
        <v>25432</v>
      </c>
      <c r="AP273" s="27">
        <v>23101</v>
      </c>
      <c r="AQ273" s="27">
        <v>23179</v>
      </c>
      <c r="AR273" s="27">
        <v>16179</v>
      </c>
      <c r="AS273" s="27">
        <v>87891</v>
      </c>
      <c r="AT273" s="27">
        <v>25505</v>
      </c>
      <c r="AU273" s="27">
        <v>24457</v>
      </c>
      <c r="AV273" s="27">
        <v>24392</v>
      </c>
      <c r="AW273" s="27">
        <v>19116</v>
      </c>
      <c r="AX273" s="27">
        <v>93470</v>
      </c>
      <c r="AY273" s="27">
        <v>26513</v>
      </c>
      <c r="AZ273" s="27">
        <v>26009</v>
      </c>
      <c r="BA273" s="27">
        <v>25841</v>
      </c>
      <c r="BB273" s="27">
        <v>19967</v>
      </c>
      <c r="BC273" s="27">
        <v>98330</v>
      </c>
      <c r="BD273" s="63">
        <v>26467</v>
      </c>
      <c r="BE273" s="97">
        <v>25872</v>
      </c>
      <c r="BF273" s="97">
        <v>26669</v>
      </c>
      <c r="BG273" s="97">
        <v>20404</v>
      </c>
      <c r="BH273" s="97">
        <v>99412</v>
      </c>
      <c r="BI273" s="97">
        <v>28696</v>
      </c>
      <c r="BJ273" s="97">
        <v>27864</v>
      </c>
      <c r="BK273" s="97">
        <v>27581</v>
      </c>
      <c r="BL273" s="97">
        <v>22399</v>
      </c>
      <c r="BM273" s="97">
        <v>106540</v>
      </c>
      <c r="BN273" s="97">
        <v>29460</v>
      </c>
      <c r="BO273" s="98">
        <v>2.6623919710064121E-2</v>
      </c>
    </row>
    <row r="274" spans="1:67" ht="17" x14ac:dyDescent="0.2">
      <c r="A274" s="9" t="s">
        <v>980</v>
      </c>
      <c r="B274" s="9" t="s">
        <v>981</v>
      </c>
      <c r="C274" s="73" t="s">
        <v>982</v>
      </c>
      <c r="D274" s="74" t="s">
        <v>81</v>
      </c>
      <c r="E274" s="75" t="s">
        <v>81</v>
      </c>
      <c r="F274" s="27">
        <v>25713</v>
      </c>
      <c r="G274" s="27">
        <v>25111</v>
      </c>
      <c r="H274" s="27">
        <v>25532</v>
      </c>
      <c r="I274" s="27">
        <v>16343</v>
      </c>
      <c r="J274" s="27">
        <v>92699</v>
      </c>
      <c r="K274" s="27">
        <v>26676</v>
      </c>
      <c r="L274" s="27">
        <v>26727</v>
      </c>
      <c r="M274" s="27">
        <v>26111</v>
      </c>
      <c r="N274" s="27">
        <v>14823</v>
      </c>
      <c r="O274" s="27">
        <v>94337</v>
      </c>
      <c r="P274" s="27">
        <v>31678</v>
      </c>
      <c r="Q274" s="27">
        <v>26200</v>
      </c>
      <c r="R274" s="27">
        <v>26441</v>
      </c>
      <c r="S274" s="27">
        <v>12676</v>
      </c>
      <c r="T274" s="27">
        <v>96995</v>
      </c>
      <c r="U274" s="27">
        <v>31307</v>
      </c>
      <c r="V274" s="27">
        <v>28819</v>
      </c>
      <c r="W274" s="27">
        <v>27806</v>
      </c>
      <c r="X274" s="27">
        <v>13795</v>
      </c>
      <c r="Y274" s="27">
        <v>101727</v>
      </c>
      <c r="Z274" s="27">
        <v>32219</v>
      </c>
      <c r="AA274" s="27">
        <v>29509</v>
      </c>
      <c r="AB274" s="27">
        <v>28907</v>
      </c>
      <c r="AC274" s="27">
        <v>15874</v>
      </c>
      <c r="AD274" s="27">
        <v>106509</v>
      </c>
      <c r="AE274" s="27">
        <v>33098</v>
      </c>
      <c r="AF274" s="27">
        <v>30263</v>
      </c>
      <c r="AG274" s="27">
        <v>30395</v>
      </c>
      <c r="AH274" s="27">
        <v>15750</v>
      </c>
      <c r="AI274" s="27">
        <v>109506</v>
      </c>
      <c r="AJ274" s="27">
        <v>31209</v>
      </c>
      <c r="AK274" s="27">
        <v>31575</v>
      </c>
      <c r="AL274" s="27">
        <v>30819</v>
      </c>
      <c r="AM274" s="27">
        <v>20713</v>
      </c>
      <c r="AN274" s="27">
        <v>114316</v>
      </c>
      <c r="AO274" s="27">
        <v>35353</v>
      </c>
      <c r="AP274" s="27">
        <v>33344</v>
      </c>
      <c r="AQ274" s="27">
        <v>33468</v>
      </c>
      <c r="AR274" s="27">
        <v>21549</v>
      </c>
      <c r="AS274" s="27">
        <v>123714</v>
      </c>
      <c r="AT274" s="27">
        <v>40974</v>
      </c>
      <c r="AU274" s="27">
        <v>36038</v>
      </c>
      <c r="AV274" s="27">
        <v>35591</v>
      </c>
      <c r="AW274" s="27">
        <v>22864</v>
      </c>
      <c r="AX274" s="27">
        <v>135467</v>
      </c>
      <c r="AY274" s="27">
        <v>43180</v>
      </c>
      <c r="AZ274" s="27">
        <v>38132</v>
      </c>
      <c r="BA274" s="27">
        <v>38771</v>
      </c>
      <c r="BB274" s="27">
        <v>23835</v>
      </c>
      <c r="BC274" s="27">
        <v>143918</v>
      </c>
      <c r="BD274" s="63">
        <v>38466</v>
      </c>
      <c r="BE274" s="97">
        <v>39079</v>
      </c>
      <c r="BF274" s="97">
        <v>39758</v>
      </c>
      <c r="BG274" s="97">
        <v>24549</v>
      </c>
      <c r="BH274" s="97">
        <v>141852</v>
      </c>
      <c r="BI274" s="97">
        <v>46463</v>
      </c>
      <c r="BJ274" s="97">
        <v>43675</v>
      </c>
      <c r="BK274" s="97">
        <v>41526</v>
      </c>
      <c r="BL274" s="97">
        <v>23483</v>
      </c>
      <c r="BM274" s="97">
        <v>155147</v>
      </c>
      <c r="BN274" s="97">
        <v>51524</v>
      </c>
      <c r="BO274" s="98">
        <v>0.10892538148634397</v>
      </c>
    </row>
    <row r="275" spans="1:67" ht="17" x14ac:dyDescent="0.2">
      <c r="A275" s="9" t="s">
        <v>983</v>
      </c>
      <c r="B275" s="9" t="s">
        <v>984</v>
      </c>
      <c r="C275" s="73" t="s">
        <v>985</v>
      </c>
      <c r="D275" s="74" t="s">
        <v>85</v>
      </c>
      <c r="E275" s="75" t="s">
        <v>75</v>
      </c>
      <c r="F275" s="27">
        <v>15948</v>
      </c>
      <c r="G275" s="27">
        <v>15612</v>
      </c>
      <c r="H275" s="27">
        <v>15595</v>
      </c>
      <c r="I275" s="27">
        <v>6788</v>
      </c>
      <c r="J275" s="27">
        <v>53943</v>
      </c>
      <c r="K275" s="27">
        <v>16036</v>
      </c>
      <c r="L275" s="27">
        <v>15742</v>
      </c>
      <c r="M275" s="27">
        <v>15594</v>
      </c>
      <c r="N275" s="27">
        <v>6672</v>
      </c>
      <c r="O275" s="27">
        <v>54044</v>
      </c>
      <c r="P275" s="27">
        <v>16543</v>
      </c>
      <c r="Q275" s="27">
        <v>16222</v>
      </c>
      <c r="R275" s="27">
        <v>16251</v>
      </c>
      <c r="S275" s="27">
        <v>6918</v>
      </c>
      <c r="T275" s="27">
        <v>55934</v>
      </c>
      <c r="U275" s="27">
        <v>17063</v>
      </c>
      <c r="V275" s="27">
        <v>16921</v>
      </c>
      <c r="W275" s="27">
        <v>16810</v>
      </c>
      <c r="X275" s="27">
        <v>7587</v>
      </c>
      <c r="Y275" s="27">
        <v>58381</v>
      </c>
      <c r="Z275" s="27">
        <v>17715</v>
      </c>
      <c r="AA275" s="27">
        <v>17592</v>
      </c>
      <c r="AB275" s="27">
        <v>17415</v>
      </c>
      <c r="AC275" s="27">
        <v>7918</v>
      </c>
      <c r="AD275" s="27">
        <v>60640</v>
      </c>
      <c r="AE275" s="27">
        <v>18410</v>
      </c>
      <c r="AF275" s="27">
        <v>18124</v>
      </c>
      <c r="AG275" s="27">
        <v>18051</v>
      </c>
      <c r="AH275" s="27">
        <v>8146</v>
      </c>
      <c r="AI275" s="27">
        <v>62731</v>
      </c>
      <c r="AJ275" s="27">
        <v>19327</v>
      </c>
      <c r="AK275" s="27">
        <v>18948</v>
      </c>
      <c r="AL275" s="27">
        <v>18895</v>
      </c>
      <c r="AM275" s="27">
        <v>8512</v>
      </c>
      <c r="AN275" s="27">
        <v>65682</v>
      </c>
      <c r="AO275" s="27">
        <v>20231</v>
      </c>
      <c r="AP275" s="27">
        <v>19828</v>
      </c>
      <c r="AQ275" s="27">
        <v>19777</v>
      </c>
      <c r="AR275" s="27">
        <v>8775</v>
      </c>
      <c r="AS275" s="27">
        <v>68611</v>
      </c>
      <c r="AT275" s="27">
        <v>21643</v>
      </c>
      <c r="AU275" s="27">
        <v>21136</v>
      </c>
      <c r="AV275" s="27">
        <v>21046</v>
      </c>
      <c r="AW275" s="27">
        <v>9702</v>
      </c>
      <c r="AX275" s="27">
        <v>73527</v>
      </c>
      <c r="AY275" s="27">
        <v>22605</v>
      </c>
      <c r="AZ275" s="27">
        <v>22139</v>
      </c>
      <c r="BA275" s="27">
        <v>21867</v>
      </c>
      <c r="BB275" s="27">
        <v>9890</v>
      </c>
      <c r="BC275" s="27">
        <v>76501</v>
      </c>
      <c r="BD275" s="63">
        <v>22124</v>
      </c>
      <c r="BE275" s="97">
        <v>22299</v>
      </c>
      <c r="BF275" s="97">
        <v>22517</v>
      </c>
      <c r="BG275" s="97">
        <v>10805</v>
      </c>
      <c r="BH275" s="97">
        <v>77745</v>
      </c>
      <c r="BI275" s="97">
        <v>23699</v>
      </c>
      <c r="BJ275" s="97">
        <v>23427</v>
      </c>
      <c r="BK275" s="97">
        <v>23461</v>
      </c>
      <c r="BL275" s="97">
        <v>11027</v>
      </c>
      <c r="BM275" s="97">
        <v>81614</v>
      </c>
      <c r="BN275" s="97">
        <v>25573</v>
      </c>
      <c r="BO275" s="98">
        <v>7.9075066458500362E-2</v>
      </c>
    </row>
    <row r="276" spans="1:67" ht="17" x14ac:dyDescent="0.2">
      <c r="A276" s="9" t="s">
        <v>986</v>
      </c>
      <c r="B276" s="9" t="s">
        <v>987</v>
      </c>
      <c r="C276" s="73" t="s">
        <v>988</v>
      </c>
      <c r="D276" s="74" t="s">
        <v>85</v>
      </c>
      <c r="E276" s="75" t="s">
        <v>71</v>
      </c>
      <c r="F276" s="27">
        <v>24782</v>
      </c>
      <c r="G276" s="27">
        <v>24159</v>
      </c>
      <c r="H276" s="27">
        <v>24267</v>
      </c>
      <c r="I276" s="27">
        <v>11108</v>
      </c>
      <c r="J276" s="27">
        <v>84316</v>
      </c>
      <c r="K276" s="27">
        <v>24922</v>
      </c>
      <c r="L276" s="27">
        <v>24119</v>
      </c>
      <c r="M276" s="27">
        <v>24507</v>
      </c>
      <c r="N276" s="27">
        <v>11134</v>
      </c>
      <c r="O276" s="27">
        <v>84682</v>
      </c>
      <c r="P276" s="27">
        <v>25249</v>
      </c>
      <c r="Q276" s="27">
        <v>24240</v>
      </c>
      <c r="R276" s="27">
        <v>24937</v>
      </c>
      <c r="S276" s="27">
        <v>10744</v>
      </c>
      <c r="T276" s="27">
        <v>85170</v>
      </c>
      <c r="U276" s="27">
        <v>25982</v>
      </c>
      <c r="V276" s="27">
        <v>25121</v>
      </c>
      <c r="W276" s="27">
        <v>25526</v>
      </c>
      <c r="X276" s="27">
        <v>11688</v>
      </c>
      <c r="Y276" s="27">
        <v>88317</v>
      </c>
      <c r="Z276" s="27">
        <v>25779</v>
      </c>
      <c r="AA276" s="27">
        <v>27808</v>
      </c>
      <c r="AB276" s="27">
        <v>25646</v>
      </c>
      <c r="AC276" s="27">
        <v>9391</v>
      </c>
      <c r="AD276" s="27">
        <v>88624</v>
      </c>
      <c r="AE276" s="27">
        <v>28615</v>
      </c>
      <c r="AF276" s="27">
        <v>26026</v>
      </c>
      <c r="AG276" s="27">
        <v>26276</v>
      </c>
      <c r="AH276" s="27">
        <v>11465</v>
      </c>
      <c r="AI276" s="27">
        <v>92382</v>
      </c>
      <c r="AJ276" s="27">
        <v>27690</v>
      </c>
      <c r="AK276" s="27">
        <v>26996</v>
      </c>
      <c r="AL276" s="27">
        <v>27596</v>
      </c>
      <c r="AM276" s="27">
        <v>14079</v>
      </c>
      <c r="AN276" s="27">
        <v>96361</v>
      </c>
      <c r="AO276" s="27">
        <v>29177</v>
      </c>
      <c r="AP276" s="27">
        <v>28183</v>
      </c>
      <c r="AQ276" s="27">
        <v>28651</v>
      </c>
      <c r="AR276" s="27">
        <v>14630</v>
      </c>
      <c r="AS276" s="27">
        <v>100641</v>
      </c>
      <c r="AT276" s="27">
        <v>30940</v>
      </c>
      <c r="AU276" s="27">
        <v>29796</v>
      </c>
      <c r="AV276" s="27">
        <v>30493</v>
      </c>
      <c r="AW276" s="27">
        <v>15116</v>
      </c>
      <c r="AX276" s="27">
        <v>106345</v>
      </c>
      <c r="AY276" s="27">
        <v>31518</v>
      </c>
      <c r="AZ276" s="27">
        <v>31504</v>
      </c>
      <c r="BA276" s="27">
        <v>31469</v>
      </c>
      <c r="BB276" s="27">
        <v>16297</v>
      </c>
      <c r="BC276" s="27">
        <v>110788</v>
      </c>
      <c r="BD276" s="63">
        <v>33004</v>
      </c>
      <c r="BE276" s="97">
        <v>32227</v>
      </c>
      <c r="BF276" s="97">
        <v>32415</v>
      </c>
      <c r="BG276" s="97">
        <v>17221</v>
      </c>
      <c r="BH276" s="97">
        <v>114867</v>
      </c>
      <c r="BI276" s="97">
        <v>34427</v>
      </c>
      <c r="BJ276" s="97">
        <v>33772</v>
      </c>
      <c r="BK276" s="97">
        <v>34720</v>
      </c>
      <c r="BL276" s="97">
        <v>19311</v>
      </c>
      <c r="BM276" s="97">
        <v>122230</v>
      </c>
      <c r="BN276" s="97">
        <v>35813</v>
      </c>
      <c r="BO276" s="98">
        <v>4.025909896302321E-2</v>
      </c>
    </row>
    <row r="277" spans="1:67" ht="17" x14ac:dyDescent="0.2">
      <c r="A277" s="9" t="s">
        <v>989</v>
      </c>
      <c r="B277" s="9" t="s">
        <v>990</v>
      </c>
      <c r="C277" s="73" t="s">
        <v>991</v>
      </c>
      <c r="D277" s="74" t="s">
        <v>85</v>
      </c>
      <c r="E277" s="75" t="s">
        <v>71</v>
      </c>
      <c r="F277" s="27">
        <v>15097</v>
      </c>
      <c r="G277" s="27">
        <v>14817</v>
      </c>
      <c r="H277" s="27">
        <v>14646</v>
      </c>
      <c r="I277" s="27">
        <v>6028</v>
      </c>
      <c r="J277" s="27">
        <v>50588</v>
      </c>
      <c r="K277" s="27">
        <v>15155</v>
      </c>
      <c r="L277" s="27">
        <v>14758</v>
      </c>
      <c r="M277" s="27">
        <v>14757</v>
      </c>
      <c r="N277" s="27">
        <v>6867</v>
      </c>
      <c r="O277" s="27">
        <v>51537</v>
      </c>
      <c r="P277" s="27">
        <v>15432</v>
      </c>
      <c r="Q277" s="27">
        <v>15069</v>
      </c>
      <c r="R277" s="27">
        <v>14982</v>
      </c>
      <c r="S277" s="27">
        <v>6202</v>
      </c>
      <c r="T277" s="27">
        <v>51685</v>
      </c>
      <c r="U277" s="27">
        <v>15663</v>
      </c>
      <c r="V277" s="27">
        <v>15326</v>
      </c>
      <c r="W277" s="27">
        <v>15223</v>
      </c>
      <c r="X277" s="27">
        <v>6660</v>
      </c>
      <c r="Y277" s="27">
        <v>52872</v>
      </c>
      <c r="Z277" s="27">
        <v>15807</v>
      </c>
      <c r="AA277" s="27">
        <v>15410</v>
      </c>
      <c r="AB277" s="27">
        <v>15400</v>
      </c>
      <c r="AC277" s="27">
        <v>7098</v>
      </c>
      <c r="AD277" s="27">
        <v>53715</v>
      </c>
      <c r="AE277" s="27">
        <v>16127</v>
      </c>
      <c r="AF277" s="27">
        <v>15657</v>
      </c>
      <c r="AG277" s="27">
        <v>15779</v>
      </c>
      <c r="AH277" s="27">
        <v>7494</v>
      </c>
      <c r="AI277" s="27">
        <v>55057</v>
      </c>
      <c r="AJ277" s="27">
        <v>16429</v>
      </c>
      <c r="AK277" s="27">
        <v>16234</v>
      </c>
      <c r="AL277" s="27">
        <v>16146</v>
      </c>
      <c r="AM277" s="27">
        <v>7939</v>
      </c>
      <c r="AN277" s="27">
        <v>56748</v>
      </c>
      <c r="AO277" s="27">
        <v>16983</v>
      </c>
      <c r="AP277" s="27">
        <v>16615</v>
      </c>
      <c r="AQ277" s="27">
        <v>16644</v>
      </c>
      <c r="AR277" s="27">
        <v>8259</v>
      </c>
      <c r="AS277" s="27">
        <v>58501</v>
      </c>
      <c r="AT277" s="27">
        <v>17934</v>
      </c>
      <c r="AU277" s="27">
        <v>17499</v>
      </c>
      <c r="AV277" s="27">
        <v>17576</v>
      </c>
      <c r="AW277" s="27">
        <v>8893</v>
      </c>
      <c r="AX277" s="27">
        <v>61902</v>
      </c>
      <c r="AY277" s="69" t="s">
        <v>181</v>
      </c>
      <c r="AZ277" s="69" t="s">
        <v>181</v>
      </c>
      <c r="BA277" s="69" t="s">
        <v>181</v>
      </c>
      <c r="BB277" s="69" t="s">
        <v>181</v>
      </c>
      <c r="BC277" s="69" t="s">
        <v>181</v>
      </c>
      <c r="BD277" s="69" t="s">
        <v>181</v>
      </c>
      <c r="BE277" s="99" t="s">
        <v>181</v>
      </c>
      <c r="BF277" s="99" t="s">
        <v>181</v>
      </c>
      <c r="BG277" s="99" t="s">
        <v>181</v>
      </c>
      <c r="BH277" s="99" t="s">
        <v>181</v>
      </c>
      <c r="BI277" s="97" t="s">
        <v>47</v>
      </c>
      <c r="BJ277" s="97" t="s">
        <v>47</v>
      </c>
      <c r="BK277" s="97" t="s">
        <v>47</v>
      </c>
      <c r="BL277" s="97" t="s">
        <v>47</v>
      </c>
      <c r="BM277" s="97" t="s">
        <v>47</v>
      </c>
      <c r="BN277" s="97" t="s">
        <v>47</v>
      </c>
      <c r="BO277" s="98" t="s">
        <v>1279</v>
      </c>
    </row>
    <row r="278" spans="1:67" ht="17" x14ac:dyDescent="0.2">
      <c r="A278" s="9" t="s">
        <v>992</v>
      </c>
      <c r="B278" s="9" t="s">
        <v>993</v>
      </c>
      <c r="C278" s="73" t="s">
        <v>994</v>
      </c>
      <c r="D278" s="74" t="s">
        <v>83</v>
      </c>
      <c r="E278" s="75" t="s">
        <v>65</v>
      </c>
      <c r="F278" s="27">
        <v>17732</v>
      </c>
      <c r="G278" s="27">
        <v>17301</v>
      </c>
      <c r="H278" s="27">
        <v>16947</v>
      </c>
      <c r="I278" s="27">
        <v>8349</v>
      </c>
      <c r="J278" s="27">
        <v>60329</v>
      </c>
      <c r="K278" s="27">
        <v>17574</v>
      </c>
      <c r="L278" s="27">
        <v>17204</v>
      </c>
      <c r="M278" s="27">
        <v>16990</v>
      </c>
      <c r="N278" s="27">
        <v>8470</v>
      </c>
      <c r="O278" s="27">
        <v>60238</v>
      </c>
      <c r="P278" s="27">
        <v>17951</v>
      </c>
      <c r="Q278" s="27">
        <v>17438</v>
      </c>
      <c r="R278" s="27">
        <v>17503</v>
      </c>
      <c r="S278" s="27">
        <v>8761</v>
      </c>
      <c r="T278" s="27">
        <v>61653</v>
      </c>
      <c r="U278" s="27">
        <v>18631</v>
      </c>
      <c r="V278" s="27">
        <v>18341</v>
      </c>
      <c r="W278" s="27">
        <v>18178</v>
      </c>
      <c r="X278" s="27">
        <v>9756</v>
      </c>
      <c r="Y278" s="27">
        <v>64906</v>
      </c>
      <c r="Z278" s="27">
        <v>19186</v>
      </c>
      <c r="AA278" s="27">
        <v>19048</v>
      </c>
      <c r="AB278" s="27">
        <v>18845</v>
      </c>
      <c r="AC278" s="27">
        <v>10572</v>
      </c>
      <c r="AD278" s="27">
        <v>67651</v>
      </c>
      <c r="AE278" s="27">
        <v>20139</v>
      </c>
      <c r="AF278" s="27">
        <v>19733</v>
      </c>
      <c r="AG278" s="27">
        <v>19652</v>
      </c>
      <c r="AH278" s="27">
        <v>11217</v>
      </c>
      <c r="AI278" s="27">
        <v>70741</v>
      </c>
      <c r="AJ278" s="27">
        <v>21267</v>
      </c>
      <c r="AK278" s="27">
        <v>20880</v>
      </c>
      <c r="AL278" s="27">
        <v>20819</v>
      </c>
      <c r="AM278" s="27">
        <v>12015</v>
      </c>
      <c r="AN278" s="27">
        <v>74981</v>
      </c>
      <c r="AO278" s="27">
        <v>22289</v>
      </c>
      <c r="AP278" s="27">
        <v>22010</v>
      </c>
      <c r="AQ278" s="27">
        <v>21906</v>
      </c>
      <c r="AR278" s="27">
        <v>12643</v>
      </c>
      <c r="AS278" s="27">
        <v>78848</v>
      </c>
      <c r="AT278" s="27">
        <v>23927</v>
      </c>
      <c r="AU278" s="27">
        <v>23452</v>
      </c>
      <c r="AV278" s="27">
        <v>23316</v>
      </c>
      <c r="AW278" s="27">
        <v>13541</v>
      </c>
      <c r="AX278" s="27">
        <v>84236</v>
      </c>
      <c r="AY278" s="27">
        <v>25447</v>
      </c>
      <c r="AZ278" s="27">
        <v>24752</v>
      </c>
      <c r="BA278" s="27">
        <v>24866</v>
      </c>
      <c r="BB278" s="27">
        <v>14477</v>
      </c>
      <c r="BC278" s="27">
        <v>89542</v>
      </c>
      <c r="BD278" s="63">
        <v>25314</v>
      </c>
      <c r="BE278" s="97">
        <v>25190</v>
      </c>
      <c r="BF278" s="97">
        <v>25614</v>
      </c>
      <c r="BG278" s="97">
        <v>15351</v>
      </c>
      <c r="BH278" s="97">
        <v>91469</v>
      </c>
      <c r="BI278" s="97">
        <v>27886</v>
      </c>
      <c r="BJ278" s="97">
        <v>27817</v>
      </c>
      <c r="BK278" s="97">
        <v>27566</v>
      </c>
      <c r="BL278" s="97">
        <v>16525</v>
      </c>
      <c r="BM278" s="97">
        <v>99794</v>
      </c>
      <c r="BN278" s="97">
        <v>29224</v>
      </c>
      <c r="BO278" s="98">
        <v>4.7981065767768775E-2</v>
      </c>
    </row>
    <row r="279" spans="1:67" ht="17" x14ac:dyDescent="0.2">
      <c r="A279" s="9" t="s">
        <v>995</v>
      </c>
      <c r="B279" s="9" t="s">
        <v>996</v>
      </c>
      <c r="C279" s="73" t="s">
        <v>997</v>
      </c>
      <c r="D279" s="74" t="s">
        <v>85</v>
      </c>
      <c r="E279" s="75" t="s">
        <v>79</v>
      </c>
      <c r="F279" s="27">
        <v>17721</v>
      </c>
      <c r="G279" s="27">
        <v>17545</v>
      </c>
      <c r="H279" s="27">
        <v>16952</v>
      </c>
      <c r="I279" s="27">
        <v>7339</v>
      </c>
      <c r="J279" s="27">
        <v>59557</v>
      </c>
      <c r="K279" s="27">
        <v>17902</v>
      </c>
      <c r="L279" s="27">
        <v>17364</v>
      </c>
      <c r="M279" s="27">
        <v>16954</v>
      </c>
      <c r="N279" s="27">
        <v>7950</v>
      </c>
      <c r="O279" s="27">
        <v>60170</v>
      </c>
      <c r="P279" s="27">
        <v>17833</v>
      </c>
      <c r="Q279" s="27">
        <v>17258</v>
      </c>
      <c r="R279" s="27">
        <v>17006</v>
      </c>
      <c r="S279" s="27">
        <v>7440</v>
      </c>
      <c r="T279" s="27">
        <v>59537</v>
      </c>
      <c r="U279" s="27">
        <v>17963</v>
      </c>
      <c r="V279" s="27">
        <v>17507</v>
      </c>
      <c r="W279" s="27">
        <v>17658</v>
      </c>
      <c r="X279" s="27">
        <v>7763</v>
      </c>
      <c r="Y279" s="27">
        <v>60891</v>
      </c>
      <c r="Z279" s="27">
        <v>18467</v>
      </c>
      <c r="AA279" s="27">
        <v>17828</v>
      </c>
      <c r="AB279" s="27">
        <v>18018</v>
      </c>
      <c r="AC279" s="27">
        <v>8297</v>
      </c>
      <c r="AD279" s="27">
        <v>62610</v>
      </c>
      <c r="AE279" s="27">
        <v>18935</v>
      </c>
      <c r="AF279" s="27">
        <v>18344</v>
      </c>
      <c r="AG279" s="27">
        <v>18292</v>
      </c>
      <c r="AH279" s="27">
        <v>8904</v>
      </c>
      <c r="AI279" s="27">
        <v>64475</v>
      </c>
      <c r="AJ279" s="27">
        <v>19799</v>
      </c>
      <c r="AK279" s="27">
        <v>19291</v>
      </c>
      <c r="AL279" s="27">
        <v>19318</v>
      </c>
      <c r="AM279" s="27">
        <v>9944</v>
      </c>
      <c r="AN279" s="27">
        <v>68352</v>
      </c>
      <c r="AO279" s="27">
        <v>20868</v>
      </c>
      <c r="AP279" s="27">
        <v>20501</v>
      </c>
      <c r="AQ279" s="27">
        <v>20439</v>
      </c>
      <c r="AR279" s="27">
        <v>10620</v>
      </c>
      <c r="AS279" s="27">
        <v>72428</v>
      </c>
      <c r="AT279" s="27">
        <v>22246</v>
      </c>
      <c r="AU279" s="27">
        <v>21916</v>
      </c>
      <c r="AV279" s="27">
        <v>21858</v>
      </c>
      <c r="AW279" s="27">
        <v>11896</v>
      </c>
      <c r="AX279" s="27">
        <v>77916</v>
      </c>
      <c r="AY279" s="27">
        <v>23552</v>
      </c>
      <c r="AZ279" s="27">
        <v>23064</v>
      </c>
      <c r="BA279" s="27">
        <v>22988</v>
      </c>
      <c r="BB279" s="27">
        <v>12922</v>
      </c>
      <c r="BC279" s="27">
        <v>82526</v>
      </c>
      <c r="BD279" s="63">
        <v>23777</v>
      </c>
      <c r="BE279" s="97">
        <v>23717</v>
      </c>
      <c r="BF279" s="97">
        <v>23839</v>
      </c>
      <c r="BG279" s="97">
        <v>14002</v>
      </c>
      <c r="BH279" s="97">
        <v>85335</v>
      </c>
      <c r="BI279" s="97">
        <v>26051</v>
      </c>
      <c r="BJ279" s="97">
        <v>24949</v>
      </c>
      <c r="BK279" s="97">
        <v>25087</v>
      </c>
      <c r="BL279" s="97">
        <v>14116</v>
      </c>
      <c r="BM279" s="97">
        <v>90203</v>
      </c>
      <c r="BN279" s="97">
        <v>26091</v>
      </c>
      <c r="BO279" s="98">
        <v>1.5354496948293732E-3</v>
      </c>
    </row>
    <row r="280" spans="1:67" ht="17" x14ac:dyDescent="0.2">
      <c r="A280" s="9" t="s">
        <v>998</v>
      </c>
      <c r="B280" s="9" t="s">
        <v>999</v>
      </c>
      <c r="C280" s="73" t="s">
        <v>1000</v>
      </c>
      <c r="D280" s="74" t="s">
        <v>85</v>
      </c>
      <c r="E280" s="75" t="s">
        <v>79</v>
      </c>
      <c r="F280" s="27">
        <v>13163</v>
      </c>
      <c r="G280" s="27">
        <v>13350</v>
      </c>
      <c r="H280" s="27">
        <v>12935</v>
      </c>
      <c r="I280" s="27">
        <v>4973</v>
      </c>
      <c r="J280" s="27">
        <v>44421</v>
      </c>
      <c r="K280" s="27">
        <v>14508</v>
      </c>
      <c r="L280" s="27">
        <v>12546</v>
      </c>
      <c r="M280" s="27">
        <v>13026</v>
      </c>
      <c r="N280" s="27">
        <v>5106</v>
      </c>
      <c r="O280" s="27">
        <v>45186</v>
      </c>
      <c r="P280" s="27">
        <v>14402</v>
      </c>
      <c r="Q280" s="27">
        <v>12656</v>
      </c>
      <c r="R280" s="27">
        <v>13055</v>
      </c>
      <c r="S280" s="27">
        <v>5526</v>
      </c>
      <c r="T280" s="27">
        <v>45639</v>
      </c>
      <c r="U280" s="27">
        <v>14605</v>
      </c>
      <c r="V280" s="27">
        <v>12864</v>
      </c>
      <c r="W280" s="27">
        <v>13263</v>
      </c>
      <c r="X280" s="27">
        <v>5565</v>
      </c>
      <c r="Y280" s="27">
        <v>46297</v>
      </c>
      <c r="Z280" s="27">
        <v>14722</v>
      </c>
      <c r="AA280" s="27">
        <v>12971</v>
      </c>
      <c r="AB280" s="27">
        <v>13348</v>
      </c>
      <c r="AC280" s="27">
        <v>6333</v>
      </c>
      <c r="AD280" s="27">
        <v>47374</v>
      </c>
      <c r="AE280" s="27">
        <v>15075</v>
      </c>
      <c r="AF280" s="27">
        <v>13261</v>
      </c>
      <c r="AG280" s="27">
        <v>13605</v>
      </c>
      <c r="AH280" s="27">
        <v>5941</v>
      </c>
      <c r="AI280" s="27">
        <v>47882</v>
      </c>
      <c r="AJ280" s="27">
        <v>15594</v>
      </c>
      <c r="AK280" s="27">
        <v>13753</v>
      </c>
      <c r="AL280" s="27">
        <v>14067</v>
      </c>
      <c r="AM280" s="27">
        <v>6365</v>
      </c>
      <c r="AN280" s="27">
        <v>49779</v>
      </c>
      <c r="AO280" s="27">
        <v>16313</v>
      </c>
      <c r="AP280" s="27">
        <v>14324</v>
      </c>
      <c r="AQ280" s="27">
        <v>14712</v>
      </c>
      <c r="AR280" s="27">
        <v>6724</v>
      </c>
      <c r="AS280" s="27">
        <v>52073</v>
      </c>
      <c r="AT280" s="27">
        <v>17327</v>
      </c>
      <c r="AU280" s="27">
        <v>15192</v>
      </c>
      <c r="AV280" s="27">
        <v>15670</v>
      </c>
      <c r="AW280" s="27">
        <v>7144</v>
      </c>
      <c r="AX280" s="27">
        <v>55333</v>
      </c>
      <c r="AY280" s="27">
        <v>18072</v>
      </c>
      <c r="AZ280" s="27">
        <v>15902</v>
      </c>
      <c r="BA280" s="27">
        <v>16221</v>
      </c>
      <c r="BB280" s="27">
        <v>7842</v>
      </c>
      <c r="BC280" s="27">
        <v>58037</v>
      </c>
      <c r="BD280" s="63">
        <v>18192</v>
      </c>
      <c r="BE280" s="97">
        <v>16275</v>
      </c>
      <c r="BF280" s="97">
        <v>16634</v>
      </c>
      <c r="BG280" s="97">
        <v>8293</v>
      </c>
      <c r="BH280" s="97">
        <v>59394</v>
      </c>
      <c r="BI280" s="97">
        <v>19761</v>
      </c>
      <c r="BJ280" s="97">
        <v>17163</v>
      </c>
      <c r="BK280" s="97">
        <v>17598</v>
      </c>
      <c r="BL280" s="97">
        <v>9763</v>
      </c>
      <c r="BM280" s="97">
        <v>64285</v>
      </c>
      <c r="BN280" s="97">
        <v>20433</v>
      </c>
      <c r="BO280" s="98">
        <v>3.4006376195536661E-2</v>
      </c>
    </row>
    <row r="281" spans="1:67" ht="17" x14ac:dyDescent="0.2">
      <c r="A281" s="31" t="s">
        <v>1001</v>
      </c>
      <c r="B281" s="31" t="s">
        <v>1002</v>
      </c>
      <c r="C281" s="73" t="s">
        <v>1003</v>
      </c>
      <c r="D281" s="75" t="s">
        <v>85</v>
      </c>
      <c r="E281" s="75" t="s">
        <v>71</v>
      </c>
      <c r="F281" s="27">
        <v>9848</v>
      </c>
      <c r="G281" s="27">
        <v>9939</v>
      </c>
      <c r="H281" s="27">
        <v>9874</v>
      </c>
      <c r="I281" s="27">
        <v>5004</v>
      </c>
      <c r="J281" s="27">
        <v>34665</v>
      </c>
      <c r="K281" s="27">
        <v>10141</v>
      </c>
      <c r="L281" s="27">
        <v>10036</v>
      </c>
      <c r="M281" s="27">
        <v>9991</v>
      </c>
      <c r="N281" s="27">
        <v>4974</v>
      </c>
      <c r="O281" s="27">
        <v>35142</v>
      </c>
      <c r="P281" s="27">
        <v>10131</v>
      </c>
      <c r="Q281" s="27">
        <v>10202</v>
      </c>
      <c r="R281" s="27">
        <v>10088</v>
      </c>
      <c r="S281" s="27">
        <v>4834</v>
      </c>
      <c r="T281" s="27">
        <v>35255</v>
      </c>
      <c r="U281" s="27">
        <v>10420</v>
      </c>
      <c r="V281" s="27">
        <v>10446</v>
      </c>
      <c r="W281" s="27">
        <v>10426</v>
      </c>
      <c r="X281" s="27">
        <v>5151</v>
      </c>
      <c r="Y281" s="27">
        <v>36443</v>
      </c>
      <c r="Z281" s="27">
        <v>10664</v>
      </c>
      <c r="AA281" s="27">
        <v>10730</v>
      </c>
      <c r="AB281" s="27">
        <v>10674</v>
      </c>
      <c r="AC281" s="27">
        <v>5483</v>
      </c>
      <c r="AD281" s="27">
        <v>37551</v>
      </c>
      <c r="AE281" s="27">
        <v>11078</v>
      </c>
      <c r="AF281" s="27">
        <v>10940</v>
      </c>
      <c r="AG281" s="27">
        <v>11189</v>
      </c>
      <c r="AH281" s="27">
        <v>5805</v>
      </c>
      <c r="AI281" s="27">
        <v>39012</v>
      </c>
      <c r="AJ281" s="27">
        <v>11623</v>
      </c>
      <c r="AK281" s="27">
        <v>11678</v>
      </c>
      <c r="AL281" s="27">
        <v>11729</v>
      </c>
      <c r="AM281" s="27">
        <v>6203</v>
      </c>
      <c r="AN281" s="27">
        <v>41233</v>
      </c>
      <c r="AO281" s="27">
        <v>12448</v>
      </c>
      <c r="AP281" s="27">
        <v>12305</v>
      </c>
      <c r="AQ281" s="27">
        <v>12319</v>
      </c>
      <c r="AR281" s="27">
        <v>6506</v>
      </c>
      <c r="AS281" s="27">
        <v>43578</v>
      </c>
      <c r="AT281" s="27">
        <v>12991</v>
      </c>
      <c r="AU281" s="27">
        <v>12926</v>
      </c>
      <c r="AV281" s="27">
        <v>13014</v>
      </c>
      <c r="AW281" s="27">
        <v>7057</v>
      </c>
      <c r="AX281" s="27">
        <v>45988</v>
      </c>
      <c r="AY281" s="27">
        <v>13773</v>
      </c>
      <c r="AZ281" s="27">
        <v>13747</v>
      </c>
      <c r="BA281" s="27">
        <v>13675</v>
      </c>
      <c r="BB281" s="27">
        <v>7572</v>
      </c>
      <c r="BC281" s="27">
        <v>48767</v>
      </c>
      <c r="BD281" s="63">
        <v>13896</v>
      </c>
      <c r="BE281" s="97">
        <v>14163</v>
      </c>
      <c r="BF281" s="97">
        <v>14042</v>
      </c>
      <c r="BG281" s="97">
        <v>7715</v>
      </c>
      <c r="BH281" s="97">
        <v>49816</v>
      </c>
      <c r="BI281" s="97">
        <v>14582</v>
      </c>
      <c r="BJ281" s="97">
        <v>14565</v>
      </c>
      <c r="BK281" s="97">
        <v>14793</v>
      </c>
      <c r="BL281" s="97">
        <v>8268</v>
      </c>
      <c r="BM281" s="97">
        <v>52208</v>
      </c>
      <c r="BN281" s="97">
        <v>15224</v>
      </c>
      <c r="BO281" s="98">
        <v>4.4026882457824712E-2</v>
      </c>
    </row>
    <row r="282" spans="1:67" ht="17" x14ac:dyDescent="0.2">
      <c r="A282" s="9" t="s">
        <v>1004</v>
      </c>
      <c r="B282" s="9" t="s">
        <v>1005</v>
      </c>
      <c r="C282" s="73" t="s">
        <v>1006</v>
      </c>
      <c r="D282" s="74" t="s">
        <v>83</v>
      </c>
      <c r="E282" s="75" t="s">
        <v>65</v>
      </c>
      <c r="F282" s="27">
        <v>38158</v>
      </c>
      <c r="G282" s="27">
        <v>38826</v>
      </c>
      <c r="H282" s="27">
        <v>38773</v>
      </c>
      <c r="I282" s="27">
        <v>18227</v>
      </c>
      <c r="J282" s="27">
        <v>133984</v>
      </c>
      <c r="K282" s="27">
        <v>38028</v>
      </c>
      <c r="L282" s="27">
        <v>39095</v>
      </c>
      <c r="M282" s="27">
        <v>38883</v>
      </c>
      <c r="N282" s="27">
        <v>18129</v>
      </c>
      <c r="O282" s="27">
        <v>134135</v>
      </c>
      <c r="P282" s="27">
        <v>38307</v>
      </c>
      <c r="Q282" s="27">
        <v>38969</v>
      </c>
      <c r="R282" s="27">
        <v>39143</v>
      </c>
      <c r="S282" s="27">
        <v>18276</v>
      </c>
      <c r="T282" s="27">
        <v>134695</v>
      </c>
      <c r="U282" s="27">
        <v>40057</v>
      </c>
      <c r="V282" s="27">
        <v>40867</v>
      </c>
      <c r="W282" s="27">
        <v>40910</v>
      </c>
      <c r="X282" s="27">
        <v>20452</v>
      </c>
      <c r="Y282" s="27">
        <v>142286</v>
      </c>
      <c r="Z282" s="27">
        <v>40405</v>
      </c>
      <c r="AA282" s="27">
        <v>41564</v>
      </c>
      <c r="AB282" s="27">
        <v>41449</v>
      </c>
      <c r="AC282" s="27">
        <v>21116</v>
      </c>
      <c r="AD282" s="27">
        <v>144534</v>
      </c>
      <c r="AE282" s="27">
        <v>40254</v>
      </c>
      <c r="AF282" s="27">
        <v>41908</v>
      </c>
      <c r="AG282" s="27">
        <v>41963</v>
      </c>
      <c r="AH282" s="27">
        <v>21834</v>
      </c>
      <c r="AI282" s="27">
        <v>145959</v>
      </c>
      <c r="AJ282" s="27">
        <v>42017</v>
      </c>
      <c r="AK282" s="27">
        <v>43786</v>
      </c>
      <c r="AL282" s="27">
        <v>43652</v>
      </c>
      <c r="AM282" s="27">
        <v>23189</v>
      </c>
      <c r="AN282" s="27">
        <v>152644</v>
      </c>
      <c r="AO282" s="27">
        <v>44610</v>
      </c>
      <c r="AP282" s="27">
        <v>46509</v>
      </c>
      <c r="AQ282" s="27">
        <v>46588</v>
      </c>
      <c r="AR282" s="27">
        <v>25122</v>
      </c>
      <c r="AS282" s="27">
        <v>162829</v>
      </c>
      <c r="AT282" s="27">
        <v>47159</v>
      </c>
      <c r="AU282" s="27">
        <v>49665</v>
      </c>
      <c r="AV282" s="27">
        <v>49706</v>
      </c>
      <c r="AW282" s="27">
        <v>27305</v>
      </c>
      <c r="AX282" s="27">
        <v>173835</v>
      </c>
      <c r="AY282" s="27">
        <v>49207</v>
      </c>
      <c r="AZ282" s="27">
        <v>52658</v>
      </c>
      <c r="BA282" s="27">
        <v>52393</v>
      </c>
      <c r="BB282" s="27">
        <v>29491</v>
      </c>
      <c r="BC282" s="27">
        <v>183749</v>
      </c>
      <c r="BD282" s="63">
        <v>48881</v>
      </c>
      <c r="BE282" s="97">
        <v>53803</v>
      </c>
      <c r="BF282" s="97">
        <v>54431</v>
      </c>
      <c r="BG282" s="97">
        <v>32025</v>
      </c>
      <c r="BH282" s="97">
        <v>189140</v>
      </c>
      <c r="BI282" s="97">
        <v>52782</v>
      </c>
      <c r="BJ282" s="97">
        <v>56309</v>
      </c>
      <c r="BK282" s="97">
        <v>56236</v>
      </c>
      <c r="BL282" s="97">
        <v>33861</v>
      </c>
      <c r="BM282" s="97">
        <v>199188</v>
      </c>
      <c r="BN282" s="97">
        <v>54179</v>
      </c>
      <c r="BO282" s="98">
        <v>2.646735629570687E-2</v>
      </c>
    </row>
    <row r="283" spans="1:67" ht="17" x14ac:dyDescent="0.2">
      <c r="A283" s="9" t="s">
        <v>1007</v>
      </c>
      <c r="B283" s="9" t="s">
        <v>1008</v>
      </c>
      <c r="C283" s="73" t="s">
        <v>1009</v>
      </c>
      <c r="D283" s="74" t="s">
        <v>87</v>
      </c>
      <c r="E283" s="75" t="s">
        <v>67</v>
      </c>
      <c r="F283" s="27">
        <v>21066</v>
      </c>
      <c r="G283" s="27">
        <v>20730</v>
      </c>
      <c r="H283" s="27">
        <v>19644</v>
      </c>
      <c r="I283" s="27">
        <v>11561</v>
      </c>
      <c r="J283" s="27">
        <v>73001</v>
      </c>
      <c r="K283" s="27">
        <v>21271</v>
      </c>
      <c r="L283" s="27">
        <v>20884</v>
      </c>
      <c r="M283" s="27">
        <v>19657</v>
      </c>
      <c r="N283" s="27">
        <v>11731</v>
      </c>
      <c r="O283" s="27">
        <v>73543</v>
      </c>
      <c r="P283" s="27">
        <v>22065</v>
      </c>
      <c r="Q283" s="27">
        <v>21754</v>
      </c>
      <c r="R283" s="27">
        <v>20468</v>
      </c>
      <c r="S283" s="27">
        <v>11421</v>
      </c>
      <c r="T283" s="27">
        <v>75708</v>
      </c>
      <c r="U283" s="27">
        <v>23488</v>
      </c>
      <c r="V283" s="27">
        <v>23055</v>
      </c>
      <c r="W283" s="27">
        <v>21657</v>
      </c>
      <c r="X283" s="27">
        <v>13235</v>
      </c>
      <c r="Y283" s="27">
        <v>81435</v>
      </c>
      <c r="Z283" s="27">
        <v>24226</v>
      </c>
      <c r="AA283" s="27">
        <v>23662</v>
      </c>
      <c r="AB283" s="27">
        <v>22199</v>
      </c>
      <c r="AC283" s="27">
        <v>14042</v>
      </c>
      <c r="AD283" s="27">
        <v>84129</v>
      </c>
      <c r="AE283" s="27">
        <v>24909</v>
      </c>
      <c r="AF283" s="27">
        <v>24471</v>
      </c>
      <c r="AG283" s="27">
        <v>22762</v>
      </c>
      <c r="AH283" s="27">
        <v>14730</v>
      </c>
      <c r="AI283" s="27">
        <v>86872</v>
      </c>
      <c r="AJ283" s="27">
        <v>26011</v>
      </c>
      <c r="AK283" s="27">
        <v>25565</v>
      </c>
      <c r="AL283" s="27">
        <v>25293</v>
      </c>
      <c r="AM283" s="27">
        <v>14220</v>
      </c>
      <c r="AN283" s="27">
        <v>91089</v>
      </c>
      <c r="AO283" s="27">
        <v>27321</v>
      </c>
      <c r="AP283" s="27">
        <v>26664</v>
      </c>
      <c r="AQ283" s="27">
        <v>26152</v>
      </c>
      <c r="AR283" s="27">
        <v>15216</v>
      </c>
      <c r="AS283" s="27">
        <v>95353</v>
      </c>
      <c r="AT283" s="27">
        <v>29229</v>
      </c>
      <c r="AU283" s="27">
        <v>28671</v>
      </c>
      <c r="AV283" s="27">
        <v>28797</v>
      </c>
      <c r="AW283" s="27">
        <v>16338</v>
      </c>
      <c r="AX283" s="27">
        <v>103035</v>
      </c>
      <c r="AY283" s="27">
        <v>30715</v>
      </c>
      <c r="AZ283" s="27">
        <v>30210</v>
      </c>
      <c r="BA283" s="27">
        <v>29821</v>
      </c>
      <c r="BB283" s="27">
        <v>17276</v>
      </c>
      <c r="BC283" s="27">
        <v>108022</v>
      </c>
      <c r="BD283" s="63">
        <v>29598</v>
      </c>
      <c r="BE283" s="97">
        <v>30314</v>
      </c>
      <c r="BF283" s="97">
        <v>30159</v>
      </c>
      <c r="BG283" s="97">
        <v>17972</v>
      </c>
      <c r="BH283" s="97">
        <v>108043</v>
      </c>
      <c r="BI283" s="97">
        <v>33073</v>
      </c>
      <c r="BJ283" s="97">
        <v>32431</v>
      </c>
      <c r="BK283" s="97">
        <v>31844</v>
      </c>
      <c r="BL283" s="97">
        <v>18203</v>
      </c>
      <c r="BM283" s="97">
        <v>115551</v>
      </c>
      <c r="BN283" s="97">
        <v>34029</v>
      </c>
      <c r="BO283" s="98">
        <v>2.8905753938257794E-2</v>
      </c>
    </row>
    <row r="284" spans="1:67" ht="17" x14ac:dyDescent="0.2">
      <c r="A284" s="9" t="s">
        <v>1010</v>
      </c>
      <c r="B284" s="9" t="s">
        <v>1011</v>
      </c>
      <c r="C284" s="73" t="s">
        <v>1012</v>
      </c>
      <c r="D284" s="74" t="s">
        <v>87</v>
      </c>
      <c r="E284" s="75" t="s">
        <v>79</v>
      </c>
      <c r="F284" s="27">
        <v>21772</v>
      </c>
      <c r="G284" s="27">
        <v>20250</v>
      </c>
      <c r="H284" s="27">
        <v>19931</v>
      </c>
      <c r="I284" s="27">
        <v>12887</v>
      </c>
      <c r="J284" s="27">
        <v>74840</v>
      </c>
      <c r="K284" s="27">
        <v>21262</v>
      </c>
      <c r="L284" s="27">
        <v>20947</v>
      </c>
      <c r="M284" s="27">
        <v>19971</v>
      </c>
      <c r="N284" s="27">
        <v>14496</v>
      </c>
      <c r="O284" s="27">
        <v>76676</v>
      </c>
      <c r="P284" s="27">
        <v>22472</v>
      </c>
      <c r="Q284" s="27">
        <v>21469</v>
      </c>
      <c r="R284" s="27">
        <v>21904</v>
      </c>
      <c r="S284" s="27">
        <v>15077</v>
      </c>
      <c r="T284" s="27">
        <v>80922</v>
      </c>
      <c r="U284" s="27">
        <v>24222</v>
      </c>
      <c r="V284" s="27">
        <v>22293</v>
      </c>
      <c r="W284" s="27">
        <v>23112</v>
      </c>
      <c r="X284" s="27">
        <v>15432</v>
      </c>
      <c r="Y284" s="27">
        <v>85059</v>
      </c>
      <c r="Z284" s="27">
        <v>24423</v>
      </c>
      <c r="AA284" s="27">
        <v>22593</v>
      </c>
      <c r="AB284" s="27">
        <v>23220</v>
      </c>
      <c r="AC284" s="27">
        <v>14691</v>
      </c>
      <c r="AD284" s="27">
        <v>84927</v>
      </c>
      <c r="AE284" s="27">
        <v>24984</v>
      </c>
      <c r="AF284" s="27">
        <v>24701</v>
      </c>
      <c r="AG284" s="27">
        <v>24641</v>
      </c>
      <c r="AH284" s="27">
        <v>13520</v>
      </c>
      <c r="AI284" s="27">
        <v>87846</v>
      </c>
      <c r="AJ284" s="27">
        <v>25375</v>
      </c>
      <c r="AK284" s="27">
        <v>23850</v>
      </c>
      <c r="AL284" s="27">
        <v>24312</v>
      </c>
      <c r="AM284" s="27">
        <v>16998</v>
      </c>
      <c r="AN284" s="27">
        <v>90535</v>
      </c>
      <c r="AO284" s="27">
        <v>25920</v>
      </c>
      <c r="AP284" s="27">
        <v>24391</v>
      </c>
      <c r="AQ284" s="27">
        <v>22662</v>
      </c>
      <c r="AR284" s="27">
        <v>20585</v>
      </c>
      <c r="AS284" s="27">
        <v>93558</v>
      </c>
      <c r="AT284" s="27">
        <v>27226</v>
      </c>
      <c r="AU284" s="27">
        <v>24906</v>
      </c>
      <c r="AV284" s="27">
        <v>25253</v>
      </c>
      <c r="AW284" s="27">
        <v>21160</v>
      </c>
      <c r="AX284" s="27">
        <v>98545</v>
      </c>
      <c r="AY284" s="27">
        <v>27579</v>
      </c>
      <c r="AZ284" s="27">
        <v>26834</v>
      </c>
      <c r="BA284" s="27">
        <v>26876</v>
      </c>
      <c r="BB284" s="27">
        <v>22459</v>
      </c>
      <c r="BC284" s="27">
        <v>103748</v>
      </c>
      <c r="BD284" s="63">
        <v>28873</v>
      </c>
      <c r="BE284" s="97">
        <v>27569</v>
      </c>
      <c r="BF284" s="97">
        <v>28668</v>
      </c>
      <c r="BG284" s="97">
        <v>21088</v>
      </c>
      <c r="BH284" s="97">
        <v>106198</v>
      </c>
      <c r="BI284" s="97">
        <v>30523</v>
      </c>
      <c r="BJ284" s="97">
        <v>30462</v>
      </c>
      <c r="BK284" s="97">
        <v>29802</v>
      </c>
      <c r="BL284" s="97">
        <v>22598</v>
      </c>
      <c r="BM284" s="97">
        <v>113385</v>
      </c>
      <c r="BN284" s="97">
        <v>31706</v>
      </c>
      <c r="BO284" s="98">
        <v>3.8757658159420762E-2</v>
      </c>
    </row>
    <row r="285" spans="1:67" ht="17" x14ac:dyDescent="0.2">
      <c r="A285" s="9" t="s">
        <v>1013</v>
      </c>
      <c r="B285" s="9" t="s">
        <v>1014</v>
      </c>
      <c r="C285" s="73" t="s">
        <v>1015</v>
      </c>
      <c r="D285" s="74" t="s">
        <v>85</v>
      </c>
      <c r="E285" s="75" t="s">
        <v>79</v>
      </c>
      <c r="F285" s="27">
        <v>20489</v>
      </c>
      <c r="G285" s="27">
        <v>20545</v>
      </c>
      <c r="H285" s="27">
        <v>18816</v>
      </c>
      <c r="I285" s="27">
        <v>10839</v>
      </c>
      <c r="J285" s="27">
        <v>70689</v>
      </c>
      <c r="K285" s="27">
        <v>20850</v>
      </c>
      <c r="L285" s="27">
        <v>20608</v>
      </c>
      <c r="M285" s="27">
        <v>18954</v>
      </c>
      <c r="N285" s="27">
        <v>10825</v>
      </c>
      <c r="O285" s="27">
        <v>71237</v>
      </c>
      <c r="P285" s="27">
        <v>20955</v>
      </c>
      <c r="Q285" s="27">
        <v>20862</v>
      </c>
      <c r="R285" s="27">
        <v>18939</v>
      </c>
      <c r="S285" s="27">
        <v>10931</v>
      </c>
      <c r="T285" s="27">
        <v>71687</v>
      </c>
      <c r="U285" s="27">
        <v>21335</v>
      </c>
      <c r="V285" s="27">
        <v>21124</v>
      </c>
      <c r="W285" s="27">
        <v>19399</v>
      </c>
      <c r="X285" s="27">
        <v>11277</v>
      </c>
      <c r="Y285" s="27">
        <v>73135</v>
      </c>
      <c r="Z285" s="27">
        <v>21931</v>
      </c>
      <c r="AA285" s="27">
        <v>21840</v>
      </c>
      <c r="AB285" s="27">
        <v>20016</v>
      </c>
      <c r="AC285" s="27">
        <v>12002</v>
      </c>
      <c r="AD285" s="27">
        <v>75789</v>
      </c>
      <c r="AE285" s="27">
        <v>22783</v>
      </c>
      <c r="AF285" s="27">
        <v>22684</v>
      </c>
      <c r="AG285" s="27">
        <v>20691</v>
      </c>
      <c r="AH285" s="27">
        <v>12266</v>
      </c>
      <c r="AI285" s="27">
        <v>78424</v>
      </c>
      <c r="AJ285" s="27">
        <v>24047</v>
      </c>
      <c r="AK285" s="27">
        <v>23924</v>
      </c>
      <c r="AL285" s="27">
        <v>21969</v>
      </c>
      <c r="AM285" s="27">
        <v>13333</v>
      </c>
      <c r="AN285" s="27">
        <v>83273</v>
      </c>
      <c r="AO285" s="27">
        <v>25482</v>
      </c>
      <c r="AP285" s="27">
        <v>25491</v>
      </c>
      <c r="AQ285" s="27">
        <v>23448</v>
      </c>
      <c r="AR285" s="27">
        <v>14312</v>
      </c>
      <c r="AS285" s="27">
        <v>88733</v>
      </c>
      <c r="AT285" s="27">
        <v>27468</v>
      </c>
      <c r="AU285" s="27">
        <v>27256</v>
      </c>
      <c r="AV285" s="27">
        <v>25020</v>
      </c>
      <c r="AW285" s="27">
        <v>15194</v>
      </c>
      <c r="AX285" s="27">
        <v>94938</v>
      </c>
      <c r="AY285" s="27">
        <v>29614</v>
      </c>
      <c r="AZ285" s="27">
        <v>29530</v>
      </c>
      <c r="BA285" s="27">
        <v>27048</v>
      </c>
      <c r="BB285" s="27">
        <v>16377</v>
      </c>
      <c r="BC285" s="27">
        <v>102569</v>
      </c>
      <c r="BD285" s="63">
        <v>29920</v>
      </c>
      <c r="BE285" s="97">
        <v>30519</v>
      </c>
      <c r="BF285" s="97">
        <v>31106</v>
      </c>
      <c r="BG285" s="97">
        <v>15341</v>
      </c>
      <c r="BH285" s="97">
        <v>106886</v>
      </c>
      <c r="BI285" s="97">
        <v>32108</v>
      </c>
      <c r="BJ285" s="97">
        <v>32049</v>
      </c>
      <c r="BK285" s="97">
        <v>30105</v>
      </c>
      <c r="BL285" s="97">
        <v>20965</v>
      </c>
      <c r="BM285" s="97">
        <v>115227</v>
      </c>
      <c r="BN285" s="97">
        <v>34423</v>
      </c>
      <c r="BO285" s="98">
        <v>7.2100411112495322E-2</v>
      </c>
    </row>
    <row r="286" spans="1:67" ht="17" x14ac:dyDescent="0.2">
      <c r="A286" s="9" t="s">
        <v>1016</v>
      </c>
      <c r="B286" s="9" t="s">
        <v>1017</v>
      </c>
      <c r="C286" s="73" t="s">
        <v>1018</v>
      </c>
      <c r="D286" s="74" t="s">
        <v>85</v>
      </c>
      <c r="E286" s="75" t="s">
        <v>73</v>
      </c>
      <c r="F286" s="27">
        <v>19134</v>
      </c>
      <c r="G286" s="27">
        <v>17154</v>
      </c>
      <c r="H286" s="27">
        <v>17100</v>
      </c>
      <c r="I286" s="27">
        <v>6250</v>
      </c>
      <c r="J286" s="27">
        <v>59638</v>
      </c>
      <c r="K286" s="27">
        <v>19372</v>
      </c>
      <c r="L286" s="27">
        <v>17406</v>
      </c>
      <c r="M286" s="27">
        <v>17453</v>
      </c>
      <c r="N286" s="27">
        <v>6448</v>
      </c>
      <c r="O286" s="27">
        <v>60679</v>
      </c>
      <c r="P286" s="27">
        <v>19693</v>
      </c>
      <c r="Q286" s="27">
        <v>17619</v>
      </c>
      <c r="R286" s="27">
        <v>17631</v>
      </c>
      <c r="S286" s="27">
        <v>6566</v>
      </c>
      <c r="T286" s="27">
        <v>61509</v>
      </c>
      <c r="U286" s="27">
        <v>20303</v>
      </c>
      <c r="V286" s="27">
        <v>18046</v>
      </c>
      <c r="W286" s="27">
        <v>18149</v>
      </c>
      <c r="X286" s="27">
        <v>7035</v>
      </c>
      <c r="Y286" s="27">
        <v>63533</v>
      </c>
      <c r="Z286" s="27">
        <v>20740</v>
      </c>
      <c r="AA286" s="27">
        <v>18482</v>
      </c>
      <c r="AB286" s="27">
        <v>18577</v>
      </c>
      <c r="AC286" s="27">
        <v>7251</v>
      </c>
      <c r="AD286" s="27">
        <v>65050</v>
      </c>
      <c r="AE286" s="27">
        <v>21070</v>
      </c>
      <c r="AF286" s="27">
        <v>18914</v>
      </c>
      <c r="AG286" s="27">
        <v>18895</v>
      </c>
      <c r="AH286" s="27">
        <v>7413</v>
      </c>
      <c r="AI286" s="27">
        <v>66292</v>
      </c>
      <c r="AJ286" s="27">
        <v>22158</v>
      </c>
      <c r="AK286" s="27">
        <v>19780</v>
      </c>
      <c r="AL286" s="27">
        <v>19881</v>
      </c>
      <c r="AM286" s="27">
        <v>7628</v>
      </c>
      <c r="AN286" s="27">
        <v>69447</v>
      </c>
      <c r="AO286" s="27">
        <v>20900</v>
      </c>
      <c r="AP286" s="27">
        <v>20591</v>
      </c>
      <c r="AQ286" s="27">
        <v>20682</v>
      </c>
      <c r="AR286" s="27">
        <v>10341</v>
      </c>
      <c r="AS286" s="27">
        <v>72514</v>
      </c>
      <c r="AT286" s="27">
        <v>24603</v>
      </c>
      <c r="AU286" s="27">
        <v>21789</v>
      </c>
      <c r="AV286" s="27">
        <v>21791</v>
      </c>
      <c r="AW286" s="27">
        <v>8701</v>
      </c>
      <c r="AX286" s="27">
        <v>76884</v>
      </c>
      <c r="AY286" s="27">
        <v>23516</v>
      </c>
      <c r="AZ286" s="27">
        <v>22833</v>
      </c>
      <c r="BA286" s="27">
        <v>23123</v>
      </c>
      <c r="BB286" s="27">
        <v>12563</v>
      </c>
      <c r="BC286" s="27">
        <v>82035</v>
      </c>
      <c r="BD286" s="63">
        <v>23355</v>
      </c>
      <c r="BE286" s="97">
        <v>23513</v>
      </c>
      <c r="BF286" s="97">
        <v>23464</v>
      </c>
      <c r="BG286" s="97">
        <v>13340</v>
      </c>
      <c r="BH286" s="97">
        <v>83672</v>
      </c>
      <c r="BI286" s="97">
        <v>25610</v>
      </c>
      <c r="BJ286" s="97">
        <v>25458</v>
      </c>
      <c r="BK286" s="97">
        <v>25360</v>
      </c>
      <c r="BL286" s="97">
        <v>15739</v>
      </c>
      <c r="BM286" s="97">
        <v>92167</v>
      </c>
      <c r="BN286" s="97">
        <v>25621</v>
      </c>
      <c r="BO286" s="98">
        <v>4.2951971885982036E-4</v>
      </c>
    </row>
    <row r="287" spans="1:67" ht="17" x14ac:dyDescent="0.2">
      <c r="A287" s="9" t="s">
        <v>1019</v>
      </c>
      <c r="B287" s="9" t="s">
        <v>1020</v>
      </c>
      <c r="C287" s="73" t="s">
        <v>1021</v>
      </c>
      <c r="D287" s="74" t="s">
        <v>85</v>
      </c>
      <c r="E287" s="75" t="s">
        <v>71</v>
      </c>
      <c r="F287" s="27">
        <v>19795</v>
      </c>
      <c r="G287" s="27">
        <v>19436</v>
      </c>
      <c r="H287" s="27">
        <v>18521</v>
      </c>
      <c r="I287" s="27">
        <v>8384</v>
      </c>
      <c r="J287" s="27">
        <v>66136</v>
      </c>
      <c r="K287" s="27">
        <v>20039</v>
      </c>
      <c r="L287" s="27">
        <v>19509</v>
      </c>
      <c r="M287" s="27">
        <v>18752</v>
      </c>
      <c r="N287" s="27">
        <v>8565</v>
      </c>
      <c r="O287" s="27">
        <v>66865</v>
      </c>
      <c r="P287" s="27">
        <v>20065</v>
      </c>
      <c r="Q287" s="27">
        <v>19699</v>
      </c>
      <c r="R287" s="27">
        <v>19014</v>
      </c>
      <c r="S287" s="27">
        <v>8658</v>
      </c>
      <c r="T287" s="27">
        <v>67436</v>
      </c>
      <c r="U287" s="27">
        <v>20788</v>
      </c>
      <c r="V287" s="27">
        <v>20239</v>
      </c>
      <c r="W287" s="27">
        <v>19677</v>
      </c>
      <c r="X287" s="27">
        <v>9369</v>
      </c>
      <c r="Y287" s="27">
        <v>70073</v>
      </c>
      <c r="Z287" s="27">
        <v>20956</v>
      </c>
      <c r="AA287" s="27">
        <v>20581</v>
      </c>
      <c r="AB287" s="27">
        <v>19955</v>
      </c>
      <c r="AC287" s="27">
        <v>9506</v>
      </c>
      <c r="AD287" s="27">
        <v>70998</v>
      </c>
      <c r="AE287" s="27">
        <v>21591</v>
      </c>
      <c r="AF287" s="27">
        <v>20797</v>
      </c>
      <c r="AG287" s="27">
        <v>20425</v>
      </c>
      <c r="AH287" s="27">
        <v>9995</v>
      </c>
      <c r="AI287" s="27">
        <v>72808</v>
      </c>
      <c r="AJ287" s="27">
        <v>22102</v>
      </c>
      <c r="AK287" s="27">
        <v>21643</v>
      </c>
      <c r="AL287" s="27">
        <v>21129</v>
      </c>
      <c r="AM287" s="27">
        <v>10698</v>
      </c>
      <c r="AN287" s="27">
        <v>75572</v>
      </c>
      <c r="AO287" s="27">
        <v>23003</v>
      </c>
      <c r="AP287" s="27">
        <v>22337</v>
      </c>
      <c r="AQ287" s="27">
        <v>21994</v>
      </c>
      <c r="AR287" s="27">
        <v>11005</v>
      </c>
      <c r="AS287" s="27">
        <v>78339</v>
      </c>
      <c r="AT287" s="27">
        <v>24611</v>
      </c>
      <c r="AU287" s="27">
        <v>23631</v>
      </c>
      <c r="AV287" s="27">
        <v>23263</v>
      </c>
      <c r="AW287" s="27">
        <v>12149</v>
      </c>
      <c r="AX287" s="27">
        <v>83654</v>
      </c>
      <c r="AY287" s="69" t="s">
        <v>181</v>
      </c>
      <c r="AZ287" s="69" t="s">
        <v>181</v>
      </c>
      <c r="BA287" s="69" t="s">
        <v>181</v>
      </c>
      <c r="BB287" s="69" t="s">
        <v>181</v>
      </c>
      <c r="BC287" s="69" t="s">
        <v>181</v>
      </c>
      <c r="BD287" s="69" t="s">
        <v>181</v>
      </c>
      <c r="BE287" s="99" t="s">
        <v>181</v>
      </c>
      <c r="BF287" s="99" t="s">
        <v>181</v>
      </c>
      <c r="BG287" s="99" t="s">
        <v>181</v>
      </c>
      <c r="BH287" s="99" t="s">
        <v>181</v>
      </c>
      <c r="BI287" s="97" t="s">
        <v>47</v>
      </c>
      <c r="BJ287" s="97" t="s">
        <v>47</v>
      </c>
      <c r="BK287" s="97" t="s">
        <v>47</v>
      </c>
      <c r="BL287" s="97" t="s">
        <v>47</v>
      </c>
      <c r="BM287" s="97" t="s">
        <v>47</v>
      </c>
      <c r="BN287" s="97" t="s">
        <v>47</v>
      </c>
      <c r="BO287" s="98" t="s">
        <v>1279</v>
      </c>
    </row>
    <row r="288" spans="1:67" ht="17" x14ac:dyDescent="0.2">
      <c r="A288" s="9" t="s">
        <v>1022</v>
      </c>
      <c r="B288" s="9" t="s">
        <v>1023</v>
      </c>
      <c r="C288" s="73" t="s">
        <v>1024</v>
      </c>
      <c r="D288" s="74" t="s">
        <v>83</v>
      </c>
      <c r="E288" s="75" t="s">
        <v>67</v>
      </c>
      <c r="F288" s="27">
        <v>23413</v>
      </c>
      <c r="G288" s="27">
        <v>24375</v>
      </c>
      <c r="H288" s="27">
        <v>23051</v>
      </c>
      <c r="I288" s="27">
        <v>13447</v>
      </c>
      <c r="J288" s="27">
        <v>84286</v>
      </c>
      <c r="K288" s="27">
        <v>23138</v>
      </c>
      <c r="L288" s="27">
        <v>23103</v>
      </c>
      <c r="M288" s="27">
        <v>22834</v>
      </c>
      <c r="N288" s="27">
        <v>13802</v>
      </c>
      <c r="O288" s="27">
        <v>82877</v>
      </c>
      <c r="P288" s="27">
        <v>23404</v>
      </c>
      <c r="Q288" s="27">
        <v>23231</v>
      </c>
      <c r="R288" s="27">
        <v>23031</v>
      </c>
      <c r="S288" s="27">
        <v>14107</v>
      </c>
      <c r="T288" s="27">
        <v>83773</v>
      </c>
      <c r="U288" s="27">
        <v>23883</v>
      </c>
      <c r="V288" s="27">
        <v>23351</v>
      </c>
      <c r="W288" s="27">
        <v>23582</v>
      </c>
      <c r="X288" s="27">
        <v>16402</v>
      </c>
      <c r="Y288" s="27">
        <v>87218</v>
      </c>
      <c r="Z288" s="27">
        <v>24319</v>
      </c>
      <c r="AA288" s="27">
        <v>23801</v>
      </c>
      <c r="AB288" s="27">
        <v>23703</v>
      </c>
      <c r="AC288" s="27">
        <v>17712</v>
      </c>
      <c r="AD288" s="27">
        <v>89535</v>
      </c>
      <c r="AE288" s="27">
        <v>24787</v>
      </c>
      <c r="AF288" s="27">
        <v>24286</v>
      </c>
      <c r="AG288" s="27">
        <v>24308</v>
      </c>
      <c r="AH288" s="27">
        <v>17744</v>
      </c>
      <c r="AI288" s="27">
        <v>91125</v>
      </c>
      <c r="AJ288" s="27">
        <v>26310</v>
      </c>
      <c r="AK288" s="27">
        <v>25553</v>
      </c>
      <c r="AL288" s="27">
        <v>25706</v>
      </c>
      <c r="AM288" s="27">
        <v>19006</v>
      </c>
      <c r="AN288" s="27">
        <v>96575</v>
      </c>
      <c r="AO288" s="27">
        <v>27443</v>
      </c>
      <c r="AP288" s="27">
        <v>27059</v>
      </c>
      <c r="AQ288" s="27">
        <v>27022</v>
      </c>
      <c r="AR288" s="27">
        <v>20278</v>
      </c>
      <c r="AS288" s="27">
        <v>101802</v>
      </c>
      <c r="AT288" s="27">
        <v>29153</v>
      </c>
      <c r="AU288" s="27">
        <v>28589</v>
      </c>
      <c r="AV288" s="27">
        <v>28957</v>
      </c>
      <c r="AW288" s="27">
        <v>21837</v>
      </c>
      <c r="AX288" s="27">
        <v>108536</v>
      </c>
      <c r="AY288" s="27">
        <v>30731</v>
      </c>
      <c r="AZ288" s="27">
        <v>30273</v>
      </c>
      <c r="BA288" s="27">
        <v>30351</v>
      </c>
      <c r="BB288" s="27">
        <v>22320</v>
      </c>
      <c r="BC288" s="27">
        <v>113675</v>
      </c>
      <c r="BD288" s="63">
        <v>29081</v>
      </c>
      <c r="BE288" s="97">
        <v>30188</v>
      </c>
      <c r="BF288" s="97">
        <v>29730</v>
      </c>
      <c r="BG288" s="97">
        <v>22433</v>
      </c>
      <c r="BH288" s="97">
        <v>111432</v>
      </c>
      <c r="BI288" s="97">
        <v>31974</v>
      </c>
      <c r="BJ288" s="97">
        <v>31161</v>
      </c>
      <c r="BK288" s="97">
        <v>33808</v>
      </c>
      <c r="BL288" s="97">
        <v>25986</v>
      </c>
      <c r="BM288" s="97">
        <v>122929</v>
      </c>
      <c r="BN288" s="97">
        <v>35174</v>
      </c>
      <c r="BO288" s="98">
        <v>0.10008131606930631</v>
      </c>
    </row>
    <row r="289" spans="1:68" ht="17" x14ac:dyDescent="0.2">
      <c r="A289" s="9" t="s">
        <v>1025</v>
      </c>
      <c r="B289" s="9" t="s">
        <v>1026</v>
      </c>
      <c r="C289" s="73" t="s">
        <v>1027</v>
      </c>
      <c r="D289" s="74" t="s">
        <v>85</v>
      </c>
      <c r="E289" s="75" t="s">
        <v>75</v>
      </c>
      <c r="F289" s="27">
        <v>15777</v>
      </c>
      <c r="G289" s="27">
        <v>15639</v>
      </c>
      <c r="H289" s="27">
        <v>15306</v>
      </c>
      <c r="I289" s="27">
        <v>6575</v>
      </c>
      <c r="J289" s="27">
        <v>53297</v>
      </c>
      <c r="K289" s="27">
        <v>16521</v>
      </c>
      <c r="L289" s="27">
        <v>15686</v>
      </c>
      <c r="M289" s="27">
        <v>15517</v>
      </c>
      <c r="N289" s="27">
        <v>6269</v>
      </c>
      <c r="O289" s="27">
        <v>53993</v>
      </c>
      <c r="P289" s="27">
        <v>16949</v>
      </c>
      <c r="Q289" s="27">
        <v>16209</v>
      </c>
      <c r="R289" s="27">
        <v>16099</v>
      </c>
      <c r="S289" s="27">
        <v>6377</v>
      </c>
      <c r="T289" s="27">
        <v>55634</v>
      </c>
      <c r="U289" s="27">
        <v>17735</v>
      </c>
      <c r="V289" s="27">
        <v>16793</v>
      </c>
      <c r="W289" s="27">
        <v>16876</v>
      </c>
      <c r="X289" s="27">
        <v>6939</v>
      </c>
      <c r="Y289" s="27">
        <v>58343</v>
      </c>
      <c r="Z289" s="27">
        <v>18286</v>
      </c>
      <c r="AA289" s="27">
        <v>17319</v>
      </c>
      <c r="AB289" s="27">
        <v>17243</v>
      </c>
      <c r="AC289" s="27">
        <v>7079</v>
      </c>
      <c r="AD289" s="27">
        <v>59927</v>
      </c>
      <c r="AE289" s="27">
        <v>18977</v>
      </c>
      <c r="AF289" s="27">
        <v>17783</v>
      </c>
      <c r="AG289" s="27">
        <v>17771</v>
      </c>
      <c r="AH289" s="27">
        <v>6140</v>
      </c>
      <c r="AI289" s="27">
        <v>60671</v>
      </c>
      <c r="AJ289" s="27">
        <v>18843</v>
      </c>
      <c r="AK289" s="27">
        <v>18481</v>
      </c>
      <c r="AL289" s="27">
        <v>18410</v>
      </c>
      <c r="AM289" s="27">
        <v>8440</v>
      </c>
      <c r="AN289" s="27">
        <v>64174</v>
      </c>
      <c r="AO289" s="27">
        <v>19367</v>
      </c>
      <c r="AP289" s="27">
        <v>19058</v>
      </c>
      <c r="AQ289" s="27">
        <v>19132</v>
      </c>
      <c r="AR289" s="27">
        <v>9634</v>
      </c>
      <c r="AS289" s="27">
        <v>67191</v>
      </c>
      <c r="AT289" s="27">
        <v>20983</v>
      </c>
      <c r="AU289" s="27">
        <v>20558</v>
      </c>
      <c r="AV289" s="27">
        <v>20399</v>
      </c>
      <c r="AW289" s="27">
        <v>9374</v>
      </c>
      <c r="AX289" s="27">
        <v>71314</v>
      </c>
      <c r="AY289" s="27">
        <v>21802</v>
      </c>
      <c r="AZ289" s="27">
        <v>21182</v>
      </c>
      <c r="BA289" s="27">
        <v>21522</v>
      </c>
      <c r="BB289" s="27">
        <v>10287</v>
      </c>
      <c r="BC289" s="27">
        <v>74793</v>
      </c>
      <c r="BD289" s="63">
        <v>22258</v>
      </c>
      <c r="BE289" s="97">
        <v>22252</v>
      </c>
      <c r="BF289" s="97">
        <v>22514</v>
      </c>
      <c r="BG289" s="97">
        <v>11109</v>
      </c>
      <c r="BH289" s="97">
        <v>78133</v>
      </c>
      <c r="BI289" s="97">
        <v>23619</v>
      </c>
      <c r="BJ289" s="97">
        <v>23045</v>
      </c>
      <c r="BK289" s="97">
        <v>23040</v>
      </c>
      <c r="BL289" s="97">
        <v>11510</v>
      </c>
      <c r="BM289" s="97">
        <v>81214</v>
      </c>
      <c r="BN289" s="97">
        <v>24753</v>
      </c>
      <c r="BO289" s="98">
        <v>4.8012193572970915E-2</v>
      </c>
    </row>
    <row r="290" spans="1:68" ht="17" x14ac:dyDescent="0.2">
      <c r="A290" s="9" t="s">
        <v>1028</v>
      </c>
      <c r="B290" s="9" t="s">
        <v>1029</v>
      </c>
      <c r="C290" s="73" t="s">
        <v>1030</v>
      </c>
      <c r="D290" s="74" t="s">
        <v>81</v>
      </c>
      <c r="E290" s="75" t="s">
        <v>81</v>
      </c>
      <c r="F290" s="27">
        <v>28598</v>
      </c>
      <c r="G290" s="27">
        <v>27479</v>
      </c>
      <c r="H290" s="27">
        <v>26300</v>
      </c>
      <c r="I290" s="27">
        <v>12289</v>
      </c>
      <c r="J290" s="27">
        <v>94666</v>
      </c>
      <c r="K290" s="27">
        <v>28666</v>
      </c>
      <c r="L290" s="27">
        <v>27022</v>
      </c>
      <c r="M290" s="27">
        <v>27832</v>
      </c>
      <c r="N290" s="27">
        <v>12221</v>
      </c>
      <c r="O290" s="27">
        <v>95741</v>
      </c>
      <c r="P290" s="27">
        <v>28898</v>
      </c>
      <c r="Q290" s="27">
        <v>27639</v>
      </c>
      <c r="R290" s="27">
        <v>27237</v>
      </c>
      <c r="S290" s="27">
        <v>11716</v>
      </c>
      <c r="T290" s="27">
        <v>95490</v>
      </c>
      <c r="U290" s="27">
        <v>29482</v>
      </c>
      <c r="V290" s="27">
        <v>28028</v>
      </c>
      <c r="W290" s="27">
        <v>27847</v>
      </c>
      <c r="X290" s="27">
        <v>12676</v>
      </c>
      <c r="Y290" s="27">
        <v>98033</v>
      </c>
      <c r="Z290" s="27">
        <v>29758</v>
      </c>
      <c r="AA290" s="27">
        <v>28740</v>
      </c>
      <c r="AB290" s="27">
        <v>28304</v>
      </c>
      <c r="AC290" s="27">
        <v>13023</v>
      </c>
      <c r="AD290" s="27">
        <v>99825</v>
      </c>
      <c r="AE290" s="27">
        <v>30700</v>
      </c>
      <c r="AF290" s="27">
        <v>29748</v>
      </c>
      <c r="AG290" s="27">
        <v>29314</v>
      </c>
      <c r="AH290" s="27">
        <v>13687</v>
      </c>
      <c r="AI290" s="27">
        <v>103449</v>
      </c>
      <c r="AJ290" s="27">
        <v>31618</v>
      </c>
      <c r="AK290" s="27">
        <v>29629</v>
      </c>
      <c r="AL290" s="27">
        <v>31244</v>
      </c>
      <c r="AM290" s="27">
        <v>14510</v>
      </c>
      <c r="AN290" s="27">
        <v>107001</v>
      </c>
      <c r="AO290" s="27">
        <v>31810</v>
      </c>
      <c r="AP290" s="27">
        <v>32789</v>
      </c>
      <c r="AQ290" s="27">
        <v>31752</v>
      </c>
      <c r="AR290" s="27">
        <v>15355</v>
      </c>
      <c r="AS290" s="27">
        <v>111706</v>
      </c>
      <c r="AT290" s="27">
        <v>34503</v>
      </c>
      <c r="AU290" s="27">
        <v>33442</v>
      </c>
      <c r="AV290" s="27">
        <v>32994</v>
      </c>
      <c r="AW290" s="27">
        <v>15875</v>
      </c>
      <c r="AX290" s="27">
        <v>116814</v>
      </c>
      <c r="AY290" s="27">
        <v>36630</v>
      </c>
      <c r="AZ290" s="27">
        <v>35634</v>
      </c>
      <c r="BA290" s="27">
        <v>35303</v>
      </c>
      <c r="BB290" s="27">
        <v>17595</v>
      </c>
      <c r="BC290" s="27">
        <v>125162</v>
      </c>
      <c r="BD290" s="63">
        <v>36131</v>
      </c>
      <c r="BE290" s="97">
        <v>36343</v>
      </c>
      <c r="BF290" s="97">
        <v>36376</v>
      </c>
      <c r="BG290" s="97">
        <v>18636</v>
      </c>
      <c r="BH290" s="97">
        <v>127486</v>
      </c>
      <c r="BI290" s="97">
        <v>39984</v>
      </c>
      <c r="BJ290" s="97">
        <v>38574</v>
      </c>
      <c r="BK290" s="97">
        <v>38650</v>
      </c>
      <c r="BL290" s="97">
        <v>20609</v>
      </c>
      <c r="BM290" s="97">
        <v>137817</v>
      </c>
      <c r="BN290" s="97">
        <v>42110</v>
      </c>
      <c r="BO290" s="98">
        <v>5.3171268507402961E-2</v>
      </c>
    </row>
    <row r="291" spans="1:68" ht="17" x14ac:dyDescent="0.2">
      <c r="A291" s="9" t="s">
        <v>1031</v>
      </c>
      <c r="B291" s="9" t="s">
        <v>1032</v>
      </c>
      <c r="C291" s="73" t="s">
        <v>1033</v>
      </c>
      <c r="D291" s="74" t="s">
        <v>85</v>
      </c>
      <c r="E291" s="75" t="s">
        <v>75</v>
      </c>
      <c r="F291" s="27">
        <v>12968</v>
      </c>
      <c r="G291" s="27">
        <v>16667</v>
      </c>
      <c r="H291" s="27">
        <v>16468</v>
      </c>
      <c r="I291" s="27">
        <v>11121</v>
      </c>
      <c r="J291" s="27">
        <v>57224</v>
      </c>
      <c r="K291" s="27">
        <v>13000</v>
      </c>
      <c r="L291" s="27">
        <v>16806</v>
      </c>
      <c r="M291" s="27">
        <v>16395</v>
      </c>
      <c r="N291" s="27">
        <v>11418</v>
      </c>
      <c r="O291" s="27">
        <v>57620</v>
      </c>
      <c r="P291" s="27">
        <v>17122</v>
      </c>
      <c r="Q291" s="27">
        <v>16923</v>
      </c>
      <c r="R291" s="27">
        <v>16927</v>
      </c>
      <c r="S291" s="27">
        <v>7448</v>
      </c>
      <c r="T291" s="27">
        <v>58420</v>
      </c>
      <c r="U291" s="27">
        <v>17070</v>
      </c>
      <c r="V291" s="27">
        <v>17338</v>
      </c>
      <c r="W291" s="27">
        <v>17400</v>
      </c>
      <c r="X291" s="27">
        <v>8324</v>
      </c>
      <c r="Y291" s="27">
        <v>60132</v>
      </c>
      <c r="Z291" s="27">
        <v>18163</v>
      </c>
      <c r="AA291" s="27">
        <v>17989</v>
      </c>
      <c r="AB291" s="27">
        <v>18038</v>
      </c>
      <c r="AC291" s="27">
        <v>8603</v>
      </c>
      <c r="AD291" s="27">
        <v>62793</v>
      </c>
      <c r="AE291" s="27">
        <v>19110</v>
      </c>
      <c r="AF291" s="27">
        <v>18937</v>
      </c>
      <c r="AG291" s="27">
        <v>18734</v>
      </c>
      <c r="AH291" s="27">
        <v>9042</v>
      </c>
      <c r="AI291" s="27">
        <v>65823</v>
      </c>
      <c r="AJ291" s="27">
        <v>19876</v>
      </c>
      <c r="AK291" s="27">
        <v>20111</v>
      </c>
      <c r="AL291" s="27">
        <v>19777</v>
      </c>
      <c r="AM291" s="27">
        <v>9600</v>
      </c>
      <c r="AN291" s="27">
        <v>69364</v>
      </c>
      <c r="AO291" s="27">
        <v>21189</v>
      </c>
      <c r="AP291" s="27">
        <v>21093</v>
      </c>
      <c r="AQ291" s="27">
        <v>20813</v>
      </c>
      <c r="AR291" s="27">
        <v>10265</v>
      </c>
      <c r="AS291" s="27">
        <v>73360</v>
      </c>
      <c r="AT291" s="27">
        <v>22519</v>
      </c>
      <c r="AU291" s="27">
        <v>22271</v>
      </c>
      <c r="AV291" s="27">
        <v>22271</v>
      </c>
      <c r="AW291" s="27">
        <v>10945</v>
      </c>
      <c r="AX291" s="27">
        <v>78006</v>
      </c>
      <c r="AY291" s="27">
        <v>24105</v>
      </c>
      <c r="AZ291" s="27">
        <v>23553</v>
      </c>
      <c r="BA291" s="27">
        <v>23731</v>
      </c>
      <c r="BB291" s="27">
        <v>11532</v>
      </c>
      <c r="BC291" s="27">
        <v>82921</v>
      </c>
      <c r="BD291" s="63">
        <v>23345</v>
      </c>
      <c r="BE291" s="97">
        <v>24217</v>
      </c>
      <c r="BF291" s="97">
        <v>24349</v>
      </c>
      <c r="BG291" s="97">
        <v>12886</v>
      </c>
      <c r="BH291" s="97">
        <v>84797</v>
      </c>
      <c r="BI291" s="97">
        <v>26138</v>
      </c>
      <c r="BJ291" s="97">
        <v>26183</v>
      </c>
      <c r="BK291" s="97">
        <v>26081</v>
      </c>
      <c r="BL291" s="97">
        <v>12915</v>
      </c>
      <c r="BM291" s="97">
        <v>91317</v>
      </c>
      <c r="BN291" s="97">
        <v>27765</v>
      </c>
      <c r="BO291" s="98">
        <v>6.2246537608080188E-2</v>
      </c>
    </row>
    <row r="292" spans="1:68" ht="17" x14ac:dyDescent="0.2">
      <c r="A292" s="9" t="s">
        <v>1034</v>
      </c>
      <c r="B292" s="9" t="s">
        <v>1035</v>
      </c>
      <c r="C292" s="73" t="s">
        <v>1036</v>
      </c>
      <c r="D292" s="74" t="s">
        <v>87</v>
      </c>
      <c r="E292" s="75" t="s">
        <v>73</v>
      </c>
      <c r="F292" s="27">
        <v>26990</v>
      </c>
      <c r="G292" s="27">
        <v>25656</v>
      </c>
      <c r="H292" s="27">
        <v>23489</v>
      </c>
      <c r="I292" s="27">
        <v>10895</v>
      </c>
      <c r="J292" s="27">
        <v>87030</v>
      </c>
      <c r="K292" s="27">
        <v>26066</v>
      </c>
      <c r="L292" s="27">
        <v>25644</v>
      </c>
      <c r="M292" s="27">
        <v>25607</v>
      </c>
      <c r="N292" s="27">
        <v>11088</v>
      </c>
      <c r="O292" s="27">
        <v>88405</v>
      </c>
      <c r="P292" s="27">
        <v>25912</v>
      </c>
      <c r="Q292" s="27">
        <v>26060</v>
      </c>
      <c r="R292" s="27">
        <v>25964</v>
      </c>
      <c r="S292" s="27">
        <v>11488</v>
      </c>
      <c r="T292" s="27">
        <v>89424</v>
      </c>
      <c r="U292" s="27">
        <v>27042</v>
      </c>
      <c r="V292" s="27">
        <v>24608</v>
      </c>
      <c r="W292" s="27">
        <v>26854</v>
      </c>
      <c r="X292" s="27">
        <v>14694</v>
      </c>
      <c r="Y292" s="27">
        <v>93198</v>
      </c>
      <c r="Z292" s="27">
        <v>25187</v>
      </c>
      <c r="AA292" s="27">
        <v>27359</v>
      </c>
      <c r="AB292" s="27">
        <v>27608</v>
      </c>
      <c r="AC292" s="27">
        <v>14908</v>
      </c>
      <c r="AD292" s="27">
        <v>95062</v>
      </c>
      <c r="AE292" s="27">
        <v>30543</v>
      </c>
      <c r="AF292" s="27">
        <v>27961</v>
      </c>
      <c r="AG292" s="27">
        <v>24456</v>
      </c>
      <c r="AH292" s="27">
        <v>13797</v>
      </c>
      <c r="AI292" s="27">
        <v>96757</v>
      </c>
      <c r="AJ292" s="27">
        <v>29789</v>
      </c>
      <c r="AK292" s="27">
        <v>29641</v>
      </c>
      <c r="AL292" s="27">
        <v>29834</v>
      </c>
      <c r="AM292" s="27">
        <v>13920</v>
      </c>
      <c r="AN292" s="27">
        <v>103184</v>
      </c>
      <c r="AO292" s="27">
        <v>32800</v>
      </c>
      <c r="AP292" s="27">
        <v>32732</v>
      </c>
      <c r="AQ292" s="27">
        <v>33224</v>
      </c>
      <c r="AR292" s="27">
        <v>16047</v>
      </c>
      <c r="AS292" s="27">
        <v>114803</v>
      </c>
      <c r="AT292" s="27">
        <v>35301</v>
      </c>
      <c r="AU292" s="27">
        <v>35447</v>
      </c>
      <c r="AV292" s="27">
        <v>35422</v>
      </c>
      <c r="AW292" s="27">
        <v>15620</v>
      </c>
      <c r="AX292" s="27">
        <v>121790</v>
      </c>
      <c r="AY292" s="27">
        <v>37733</v>
      </c>
      <c r="AZ292" s="27">
        <v>34825</v>
      </c>
      <c r="BA292" s="27">
        <v>37597</v>
      </c>
      <c r="BB292" s="27">
        <v>19115</v>
      </c>
      <c r="BC292" s="27">
        <v>129270</v>
      </c>
      <c r="BD292" s="63">
        <v>42864</v>
      </c>
      <c r="BE292" s="97">
        <v>38514</v>
      </c>
      <c r="BF292" s="97">
        <v>34746</v>
      </c>
      <c r="BG292" s="97">
        <v>17306</v>
      </c>
      <c r="BH292" s="97">
        <v>133430</v>
      </c>
      <c r="BI292" s="97">
        <v>45324</v>
      </c>
      <c r="BJ292" s="97">
        <v>37035</v>
      </c>
      <c r="BK292" s="97">
        <v>41328</v>
      </c>
      <c r="BL292" s="97">
        <v>19137</v>
      </c>
      <c r="BM292" s="97">
        <v>142824</v>
      </c>
      <c r="BN292" s="97">
        <v>43744</v>
      </c>
      <c r="BO292" s="98">
        <v>-3.4860118259641693E-2</v>
      </c>
    </row>
    <row r="293" spans="1:68" ht="17" x14ac:dyDescent="0.2">
      <c r="A293" s="9" t="s">
        <v>1037</v>
      </c>
      <c r="B293" s="9" t="s">
        <v>1038</v>
      </c>
      <c r="C293" s="73" t="s">
        <v>1039</v>
      </c>
      <c r="D293" s="74" t="s">
        <v>83</v>
      </c>
      <c r="E293" s="75" t="s">
        <v>65</v>
      </c>
      <c r="F293" s="27">
        <v>19385</v>
      </c>
      <c r="G293" s="27">
        <v>20991</v>
      </c>
      <c r="H293" s="27">
        <v>19743</v>
      </c>
      <c r="I293" s="27">
        <v>11511</v>
      </c>
      <c r="J293" s="27">
        <v>71630</v>
      </c>
      <c r="K293" s="27">
        <v>20905</v>
      </c>
      <c r="L293" s="27">
        <v>20582</v>
      </c>
      <c r="M293" s="27">
        <v>20361</v>
      </c>
      <c r="N293" s="27">
        <v>10246</v>
      </c>
      <c r="O293" s="27">
        <v>72094</v>
      </c>
      <c r="P293" s="27">
        <v>21113</v>
      </c>
      <c r="Q293" s="27">
        <v>21088</v>
      </c>
      <c r="R293" s="27">
        <v>20057</v>
      </c>
      <c r="S293" s="27">
        <v>10749</v>
      </c>
      <c r="T293" s="27">
        <v>73007</v>
      </c>
      <c r="U293" s="27">
        <v>23217</v>
      </c>
      <c r="V293" s="27">
        <v>23292</v>
      </c>
      <c r="W293" s="27">
        <v>22551</v>
      </c>
      <c r="X293" s="27">
        <v>12250</v>
      </c>
      <c r="Y293" s="27">
        <v>81310</v>
      </c>
      <c r="Z293" s="27">
        <v>23846</v>
      </c>
      <c r="AA293" s="27">
        <v>23585</v>
      </c>
      <c r="AB293" s="27">
        <v>22729</v>
      </c>
      <c r="AC293" s="27">
        <v>12526</v>
      </c>
      <c r="AD293" s="27">
        <v>82686</v>
      </c>
      <c r="AE293" s="27">
        <v>23629</v>
      </c>
      <c r="AF293" s="27">
        <v>28131</v>
      </c>
      <c r="AG293" s="27">
        <v>20249</v>
      </c>
      <c r="AH293" s="27">
        <v>13707</v>
      </c>
      <c r="AI293" s="27">
        <v>85716</v>
      </c>
      <c r="AJ293" s="27">
        <v>26089</v>
      </c>
      <c r="AK293" s="27">
        <v>25639</v>
      </c>
      <c r="AL293" s="27">
        <v>24812</v>
      </c>
      <c r="AM293" s="27">
        <v>13722</v>
      </c>
      <c r="AN293" s="27">
        <v>90262</v>
      </c>
      <c r="AO293" s="27">
        <v>26626</v>
      </c>
      <c r="AP293" s="27">
        <v>27086</v>
      </c>
      <c r="AQ293" s="27">
        <v>26866</v>
      </c>
      <c r="AR293" s="27">
        <v>14823</v>
      </c>
      <c r="AS293" s="27">
        <v>95401</v>
      </c>
      <c r="AT293" s="27">
        <v>28915</v>
      </c>
      <c r="AU293" s="27">
        <v>28670</v>
      </c>
      <c r="AV293" s="27">
        <v>28144</v>
      </c>
      <c r="AW293" s="27">
        <v>15619</v>
      </c>
      <c r="AX293" s="27">
        <v>101348</v>
      </c>
      <c r="AY293" s="27">
        <v>31188</v>
      </c>
      <c r="AZ293" s="27">
        <v>30847</v>
      </c>
      <c r="BA293" s="27">
        <v>30310</v>
      </c>
      <c r="BB293" s="27">
        <v>16789</v>
      </c>
      <c r="BC293" s="27">
        <v>109134</v>
      </c>
      <c r="BD293" s="63">
        <v>31215</v>
      </c>
      <c r="BE293" s="97">
        <v>32064</v>
      </c>
      <c r="BF293" s="97">
        <v>31229</v>
      </c>
      <c r="BG293" s="97">
        <v>18298</v>
      </c>
      <c r="BH293" s="97">
        <v>112806</v>
      </c>
      <c r="BI293" s="97">
        <v>34137</v>
      </c>
      <c r="BJ293" s="97">
        <v>33756</v>
      </c>
      <c r="BK293" s="97">
        <v>33354</v>
      </c>
      <c r="BL293" s="97">
        <v>18291</v>
      </c>
      <c r="BM293" s="97">
        <v>119538</v>
      </c>
      <c r="BN293" s="97">
        <v>34519</v>
      </c>
      <c r="BO293" s="98">
        <v>1.1190204177285643E-2</v>
      </c>
    </row>
    <row r="294" spans="1:68" ht="17" x14ac:dyDescent="0.2">
      <c r="A294" s="9" t="s">
        <v>1040</v>
      </c>
      <c r="B294" s="9" t="s">
        <v>1041</v>
      </c>
      <c r="C294" s="73" t="s">
        <v>1042</v>
      </c>
      <c r="D294" s="74" t="s">
        <v>85</v>
      </c>
      <c r="E294" s="75" t="s">
        <v>79</v>
      </c>
      <c r="F294" s="27">
        <v>8140</v>
      </c>
      <c r="G294" s="27">
        <v>8167</v>
      </c>
      <c r="H294" s="27">
        <v>8070</v>
      </c>
      <c r="I294" s="27">
        <v>3395</v>
      </c>
      <c r="J294" s="27">
        <v>27772</v>
      </c>
      <c r="K294" s="27">
        <v>8224</v>
      </c>
      <c r="L294" s="27">
        <v>8260</v>
      </c>
      <c r="M294" s="27">
        <v>8179</v>
      </c>
      <c r="N294" s="27">
        <v>3428</v>
      </c>
      <c r="O294" s="27">
        <v>28091</v>
      </c>
      <c r="P294" s="27">
        <v>8294</v>
      </c>
      <c r="Q294" s="27">
        <v>8167</v>
      </c>
      <c r="R294" s="27">
        <v>8373</v>
      </c>
      <c r="S294" s="27">
        <v>3369</v>
      </c>
      <c r="T294" s="27">
        <v>28203</v>
      </c>
      <c r="U294" s="27">
        <v>8616</v>
      </c>
      <c r="V294" s="27">
        <v>8522</v>
      </c>
      <c r="W294" s="27">
        <v>8603</v>
      </c>
      <c r="X294" s="27">
        <v>3683</v>
      </c>
      <c r="Y294" s="27">
        <v>29424</v>
      </c>
      <c r="Z294" s="27">
        <v>8748</v>
      </c>
      <c r="AA294" s="27">
        <v>8668</v>
      </c>
      <c r="AB294" s="27">
        <v>8742</v>
      </c>
      <c r="AC294" s="27">
        <v>3837</v>
      </c>
      <c r="AD294" s="27">
        <v>29995</v>
      </c>
      <c r="AE294" s="27">
        <v>9040</v>
      </c>
      <c r="AF294" s="27">
        <v>8910</v>
      </c>
      <c r="AG294" s="27">
        <v>9041</v>
      </c>
      <c r="AH294" s="27">
        <v>3908</v>
      </c>
      <c r="AI294" s="27">
        <v>30899</v>
      </c>
      <c r="AJ294" s="27">
        <v>9439</v>
      </c>
      <c r="AK294" s="27">
        <v>9331</v>
      </c>
      <c r="AL294" s="27">
        <v>9317</v>
      </c>
      <c r="AM294" s="27">
        <v>4151</v>
      </c>
      <c r="AN294" s="27">
        <v>32238</v>
      </c>
      <c r="AO294" s="27">
        <v>9975</v>
      </c>
      <c r="AP294" s="27">
        <v>9681</v>
      </c>
      <c r="AQ294" s="27">
        <v>9831</v>
      </c>
      <c r="AR294" s="27">
        <v>4242</v>
      </c>
      <c r="AS294" s="27">
        <v>33729</v>
      </c>
      <c r="AT294" s="27">
        <v>10528</v>
      </c>
      <c r="AU294" s="27">
        <v>10453</v>
      </c>
      <c r="AV294" s="27">
        <v>10570</v>
      </c>
      <c r="AW294" s="27">
        <v>4589</v>
      </c>
      <c r="AX294" s="27">
        <v>36141</v>
      </c>
      <c r="AY294" s="27">
        <v>11175</v>
      </c>
      <c r="AZ294" s="27">
        <v>11084</v>
      </c>
      <c r="BA294" s="27">
        <v>11036</v>
      </c>
      <c r="BB294" s="27">
        <v>4876</v>
      </c>
      <c r="BC294" s="27">
        <v>38171</v>
      </c>
      <c r="BD294" s="63">
        <v>11216</v>
      </c>
      <c r="BE294" s="97">
        <v>11426</v>
      </c>
      <c r="BF294" s="97">
        <v>11494</v>
      </c>
      <c r="BG294" s="97">
        <v>5199</v>
      </c>
      <c r="BH294" s="97">
        <v>39335</v>
      </c>
      <c r="BI294" s="97">
        <v>12560</v>
      </c>
      <c r="BJ294" s="97">
        <v>12257</v>
      </c>
      <c r="BK294" s="97">
        <v>12296</v>
      </c>
      <c r="BL294" s="97">
        <v>5494</v>
      </c>
      <c r="BM294" s="97">
        <v>42607</v>
      </c>
      <c r="BN294" s="97">
        <v>12878</v>
      </c>
      <c r="BO294" s="98">
        <v>2.5318471337579619E-2</v>
      </c>
    </row>
    <row r="295" spans="1:68" ht="17" x14ac:dyDescent="0.2">
      <c r="A295" s="9" t="s">
        <v>1043</v>
      </c>
      <c r="B295" s="9" t="s">
        <v>1044</v>
      </c>
      <c r="C295" s="73" t="s">
        <v>1045</v>
      </c>
      <c r="D295" s="74" t="s">
        <v>85</v>
      </c>
      <c r="E295" s="75" t="s">
        <v>75</v>
      </c>
      <c r="F295" s="27">
        <v>15645</v>
      </c>
      <c r="G295" s="27">
        <v>15336</v>
      </c>
      <c r="H295" s="27">
        <v>15214</v>
      </c>
      <c r="I295" s="27">
        <v>7068</v>
      </c>
      <c r="J295" s="27">
        <v>53263</v>
      </c>
      <c r="K295" s="27">
        <v>15628</v>
      </c>
      <c r="L295" s="27">
        <v>15365</v>
      </c>
      <c r="M295" s="27">
        <v>15314</v>
      </c>
      <c r="N295" s="27">
        <v>7088</v>
      </c>
      <c r="O295" s="27">
        <v>53395</v>
      </c>
      <c r="P295" s="27">
        <v>16270</v>
      </c>
      <c r="Q295" s="27">
        <v>15716</v>
      </c>
      <c r="R295" s="27">
        <v>15881</v>
      </c>
      <c r="S295" s="27">
        <v>7273</v>
      </c>
      <c r="T295" s="27">
        <v>55140</v>
      </c>
      <c r="U295" s="27">
        <v>16817</v>
      </c>
      <c r="V295" s="27">
        <v>16325</v>
      </c>
      <c r="W295" s="27">
        <v>16492</v>
      </c>
      <c r="X295" s="27">
        <v>7856</v>
      </c>
      <c r="Y295" s="27">
        <v>57490</v>
      </c>
      <c r="Z295" s="27">
        <v>17221</v>
      </c>
      <c r="AA295" s="27">
        <v>16874</v>
      </c>
      <c r="AB295" s="27">
        <v>16899</v>
      </c>
      <c r="AC295" s="27">
        <v>8141</v>
      </c>
      <c r="AD295" s="27">
        <v>59135</v>
      </c>
      <c r="AE295" s="27">
        <v>17900</v>
      </c>
      <c r="AF295" s="27">
        <v>17444</v>
      </c>
      <c r="AG295" s="27">
        <v>17477</v>
      </c>
      <c r="AH295" s="27">
        <v>8620</v>
      </c>
      <c r="AI295" s="27">
        <v>61441</v>
      </c>
      <c r="AJ295" s="27">
        <v>18513</v>
      </c>
      <c r="AK295" s="27">
        <v>18166</v>
      </c>
      <c r="AL295" s="27">
        <v>18240</v>
      </c>
      <c r="AM295" s="27">
        <v>9184</v>
      </c>
      <c r="AN295" s="27">
        <v>64103</v>
      </c>
      <c r="AO295" s="27">
        <v>19533</v>
      </c>
      <c r="AP295" s="27">
        <v>19253</v>
      </c>
      <c r="AQ295" s="27">
        <v>19211</v>
      </c>
      <c r="AR295" s="27">
        <v>9642</v>
      </c>
      <c r="AS295" s="27">
        <v>67639</v>
      </c>
      <c r="AT295" s="27">
        <v>20923</v>
      </c>
      <c r="AU295" s="27">
        <v>20209</v>
      </c>
      <c r="AV295" s="27">
        <v>20542</v>
      </c>
      <c r="AW295" s="27">
        <v>10301</v>
      </c>
      <c r="AX295" s="27">
        <v>71975</v>
      </c>
      <c r="AY295" s="27">
        <v>21824</v>
      </c>
      <c r="AZ295" s="27">
        <v>21132</v>
      </c>
      <c r="BA295" s="27">
        <v>20951</v>
      </c>
      <c r="BB295" s="27">
        <v>11186</v>
      </c>
      <c r="BC295" s="27">
        <v>75093</v>
      </c>
      <c r="BD295" s="63">
        <v>21535</v>
      </c>
      <c r="BE295" s="97">
        <v>21916</v>
      </c>
      <c r="BF295" s="97">
        <v>22236</v>
      </c>
      <c r="BG295" s="97">
        <v>11824</v>
      </c>
      <c r="BH295" s="97">
        <v>77511</v>
      </c>
      <c r="BI295" s="97">
        <v>22971</v>
      </c>
      <c r="BJ295" s="97">
        <v>22729</v>
      </c>
      <c r="BK295" s="97">
        <v>22431</v>
      </c>
      <c r="BL295" s="97">
        <v>7770</v>
      </c>
      <c r="BM295" s="97">
        <v>75901</v>
      </c>
      <c r="BN295" s="97">
        <v>23887</v>
      </c>
      <c r="BO295" s="98">
        <v>3.9876365852596754E-2</v>
      </c>
    </row>
    <row r="296" spans="1:68" ht="17" x14ac:dyDescent="0.2">
      <c r="A296" s="9" t="s">
        <v>1046</v>
      </c>
      <c r="B296" s="9" t="s">
        <v>1047</v>
      </c>
      <c r="C296" s="73" t="s">
        <v>1048</v>
      </c>
      <c r="D296" s="74" t="s">
        <v>85</v>
      </c>
      <c r="E296" s="75" t="s">
        <v>73</v>
      </c>
      <c r="F296" s="27">
        <v>14772</v>
      </c>
      <c r="G296" s="27">
        <v>14740</v>
      </c>
      <c r="H296" s="27">
        <v>14361</v>
      </c>
      <c r="I296" s="27">
        <v>7095</v>
      </c>
      <c r="J296" s="27">
        <v>50968</v>
      </c>
      <c r="K296" s="27">
        <v>14846</v>
      </c>
      <c r="L296" s="27">
        <v>14744</v>
      </c>
      <c r="M296" s="27">
        <v>14511</v>
      </c>
      <c r="N296" s="27">
        <v>7206</v>
      </c>
      <c r="O296" s="27">
        <v>51307</v>
      </c>
      <c r="P296" s="27">
        <v>14979</v>
      </c>
      <c r="Q296" s="27">
        <v>14086</v>
      </c>
      <c r="R296" s="27">
        <v>15444</v>
      </c>
      <c r="S296" s="27">
        <v>7242</v>
      </c>
      <c r="T296" s="27">
        <v>51751</v>
      </c>
      <c r="U296" s="27">
        <v>15548</v>
      </c>
      <c r="V296" s="27">
        <v>15301</v>
      </c>
      <c r="W296" s="27">
        <v>15239</v>
      </c>
      <c r="X296" s="27">
        <v>7979</v>
      </c>
      <c r="Y296" s="27">
        <v>54067</v>
      </c>
      <c r="Z296" s="27">
        <v>15641</v>
      </c>
      <c r="AA296" s="27">
        <v>15898</v>
      </c>
      <c r="AB296" s="27">
        <v>15470</v>
      </c>
      <c r="AC296" s="27">
        <v>7775</v>
      </c>
      <c r="AD296" s="27">
        <v>54784</v>
      </c>
      <c r="AE296" s="27">
        <v>16153</v>
      </c>
      <c r="AF296" s="27">
        <v>15987</v>
      </c>
      <c r="AG296" s="27">
        <v>16628</v>
      </c>
      <c r="AH296" s="27">
        <v>7654</v>
      </c>
      <c r="AI296" s="27">
        <v>56422</v>
      </c>
      <c r="AJ296" s="27">
        <v>17261</v>
      </c>
      <c r="AK296" s="27">
        <v>17235</v>
      </c>
      <c r="AL296" s="27">
        <v>17253</v>
      </c>
      <c r="AM296" s="27">
        <v>9436</v>
      </c>
      <c r="AN296" s="27">
        <v>61185</v>
      </c>
      <c r="AO296" s="27">
        <v>17735</v>
      </c>
      <c r="AP296" s="27">
        <v>18339</v>
      </c>
      <c r="AQ296" s="27">
        <v>18004</v>
      </c>
      <c r="AR296" s="27">
        <v>5860</v>
      </c>
      <c r="AS296" s="27">
        <v>59938</v>
      </c>
      <c r="AT296" s="27">
        <v>23444</v>
      </c>
      <c r="AU296" s="27">
        <v>19408</v>
      </c>
      <c r="AV296" s="27">
        <v>19278</v>
      </c>
      <c r="AW296" s="27">
        <v>6290</v>
      </c>
      <c r="AX296" s="27">
        <v>68420</v>
      </c>
      <c r="AY296" s="69" t="s">
        <v>181</v>
      </c>
      <c r="AZ296" s="69" t="s">
        <v>181</v>
      </c>
      <c r="BA296" s="69" t="s">
        <v>181</v>
      </c>
      <c r="BB296" s="69" t="s">
        <v>181</v>
      </c>
      <c r="BC296" s="69" t="s">
        <v>181</v>
      </c>
      <c r="BD296" s="69" t="s">
        <v>181</v>
      </c>
      <c r="BE296" s="99" t="s">
        <v>181</v>
      </c>
      <c r="BF296" s="99" t="s">
        <v>181</v>
      </c>
      <c r="BG296" s="99" t="s">
        <v>181</v>
      </c>
      <c r="BH296" s="99" t="s">
        <v>181</v>
      </c>
      <c r="BI296" s="97" t="s">
        <v>47</v>
      </c>
      <c r="BJ296" s="97" t="s">
        <v>47</v>
      </c>
      <c r="BK296" s="97" t="s">
        <v>47</v>
      </c>
      <c r="BL296" s="97" t="s">
        <v>47</v>
      </c>
      <c r="BM296" s="97" t="s">
        <v>47</v>
      </c>
      <c r="BN296" s="97" t="s">
        <v>47</v>
      </c>
      <c r="BO296" s="98" t="s">
        <v>1279</v>
      </c>
    </row>
    <row r="297" spans="1:68" ht="17" x14ac:dyDescent="0.2">
      <c r="A297" s="9" t="s">
        <v>1049</v>
      </c>
      <c r="B297" s="9" t="s">
        <v>1050</v>
      </c>
      <c r="C297" s="73" t="s">
        <v>1051</v>
      </c>
      <c r="D297" s="74" t="s">
        <v>85</v>
      </c>
      <c r="E297" s="75" t="s">
        <v>73</v>
      </c>
      <c r="F297" s="27">
        <v>18940</v>
      </c>
      <c r="G297" s="27">
        <v>18916</v>
      </c>
      <c r="H297" s="27">
        <v>18696</v>
      </c>
      <c r="I297" s="27">
        <v>9367</v>
      </c>
      <c r="J297" s="27">
        <v>65919</v>
      </c>
      <c r="K297" s="27">
        <v>19213</v>
      </c>
      <c r="L297" s="27">
        <v>18822</v>
      </c>
      <c r="M297" s="27">
        <v>18703</v>
      </c>
      <c r="N297" s="27">
        <v>9445</v>
      </c>
      <c r="O297" s="27">
        <v>66183</v>
      </c>
      <c r="P297" s="27">
        <v>20289</v>
      </c>
      <c r="Q297" s="27">
        <v>17149</v>
      </c>
      <c r="R297" s="27">
        <v>18754</v>
      </c>
      <c r="S297" s="27">
        <v>9868</v>
      </c>
      <c r="T297" s="27">
        <v>66060</v>
      </c>
      <c r="U297" s="27">
        <v>19703</v>
      </c>
      <c r="V297" s="27">
        <v>19256</v>
      </c>
      <c r="W297" s="27">
        <v>19512</v>
      </c>
      <c r="X297" s="27">
        <v>11135</v>
      </c>
      <c r="Y297" s="27">
        <v>69606</v>
      </c>
      <c r="Z297" s="27">
        <v>20223</v>
      </c>
      <c r="AA297" s="27">
        <v>20027</v>
      </c>
      <c r="AB297" s="27">
        <v>20119</v>
      </c>
      <c r="AC297" s="27">
        <v>12031</v>
      </c>
      <c r="AD297" s="27">
        <v>72400</v>
      </c>
      <c r="AE297" s="27">
        <v>21071</v>
      </c>
      <c r="AF297" s="27">
        <v>20790</v>
      </c>
      <c r="AG297" s="27">
        <v>20664</v>
      </c>
      <c r="AH297" s="27">
        <v>12719</v>
      </c>
      <c r="AI297" s="27">
        <v>75244</v>
      </c>
      <c r="AJ297" s="27">
        <v>22097</v>
      </c>
      <c r="AK297" s="27">
        <v>21808</v>
      </c>
      <c r="AL297" s="27">
        <v>21786</v>
      </c>
      <c r="AM297" s="27">
        <v>13443</v>
      </c>
      <c r="AN297" s="27">
        <v>79134</v>
      </c>
      <c r="AO297" s="27">
        <v>23323</v>
      </c>
      <c r="AP297" s="27">
        <v>23209</v>
      </c>
      <c r="AQ297" s="27">
        <v>23106</v>
      </c>
      <c r="AR297" s="27">
        <v>14733</v>
      </c>
      <c r="AS297" s="27">
        <v>84371</v>
      </c>
      <c r="AT297" s="27">
        <v>24857</v>
      </c>
      <c r="AU297" s="27">
        <v>24623</v>
      </c>
      <c r="AV297" s="27">
        <v>24483</v>
      </c>
      <c r="AW297" s="27">
        <v>15651</v>
      </c>
      <c r="AX297" s="27">
        <v>89614</v>
      </c>
      <c r="AY297" s="27">
        <v>26287</v>
      </c>
      <c r="AZ297" s="27">
        <v>26039</v>
      </c>
      <c r="BA297" s="27">
        <v>26022</v>
      </c>
      <c r="BB297" s="27">
        <v>16314</v>
      </c>
      <c r="BC297" s="27">
        <v>94662</v>
      </c>
      <c r="BD297" s="63">
        <v>26303</v>
      </c>
      <c r="BE297" s="97">
        <v>26407</v>
      </c>
      <c r="BF297" s="97">
        <v>26577</v>
      </c>
      <c r="BG297" s="97">
        <v>17292</v>
      </c>
      <c r="BH297" s="97">
        <v>96579</v>
      </c>
      <c r="BI297" s="97">
        <v>28650</v>
      </c>
      <c r="BJ297" s="97">
        <v>28027</v>
      </c>
      <c r="BK297" s="97">
        <v>28443</v>
      </c>
      <c r="BL297" s="97">
        <v>18696</v>
      </c>
      <c r="BM297" s="97">
        <v>103816</v>
      </c>
      <c r="BN297" s="97">
        <v>29613</v>
      </c>
      <c r="BO297" s="98">
        <v>3.361256544502618E-2</v>
      </c>
    </row>
    <row r="298" spans="1:68" ht="17" x14ac:dyDescent="0.2">
      <c r="A298" s="9" t="s">
        <v>1052</v>
      </c>
      <c r="B298" s="9" t="s">
        <v>1053</v>
      </c>
      <c r="C298" s="73" t="s">
        <v>1054</v>
      </c>
      <c r="D298" s="74" t="s">
        <v>87</v>
      </c>
      <c r="E298" s="75" t="s">
        <v>79</v>
      </c>
      <c r="F298" s="27">
        <v>17142</v>
      </c>
      <c r="G298" s="27">
        <v>17173</v>
      </c>
      <c r="H298" s="27">
        <v>16740</v>
      </c>
      <c r="I298" s="27">
        <v>7357</v>
      </c>
      <c r="J298" s="27">
        <v>58412</v>
      </c>
      <c r="K298" s="27">
        <v>17344</v>
      </c>
      <c r="L298" s="27">
        <v>17248</v>
      </c>
      <c r="M298" s="27">
        <v>16810</v>
      </c>
      <c r="N298" s="27">
        <v>7283</v>
      </c>
      <c r="O298" s="27">
        <v>58685</v>
      </c>
      <c r="P298" s="27">
        <v>17960</v>
      </c>
      <c r="Q298" s="27">
        <v>17268</v>
      </c>
      <c r="R298" s="27">
        <v>17748</v>
      </c>
      <c r="S298" s="27">
        <v>7239</v>
      </c>
      <c r="T298" s="27">
        <v>60215</v>
      </c>
      <c r="U298" s="27">
        <v>18898</v>
      </c>
      <c r="V298" s="27">
        <v>18898</v>
      </c>
      <c r="W298" s="27">
        <v>18398</v>
      </c>
      <c r="X298" s="27">
        <v>9059</v>
      </c>
      <c r="Y298" s="27">
        <v>65253</v>
      </c>
      <c r="Z298" s="27">
        <v>19795</v>
      </c>
      <c r="AA298" s="27">
        <v>19245</v>
      </c>
      <c r="AB298" s="27">
        <v>18740</v>
      </c>
      <c r="AC298" s="27">
        <v>10201</v>
      </c>
      <c r="AD298" s="27">
        <v>67981</v>
      </c>
      <c r="AE298" s="27">
        <v>20494</v>
      </c>
      <c r="AF298" s="27">
        <v>19735</v>
      </c>
      <c r="AG298" s="27">
        <v>20712</v>
      </c>
      <c r="AH298" s="27">
        <v>9225</v>
      </c>
      <c r="AI298" s="27">
        <v>70166</v>
      </c>
      <c r="AJ298" s="27">
        <v>21482</v>
      </c>
      <c r="AK298" s="27">
        <v>21062</v>
      </c>
      <c r="AL298" s="27">
        <v>21105</v>
      </c>
      <c r="AM298" s="27">
        <v>11212</v>
      </c>
      <c r="AN298" s="27">
        <v>74861</v>
      </c>
      <c r="AO298" s="27">
        <v>22433</v>
      </c>
      <c r="AP298" s="27">
        <v>22069</v>
      </c>
      <c r="AQ298" s="27">
        <v>21890</v>
      </c>
      <c r="AR298" s="27">
        <v>12070</v>
      </c>
      <c r="AS298" s="27">
        <v>78462</v>
      </c>
      <c r="AT298" s="27">
        <v>23473</v>
      </c>
      <c r="AU298" s="27">
        <v>23309</v>
      </c>
      <c r="AV298" s="27">
        <v>23134</v>
      </c>
      <c r="AW298" s="27">
        <v>12862</v>
      </c>
      <c r="AX298" s="27">
        <v>82778</v>
      </c>
      <c r="AY298" s="27">
        <v>24740</v>
      </c>
      <c r="AZ298" s="27">
        <v>24632</v>
      </c>
      <c r="BA298" s="27">
        <v>24751</v>
      </c>
      <c r="BB298" s="27">
        <v>13655</v>
      </c>
      <c r="BC298" s="27">
        <v>87778</v>
      </c>
      <c r="BD298" s="63">
        <v>22814</v>
      </c>
      <c r="BE298" s="97">
        <v>25669</v>
      </c>
      <c r="BF298" s="97">
        <v>25796</v>
      </c>
      <c r="BG298" s="97">
        <v>16692</v>
      </c>
      <c r="BH298" s="97">
        <v>90971</v>
      </c>
      <c r="BI298" s="97">
        <v>27698</v>
      </c>
      <c r="BJ298" s="97">
        <v>27293</v>
      </c>
      <c r="BK298" s="97">
        <v>27507</v>
      </c>
      <c r="BL298" s="97">
        <v>16485</v>
      </c>
      <c r="BM298" s="97">
        <v>98983</v>
      </c>
      <c r="BN298" s="97">
        <v>28567</v>
      </c>
      <c r="BO298" s="98">
        <v>3.1374106433677523E-2</v>
      </c>
    </row>
    <row r="299" spans="1:68" ht="17" x14ac:dyDescent="0.2">
      <c r="A299" s="9" t="s">
        <v>1055</v>
      </c>
      <c r="B299" s="9" t="s">
        <v>1056</v>
      </c>
      <c r="C299" s="73" t="s">
        <v>1057</v>
      </c>
      <c r="D299" s="74" t="s">
        <v>85</v>
      </c>
      <c r="E299" s="75" t="s">
        <v>71</v>
      </c>
      <c r="F299" s="27">
        <v>18055</v>
      </c>
      <c r="G299" s="27">
        <v>17489</v>
      </c>
      <c r="H299" s="27">
        <v>17260</v>
      </c>
      <c r="I299" s="27">
        <v>8023</v>
      </c>
      <c r="J299" s="27">
        <v>60827</v>
      </c>
      <c r="K299" s="27">
        <v>18079</v>
      </c>
      <c r="L299" s="27">
        <v>17607</v>
      </c>
      <c r="M299" s="27">
        <v>17328</v>
      </c>
      <c r="N299" s="27">
        <v>7919</v>
      </c>
      <c r="O299" s="27">
        <v>60933</v>
      </c>
      <c r="P299" s="27">
        <v>18199</v>
      </c>
      <c r="Q299" s="27">
        <v>17659</v>
      </c>
      <c r="R299" s="27">
        <v>17635</v>
      </c>
      <c r="S299" s="27">
        <v>7755</v>
      </c>
      <c r="T299" s="27">
        <v>61248</v>
      </c>
      <c r="U299" s="27">
        <v>18724</v>
      </c>
      <c r="V299" s="27">
        <v>18334</v>
      </c>
      <c r="W299" s="27">
        <v>18294</v>
      </c>
      <c r="X299" s="27">
        <v>9367</v>
      </c>
      <c r="Y299" s="27">
        <v>64719</v>
      </c>
      <c r="Z299" s="27">
        <v>18722</v>
      </c>
      <c r="AA299" s="27">
        <v>19327</v>
      </c>
      <c r="AB299" s="27">
        <v>18563</v>
      </c>
      <c r="AC299" s="27">
        <v>10008</v>
      </c>
      <c r="AD299" s="27">
        <v>66620</v>
      </c>
      <c r="AE299" s="27">
        <v>19481</v>
      </c>
      <c r="AF299" s="27">
        <v>19183</v>
      </c>
      <c r="AG299" s="27">
        <v>18826</v>
      </c>
      <c r="AH299" s="27">
        <v>10402</v>
      </c>
      <c r="AI299" s="27">
        <v>67892</v>
      </c>
      <c r="AJ299" s="27">
        <v>20596</v>
      </c>
      <c r="AK299" s="27">
        <v>19877</v>
      </c>
      <c r="AL299" s="27">
        <v>19010</v>
      </c>
      <c r="AM299" s="27">
        <v>12215</v>
      </c>
      <c r="AN299" s="27">
        <v>71698</v>
      </c>
      <c r="AO299" s="27">
        <v>21280</v>
      </c>
      <c r="AP299" s="27">
        <v>20871</v>
      </c>
      <c r="AQ299" s="27">
        <v>20547</v>
      </c>
      <c r="AR299" s="27">
        <v>12201</v>
      </c>
      <c r="AS299" s="27">
        <v>74899</v>
      </c>
      <c r="AT299" s="27">
        <v>22733</v>
      </c>
      <c r="AU299" s="27">
        <v>22079</v>
      </c>
      <c r="AV299" s="27">
        <v>21897</v>
      </c>
      <c r="AW299" s="27">
        <v>13079</v>
      </c>
      <c r="AX299" s="27">
        <v>79788</v>
      </c>
      <c r="AY299" s="27">
        <v>24248</v>
      </c>
      <c r="AZ299" s="27">
        <v>23725</v>
      </c>
      <c r="BA299" s="27">
        <v>23194</v>
      </c>
      <c r="BB299" s="27">
        <v>14103</v>
      </c>
      <c r="BC299" s="27">
        <v>85270</v>
      </c>
      <c r="BD299" s="63">
        <v>23994</v>
      </c>
      <c r="BE299" s="97">
        <v>23442</v>
      </c>
      <c r="BF299" s="97">
        <v>23299</v>
      </c>
      <c r="BG299" s="97">
        <v>13993</v>
      </c>
      <c r="BH299" s="97">
        <v>84728</v>
      </c>
      <c r="BI299" s="97">
        <v>24992</v>
      </c>
      <c r="BJ299" s="97">
        <v>24768</v>
      </c>
      <c r="BK299" s="97">
        <v>23689</v>
      </c>
      <c r="BL299" s="97">
        <v>16633</v>
      </c>
      <c r="BM299" s="97">
        <v>90082</v>
      </c>
      <c r="BN299" s="97">
        <v>26988</v>
      </c>
      <c r="BO299" s="98">
        <v>7.986555697823304E-2</v>
      </c>
    </row>
    <row r="300" spans="1:68" ht="17" x14ac:dyDescent="0.2">
      <c r="A300" s="9" t="s">
        <v>1058</v>
      </c>
      <c r="B300" s="9" t="s">
        <v>1059</v>
      </c>
      <c r="C300" s="73" t="s">
        <v>1060</v>
      </c>
      <c r="D300" s="74" t="s">
        <v>85</v>
      </c>
      <c r="E300" s="75" t="s">
        <v>75</v>
      </c>
      <c r="F300" s="27">
        <v>17943</v>
      </c>
      <c r="G300" s="27">
        <v>16901</v>
      </c>
      <c r="H300" s="27">
        <v>16768</v>
      </c>
      <c r="I300" s="27">
        <v>7135</v>
      </c>
      <c r="J300" s="27">
        <v>58747</v>
      </c>
      <c r="K300" s="27">
        <v>17917</v>
      </c>
      <c r="L300" s="27">
        <v>17014</v>
      </c>
      <c r="M300" s="27">
        <v>16730</v>
      </c>
      <c r="N300" s="27">
        <v>7540</v>
      </c>
      <c r="O300" s="27">
        <v>59201</v>
      </c>
      <c r="P300" s="27">
        <v>18106</v>
      </c>
      <c r="Q300" s="27">
        <v>17261</v>
      </c>
      <c r="R300" s="27">
        <v>17141</v>
      </c>
      <c r="S300" s="27">
        <v>7462</v>
      </c>
      <c r="T300" s="27">
        <v>59970</v>
      </c>
      <c r="U300" s="27">
        <v>18679</v>
      </c>
      <c r="V300" s="27">
        <v>17776</v>
      </c>
      <c r="W300" s="27">
        <v>17599</v>
      </c>
      <c r="X300" s="27">
        <v>7928</v>
      </c>
      <c r="Y300" s="27">
        <v>61982</v>
      </c>
      <c r="Z300" s="27">
        <v>19078</v>
      </c>
      <c r="AA300" s="27">
        <v>17957</v>
      </c>
      <c r="AB300" s="27">
        <v>18073</v>
      </c>
      <c r="AC300" s="27">
        <v>8750</v>
      </c>
      <c r="AD300" s="27">
        <v>63858</v>
      </c>
      <c r="AE300" s="27">
        <v>19555</v>
      </c>
      <c r="AF300" s="27">
        <v>18471</v>
      </c>
      <c r="AG300" s="27">
        <v>18621</v>
      </c>
      <c r="AH300" s="27">
        <v>8929</v>
      </c>
      <c r="AI300" s="27">
        <v>65576</v>
      </c>
      <c r="AJ300" s="27">
        <v>20612</v>
      </c>
      <c r="AK300" s="27">
        <v>19547</v>
      </c>
      <c r="AL300" s="27">
        <v>19124</v>
      </c>
      <c r="AM300" s="27">
        <v>10123</v>
      </c>
      <c r="AN300" s="27">
        <v>69406</v>
      </c>
      <c r="AO300" s="27">
        <v>21950</v>
      </c>
      <c r="AP300" s="27">
        <v>20695</v>
      </c>
      <c r="AQ300" s="27">
        <v>20320</v>
      </c>
      <c r="AR300" s="27">
        <v>10811</v>
      </c>
      <c r="AS300" s="27">
        <v>73776</v>
      </c>
      <c r="AT300" s="27">
        <v>23526</v>
      </c>
      <c r="AU300" s="27">
        <v>22177</v>
      </c>
      <c r="AV300" s="27">
        <v>22248</v>
      </c>
      <c r="AW300" s="27">
        <v>10963</v>
      </c>
      <c r="AX300" s="27">
        <v>78914</v>
      </c>
      <c r="AY300" s="27">
        <v>24710</v>
      </c>
      <c r="AZ300" s="27">
        <v>23406</v>
      </c>
      <c r="BA300" s="27">
        <v>23394</v>
      </c>
      <c r="BB300" s="27">
        <v>12044</v>
      </c>
      <c r="BC300" s="27">
        <v>83554</v>
      </c>
      <c r="BD300" s="63">
        <v>24786</v>
      </c>
      <c r="BE300" s="97">
        <v>24159</v>
      </c>
      <c r="BF300" s="97">
        <v>24325</v>
      </c>
      <c r="BG300" s="97">
        <v>14147</v>
      </c>
      <c r="BH300" s="97">
        <v>87417</v>
      </c>
      <c r="BI300" s="97">
        <v>27219</v>
      </c>
      <c r="BJ300" s="97">
        <v>26027</v>
      </c>
      <c r="BK300" s="97">
        <v>25828</v>
      </c>
      <c r="BL300" s="97">
        <v>15036</v>
      </c>
      <c r="BM300" s="97">
        <v>94110</v>
      </c>
      <c r="BN300" s="97">
        <v>28894</v>
      </c>
      <c r="BO300" s="98">
        <v>6.1537896322421841E-2</v>
      </c>
    </row>
    <row r="301" spans="1:68" ht="17" x14ac:dyDescent="0.2">
      <c r="A301" s="9" t="s">
        <v>1061</v>
      </c>
      <c r="B301" s="9" t="s">
        <v>1062</v>
      </c>
      <c r="C301" s="73" t="s">
        <v>1063</v>
      </c>
      <c r="D301" s="74" t="s">
        <v>85</v>
      </c>
      <c r="E301" s="75" t="s">
        <v>73</v>
      </c>
      <c r="F301" s="27">
        <v>12307</v>
      </c>
      <c r="G301" s="27">
        <v>11702</v>
      </c>
      <c r="H301" s="27">
        <v>12418</v>
      </c>
      <c r="I301" s="27">
        <v>4965</v>
      </c>
      <c r="J301" s="27">
        <v>41392</v>
      </c>
      <c r="K301" s="27">
        <v>12655</v>
      </c>
      <c r="L301" s="27">
        <v>12303</v>
      </c>
      <c r="M301" s="27">
        <v>12122</v>
      </c>
      <c r="N301" s="27">
        <v>4962</v>
      </c>
      <c r="O301" s="27">
        <v>42042</v>
      </c>
      <c r="P301" s="27">
        <v>12746</v>
      </c>
      <c r="Q301" s="27">
        <v>12161</v>
      </c>
      <c r="R301" s="27">
        <v>12306</v>
      </c>
      <c r="S301" s="27">
        <v>5005</v>
      </c>
      <c r="T301" s="27">
        <v>42218</v>
      </c>
      <c r="U301" s="27">
        <v>13041</v>
      </c>
      <c r="V301" s="27">
        <v>12691</v>
      </c>
      <c r="W301" s="27">
        <v>14458</v>
      </c>
      <c r="X301" s="27">
        <v>3436</v>
      </c>
      <c r="Y301" s="27">
        <v>43626</v>
      </c>
      <c r="Z301" s="27">
        <v>12871</v>
      </c>
      <c r="AA301" s="27">
        <v>12657</v>
      </c>
      <c r="AB301" s="27">
        <v>12876</v>
      </c>
      <c r="AC301" s="27">
        <v>6096</v>
      </c>
      <c r="AD301" s="27">
        <v>44500</v>
      </c>
      <c r="AE301" s="27">
        <v>13560</v>
      </c>
      <c r="AF301" s="27">
        <v>13373</v>
      </c>
      <c r="AG301" s="27">
        <v>13335</v>
      </c>
      <c r="AH301" s="27">
        <v>5295</v>
      </c>
      <c r="AI301" s="27">
        <v>45563</v>
      </c>
      <c r="AJ301" s="27">
        <v>14565</v>
      </c>
      <c r="AK301" s="27">
        <v>14025</v>
      </c>
      <c r="AL301" s="27">
        <v>14879</v>
      </c>
      <c r="AM301" s="27">
        <v>4795</v>
      </c>
      <c r="AN301" s="27">
        <v>48264</v>
      </c>
      <c r="AO301" s="27">
        <v>15433</v>
      </c>
      <c r="AP301" s="27">
        <v>14798</v>
      </c>
      <c r="AQ301" s="27">
        <v>14856</v>
      </c>
      <c r="AR301" s="27">
        <v>6898</v>
      </c>
      <c r="AS301" s="27">
        <v>51985</v>
      </c>
      <c r="AT301" s="27">
        <v>16416</v>
      </c>
      <c r="AU301" s="27">
        <v>15503</v>
      </c>
      <c r="AV301" s="27">
        <v>15752</v>
      </c>
      <c r="AW301" s="27">
        <v>7968</v>
      </c>
      <c r="AX301" s="27">
        <v>55639</v>
      </c>
      <c r="AY301" s="27">
        <v>17935</v>
      </c>
      <c r="AZ301" s="27">
        <v>16974</v>
      </c>
      <c r="BA301" s="27">
        <v>14568</v>
      </c>
      <c r="BB301" s="27">
        <v>10292</v>
      </c>
      <c r="BC301" s="27">
        <v>59769</v>
      </c>
      <c r="BD301" s="63">
        <v>18629</v>
      </c>
      <c r="BE301" s="97">
        <v>17988</v>
      </c>
      <c r="BF301" s="97">
        <v>16922</v>
      </c>
      <c r="BG301" s="97">
        <v>8678</v>
      </c>
      <c r="BH301" s="97">
        <v>62217</v>
      </c>
      <c r="BI301" s="97">
        <v>20117</v>
      </c>
      <c r="BJ301" s="97">
        <v>18610</v>
      </c>
      <c r="BK301" s="97">
        <v>18707</v>
      </c>
      <c r="BL301" s="97">
        <v>8782</v>
      </c>
      <c r="BM301" s="97">
        <v>66216</v>
      </c>
      <c r="BN301" s="97">
        <v>20835</v>
      </c>
      <c r="BO301" s="98">
        <v>3.5691206442312474E-2</v>
      </c>
    </row>
    <row r="302" spans="1:68" ht="17" x14ac:dyDescent="0.2">
      <c r="A302" s="9" t="s">
        <v>1064</v>
      </c>
      <c r="B302" s="9" t="s">
        <v>1065</v>
      </c>
      <c r="C302" s="73" t="s">
        <v>1066</v>
      </c>
      <c r="D302" s="74" t="s">
        <v>85</v>
      </c>
      <c r="E302" s="75" t="s">
        <v>75</v>
      </c>
      <c r="F302" s="27">
        <v>16993</v>
      </c>
      <c r="G302" s="27">
        <v>15234</v>
      </c>
      <c r="H302" s="27">
        <v>14678</v>
      </c>
      <c r="I302" s="27">
        <v>8057</v>
      </c>
      <c r="J302" s="27">
        <v>54962</v>
      </c>
      <c r="K302" s="27">
        <v>15950</v>
      </c>
      <c r="L302" s="27">
        <v>15823</v>
      </c>
      <c r="M302" s="27">
        <v>14536</v>
      </c>
      <c r="N302" s="27">
        <v>8934</v>
      </c>
      <c r="O302" s="27">
        <v>55243</v>
      </c>
      <c r="P302" s="27">
        <v>15844</v>
      </c>
      <c r="Q302" s="27">
        <v>15761</v>
      </c>
      <c r="R302" s="27">
        <v>14503</v>
      </c>
      <c r="S302" s="27">
        <v>9307</v>
      </c>
      <c r="T302" s="27">
        <v>55415</v>
      </c>
      <c r="U302" s="27">
        <v>16471</v>
      </c>
      <c r="V302" s="27">
        <v>16922</v>
      </c>
      <c r="W302" s="27">
        <v>14548</v>
      </c>
      <c r="X302" s="27">
        <v>10042</v>
      </c>
      <c r="Y302" s="27">
        <v>57983</v>
      </c>
      <c r="Z302" s="27">
        <v>17386</v>
      </c>
      <c r="AA302" s="27">
        <v>17028</v>
      </c>
      <c r="AB302" s="27">
        <v>17001</v>
      </c>
      <c r="AC302" s="27">
        <v>9291</v>
      </c>
      <c r="AD302" s="27">
        <v>60706</v>
      </c>
      <c r="AE302" s="27">
        <v>18191</v>
      </c>
      <c r="AF302" s="27">
        <v>17786</v>
      </c>
      <c r="AG302" s="27">
        <v>17600</v>
      </c>
      <c r="AH302" s="27">
        <v>9940</v>
      </c>
      <c r="AI302" s="27">
        <v>63517</v>
      </c>
      <c r="AJ302" s="27">
        <v>18990</v>
      </c>
      <c r="AK302" s="27">
        <v>18780</v>
      </c>
      <c r="AL302" s="27">
        <v>18490</v>
      </c>
      <c r="AM302" s="27">
        <v>10604</v>
      </c>
      <c r="AN302" s="27">
        <v>66864</v>
      </c>
      <c r="AO302" s="27">
        <v>20008</v>
      </c>
      <c r="AP302" s="27">
        <v>19873</v>
      </c>
      <c r="AQ302" s="27">
        <v>19590</v>
      </c>
      <c r="AR302" s="27">
        <v>11660</v>
      </c>
      <c r="AS302" s="27">
        <v>71131</v>
      </c>
      <c r="AT302" s="27">
        <v>21498</v>
      </c>
      <c r="AU302" s="27">
        <v>21124</v>
      </c>
      <c r="AV302" s="27">
        <v>20981</v>
      </c>
      <c r="AW302" s="27">
        <v>12662</v>
      </c>
      <c r="AX302" s="27">
        <v>76265</v>
      </c>
      <c r="AY302" s="27">
        <v>22779</v>
      </c>
      <c r="AZ302" s="27">
        <v>22583</v>
      </c>
      <c r="BA302" s="27">
        <v>22113</v>
      </c>
      <c r="BB302" s="27">
        <v>13370</v>
      </c>
      <c r="BC302" s="27">
        <v>80845</v>
      </c>
      <c r="BD302" s="63">
        <v>22026</v>
      </c>
      <c r="BE302" s="97">
        <v>22768</v>
      </c>
      <c r="BF302" s="97">
        <v>22512</v>
      </c>
      <c r="BG302" s="97">
        <v>14145</v>
      </c>
      <c r="BH302" s="97">
        <v>81451</v>
      </c>
      <c r="BI302" s="97">
        <v>24516</v>
      </c>
      <c r="BJ302" s="97">
        <v>24316</v>
      </c>
      <c r="BK302" s="97">
        <v>24027</v>
      </c>
      <c r="BL302" s="97">
        <v>15250</v>
      </c>
      <c r="BM302" s="97">
        <v>88109</v>
      </c>
      <c r="BN302" s="97">
        <v>26611</v>
      </c>
      <c r="BO302" s="98">
        <v>8.545439712840594E-2</v>
      </c>
    </row>
    <row r="303" spans="1:68" ht="17" x14ac:dyDescent="0.2">
      <c r="A303" s="9" t="s">
        <v>1067</v>
      </c>
      <c r="B303" s="9" t="s">
        <v>1068</v>
      </c>
      <c r="C303" s="73" t="s">
        <v>1069</v>
      </c>
      <c r="D303" s="74" t="s">
        <v>85</v>
      </c>
      <c r="E303" s="75" t="s">
        <v>71</v>
      </c>
      <c r="F303" s="27">
        <v>14910</v>
      </c>
      <c r="G303" s="27">
        <v>14602</v>
      </c>
      <c r="H303" s="27">
        <v>14734</v>
      </c>
      <c r="I303" s="27">
        <v>6581</v>
      </c>
      <c r="J303" s="27">
        <v>50827</v>
      </c>
      <c r="K303" s="27">
        <v>16248</v>
      </c>
      <c r="L303" s="27">
        <v>14259</v>
      </c>
      <c r="M303" s="27">
        <v>14639</v>
      </c>
      <c r="N303" s="27">
        <v>6381</v>
      </c>
      <c r="O303" s="27">
        <v>51527</v>
      </c>
      <c r="P303" s="27">
        <v>15063</v>
      </c>
      <c r="Q303" s="27">
        <v>15123</v>
      </c>
      <c r="R303" s="27">
        <v>14728</v>
      </c>
      <c r="S303" s="27">
        <v>6461</v>
      </c>
      <c r="T303" s="27">
        <v>51375</v>
      </c>
      <c r="U303" s="27">
        <v>15702</v>
      </c>
      <c r="V303" s="27">
        <v>15214</v>
      </c>
      <c r="W303" s="27">
        <v>15155</v>
      </c>
      <c r="X303" s="27">
        <v>6758</v>
      </c>
      <c r="Y303" s="27">
        <v>52829</v>
      </c>
      <c r="Z303" s="27">
        <v>16031</v>
      </c>
      <c r="AA303" s="27">
        <v>15453</v>
      </c>
      <c r="AB303" s="27">
        <v>15500</v>
      </c>
      <c r="AC303" s="27">
        <v>7199</v>
      </c>
      <c r="AD303" s="27">
        <v>54183</v>
      </c>
      <c r="AE303" s="27">
        <v>16380</v>
      </c>
      <c r="AF303" s="27">
        <v>15960</v>
      </c>
      <c r="AG303" s="27">
        <v>16221</v>
      </c>
      <c r="AH303" s="27">
        <v>7391</v>
      </c>
      <c r="AI303" s="27">
        <v>55952</v>
      </c>
      <c r="AJ303" s="27">
        <v>17499</v>
      </c>
      <c r="AK303" s="27">
        <v>16844</v>
      </c>
      <c r="AL303" s="27">
        <v>16975</v>
      </c>
      <c r="AM303" s="27">
        <v>7615</v>
      </c>
      <c r="AN303" s="27">
        <v>58933</v>
      </c>
      <c r="AO303" s="27">
        <v>18360</v>
      </c>
      <c r="AP303" s="27">
        <v>17549</v>
      </c>
      <c r="AQ303" s="27">
        <v>17715</v>
      </c>
      <c r="AR303" s="27">
        <v>7966</v>
      </c>
      <c r="AS303" s="27">
        <v>61590</v>
      </c>
      <c r="AT303" s="27">
        <v>19624</v>
      </c>
      <c r="AU303" s="27">
        <v>18822</v>
      </c>
      <c r="AV303" s="27">
        <v>18815</v>
      </c>
      <c r="AW303" s="27">
        <v>8405</v>
      </c>
      <c r="AX303" s="27">
        <v>65666</v>
      </c>
      <c r="AY303" s="27">
        <v>20468</v>
      </c>
      <c r="AZ303" s="27">
        <v>19719</v>
      </c>
      <c r="BA303" s="27">
        <v>19710</v>
      </c>
      <c r="BB303" s="27">
        <v>8644</v>
      </c>
      <c r="BC303" s="27">
        <v>68541</v>
      </c>
      <c r="BD303" s="63">
        <v>20298</v>
      </c>
      <c r="BE303" s="97">
        <v>20219</v>
      </c>
      <c r="BF303" s="97">
        <v>20892</v>
      </c>
      <c r="BG303" s="97">
        <v>9374</v>
      </c>
      <c r="BH303" s="97">
        <v>70783</v>
      </c>
      <c r="BI303" s="100">
        <v>21885</v>
      </c>
      <c r="BJ303" s="100">
        <v>21373</v>
      </c>
      <c r="BK303" s="100">
        <v>21338</v>
      </c>
      <c r="BL303" s="100">
        <v>10046</v>
      </c>
      <c r="BM303" s="100">
        <v>74642</v>
      </c>
      <c r="BN303" s="97">
        <v>22543</v>
      </c>
      <c r="BO303" s="98">
        <v>3.006625542609093E-2</v>
      </c>
      <c r="BP303" s="101" t="s">
        <v>1283</v>
      </c>
    </row>
    <row r="304" spans="1:68" ht="17" x14ac:dyDescent="0.2">
      <c r="A304" s="9" t="s">
        <v>1070</v>
      </c>
      <c r="B304" s="9" t="s">
        <v>1071</v>
      </c>
      <c r="C304" s="73" t="s">
        <v>1072</v>
      </c>
      <c r="D304" s="74" t="s">
        <v>87</v>
      </c>
      <c r="E304" s="75" t="s">
        <v>71</v>
      </c>
      <c r="F304" s="27">
        <v>15790</v>
      </c>
      <c r="G304" s="27">
        <v>14969</v>
      </c>
      <c r="H304" s="27">
        <v>14916</v>
      </c>
      <c r="I304" s="27">
        <v>11538</v>
      </c>
      <c r="J304" s="27">
        <v>57213</v>
      </c>
      <c r="K304" s="27">
        <v>15718</v>
      </c>
      <c r="L304" s="27">
        <v>15222</v>
      </c>
      <c r="M304" s="27">
        <v>15051</v>
      </c>
      <c r="N304" s="27">
        <v>11544</v>
      </c>
      <c r="O304" s="27">
        <v>57535</v>
      </c>
      <c r="P304" s="27">
        <v>15957</v>
      </c>
      <c r="Q304" s="27">
        <v>15318</v>
      </c>
      <c r="R304" s="27">
        <v>15120</v>
      </c>
      <c r="S304" s="27">
        <v>11518</v>
      </c>
      <c r="T304" s="27">
        <v>57913</v>
      </c>
      <c r="U304" s="27">
        <v>17114</v>
      </c>
      <c r="V304" s="27">
        <v>16190</v>
      </c>
      <c r="W304" s="27">
        <v>16139</v>
      </c>
      <c r="X304" s="27">
        <v>12113</v>
      </c>
      <c r="Y304" s="27">
        <v>61556</v>
      </c>
      <c r="Z304" s="27">
        <v>17138</v>
      </c>
      <c r="AA304" s="27">
        <v>16748</v>
      </c>
      <c r="AB304" s="27">
        <v>16511</v>
      </c>
      <c r="AC304" s="27">
        <v>12745</v>
      </c>
      <c r="AD304" s="27">
        <v>63142</v>
      </c>
      <c r="AE304" s="27">
        <v>17579</v>
      </c>
      <c r="AF304" s="27">
        <v>17120</v>
      </c>
      <c r="AG304" s="27">
        <v>16929</v>
      </c>
      <c r="AH304" s="27">
        <v>13039</v>
      </c>
      <c r="AI304" s="27">
        <v>64667</v>
      </c>
      <c r="AJ304" s="27">
        <v>18659</v>
      </c>
      <c r="AK304" s="27">
        <v>18178</v>
      </c>
      <c r="AL304" s="27">
        <v>18009</v>
      </c>
      <c r="AM304" s="27">
        <v>13914</v>
      </c>
      <c r="AN304" s="27">
        <v>68760</v>
      </c>
      <c r="AO304" s="27">
        <v>19856</v>
      </c>
      <c r="AP304" s="27">
        <v>19403</v>
      </c>
      <c r="AQ304" s="27">
        <v>19137</v>
      </c>
      <c r="AR304" s="27">
        <v>14645</v>
      </c>
      <c r="AS304" s="27">
        <v>73041</v>
      </c>
      <c r="AT304" s="27">
        <v>21312</v>
      </c>
      <c r="AU304" s="27">
        <v>20498</v>
      </c>
      <c r="AV304" s="27">
        <v>20444</v>
      </c>
      <c r="AW304" s="27">
        <v>15700</v>
      </c>
      <c r="AX304" s="27">
        <v>77954</v>
      </c>
      <c r="AY304" s="27">
        <v>21851</v>
      </c>
      <c r="AZ304" s="27">
        <v>21152</v>
      </c>
      <c r="BA304" s="27">
        <v>20986</v>
      </c>
      <c r="BB304" s="27">
        <v>16095</v>
      </c>
      <c r="BC304" s="27">
        <v>80084</v>
      </c>
      <c r="BD304" s="63">
        <v>20825</v>
      </c>
      <c r="BE304" s="97">
        <v>21673</v>
      </c>
      <c r="BF304" s="97">
        <v>21519</v>
      </c>
      <c r="BG304" s="97">
        <v>16858</v>
      </c>
      <c r="BH304" s="97">
        <v>80875</v>
      </c>
      <c r="BI304" s="97">
        <v>24404</v>
      </c>
      <c r="BJ304" s="97">
        <v>22162</v>
      </c>
      <c r="BK304" s="97">
        <v>22805</v>
      </c>
      <c r="BL304" s="97">
        <v>17997</v>
      </c>
      <c r="BM304" s="97">
        <v>87368</v>
      </c>
      <c r="BN304" s="97">
        <v>25584</v>
      </c>
      <c r="BO304" s="98">
        <v>4.8352729060809702E-2</v>
      </c>
    </row>
    <row r="305" spans="1:68" ht="17" x14ac:dyDescent="0.2">
      <c r="A305" s="9" t="s">
        <v>1073</v>
      </c>
      <c r="B305" s="9" t="s">
        <v>1074</v>
      </c>
      <c r="C305" s="73" t="s">
        <v>1075</v>
      </c>
      <c r="D305" s="74" t="s">
        <v>85</v>
      </c>
      <c r="E305" s="75" t="s">
        <v>75</v>
      </c>
      <c r="F305" s="27">
        <v>17481</v>
      </c>
      <c r="G305" s="27">
        <v>18316</v>
      </c>
      <c r="H305" s="27">
        <v>18683</v>
      </c>
      <c r="I305" s="27">
        <v>9393</v>
      </c>
      <c r="J305" s="27">
        <v>63873</v>
      </c>
      <c r="K305" s="27">
        <v>17655</v>
      </c>
      <c r="L305" s="27">
        <v>18549</v>
      </c>
      <c r="M305" s="27">
        <v>18871</v>
      </c>
      <c r="N305" s="27">
        <v>9488</v>
      </c>
      <c r="O305" s="27">
        <v>64563</v>
      </c>
      <c r="P305" s="27">
        <v>17743</v>
      </c>
      <c r="Q305" s="27">
        <v>18721</v>
      </c>
      <c r="R305" s="27">
        <v>19193</v>
      </c>
      <c r="S305" s="27">
        <v>9659</v>
      </c>
      <c r="T305" s="27">
        <v>65316</v>
      </c>
      <c r="U305" s="27">
        <v>18039</v>
      </c>
      <c r="V305" s="27">
        <v>19151</v>
      </c>
      <c r="W305" s="27">
        <v>19835</v>
      </c>
      <c r="X305" s="27">
        <v>10225</v>
      </c>
      <c r="Y305" s="27">
        <v>67250</v>
      </c>
      <c r="Z305" s="27">
        <v>18571</v>
      </c>
      <c r="AA305" s="27">
        <v>20067</v>
      </c>
      <c r="AB305" s="27">
        <v>20573</v>
      </c>
      <c r="AC305" s="27">
        <v>10785</v>
      </c>
      <c r="AD305" s="27">
        <v>69996</v>
      </c>
      <c r="AE305" s="27">
        <v>19862</v>
      </c>
      <c r="AF305" s="27">
        <v>20926</v>
      </c>
      <c r="AG305" s="27">
        <v>21319</v>
      </c>
      <c r="AH305" s="27">
        <v>11025</v>
      </c>
      <c r="AI305" s="27">
        <v>73132</v>
      </c>
      <c r="AJ305" s="27">
        <v>20664</v>
      </c>
      <c r="AK305" s="27">
        <v>22293</v>
      </c>
      <c r="AL305" s="27">
        <v>22610</v>
      </c>
      <c r="AM305" s="27">
        <v>12156</v>
      </c>
      <c r="AN305" s="27">
        <v>77723</v>
      </c>
      <c r="AO305" s="27">
        <v>22005</v>
      </c>
      <c r="AP305" s="27">
        <v>23459</v>
      </c>
      <c r="AQ305" s="27">
        <v>23980</v>
      </c>
      <c r="AR305" s="27">
        <v>12669</v>
      </c>
      <c r="AS305" s="27">
        <v>82113</v>
      </c>
      <c r="AT305" s="27">
        <v>24006</v>
      </c>
      <c r="AU305" s="27">
        <v>25196</v>
      </c>
      <c r="AV305" s="27">
        <v>25300</v>
      </c>
      <c r="AW305" s="27">
        <v>13156</v>
      </c>
      <c r="AX305" s="27">
        <v>87658</v>
      </c>
      <c r="AY305" s="27">
        <v>25794</v>
      </c>
      <c r="AZ305" s="27">
        <v>27004</v>
      </c>
      <c r="BA305" s="27">
        <v>26974</v>
      </c>
      <c r="BB305" s="27">
        <v>13758</v>
      </c>
      <c r="BC305" s="27">
        <v>93530</v>
      </c>
      <c r="BD305" s="63">
        <v>25762</v>
      </c>
      <c r="BE305" s="97">
        <v>27975</v>
      </c>
      <c r="BF305" s="97">
        <v>28100</v>
      </c>
      <c r="BG305" s="97">
        <v>14829</v>
      </c>
      <c r="BH305" s="97">
        <v>96666</v>
      </c>
      <c r="BI305" s="97">
        <v>28178</v>
      </c>
      <c r="BJ305" s="97">
        <v>29964</v>
      </c>
      <c r="BK305" s="97">
        <v>29969</v>
      </c>
      <c r="BL305" s="97">
        <v>15453</v>
      </c>
      <c r="BM305" s="97">
        <v>103564</v>
      </c>
      <c r="BN305" s="97">
        <v>29711</v>
      </c>
      <c r="BO305" s="98">
        <v>5.4404145077720206E-2</v>
      </c>
    </row>
    <row r="306" spans="1:68" ht="17" x14ac:dyDescent="0.2">
      <c r="A306" s="9" t="s">
        <v>1076</v>
      </c>
      <c r="B306" s="9" t="s">
        <v>1077</v>
      </c>
      <c r="C306" s="73" t="s">
        <v>1078</v>
      </c>
      <c r="D306" s="74" t="s">
        <v>87</v>
      </c>
      <c r="E306" s="75" t="s">
        <v>73</v>
      </c>
      <c r="F306" s="27">
        <v>16781</v>
      </c>
      <c r="G306" s="27">
        <v>16456</v>
      </c>
      <c r="H306" s="27">
        <v>16634</v>
      </c>
      <c r="I306" s="27">
        <v>8653</v>
      </c>
      <c r="J306" s="27">
        <v>58524</v>
      </c>
      <c r="K306" s="27">
        <v>16842</v>
      </c>
      <c r="L306" s="27">
        <v>16426</v>
      </c>
      <c r="M306" s="27">
        <v>16803</v>
      </c>
      <c r="N306" s="27">
        <v>8561</v>
      </c>
      <c r="O306" s="27">
        <v>58632</v>
      </c>
      <c r="P306" s="27">
        <v>16890</v>
      </c>
      <c r="Q306" s="27">
        <v>16621</v>
      </c>
      <c r="R306" s="27">
        <v>16780</v>
      </c>
      <c r="S306" s="27">
        <v>8776</v>
      </c>
      <c r="T306" s="27">
        <v>59067</v>
      </c>
      <c r="U306" s="27">
        <v>17759</v>
      </c>
      <c r="V306" s="27">
        <v>17188</v>
      </c>
      <c r="W306" s="27">
        <v>18017</v>
      </c>
      <c r="X306" s="27">
        <v>10013</v>
      </c>
      <c r="Y306" s="27">
        <v>62977</v>
      </c>
      <c r="Z306" s="27">
        <v>17861</v>
      </c>
      <c r="AA306" s="27">
        <v>17890</v>
      </c>
      <c r="AB306" s="27">
        <v>18186</v>
      </c>
      <c r="AC306" s="27">
        <v>10751</v>
      </c>
      <c r="AD306" s="27">
        <v>64688</v>
      </c>
      <c r="AE306" s="27">
        <v>18487</v>
      </c>
      <c r="AF306" s="27">
        <v>18503</v>
      </c>
      <c r="AG306" s="27">
        <v>18982</v>
      </c>
      <c r="AH306" s="27">
        <v>10948</v>
      </c>
      <c r="AI306" s="27">
        <v>66920</v>
      </c>
      <c r="AJ306" s="27">
        <v>19483</v>
      </c>
      <c r="AK306" s="27">
        <v>19387</v>
      </c>
      <c r="AL306" s="27">
        <v>19804</v>
      </c>
      <c r="AM306" s="27">
        <v>11779</v>
      </c>
      <c r="AN306" s="27">
        <v>70453</v>
      </c>
      <c r="AO306" s="27">
        <v>20586</v>
      </c>
      <c r="AP306" s="27">
        <v>20577</v>
      </c>
      <c r="AQ306" s="27">
        <v>20765</v>
      </c>
      <c r="AR306" s="27">
        <v>12650</v>
      </c>
      <c r="AS306" s="27">
        <v>74578</v>
      </c>
      <c r="AT306" s="27">
        <v>22600</v>
      </c>
      <c r="AU306" s="27">
        <v>22289</v>
      </c>
      <c r="AV306" s="27">
        <v>22461</v>
      </c>
      <c r="AW306" s="27">
        <v>13253</v>
      </c>
      <c r="AX306" s="27">
        <v>80603</v>
      </c>
      <c r="AY306" s="27">
        <v>24170</v>
      </c>
      <c r="AZ306" s="27">
        <v>22870</v>
      </c>
      <c r="BA306" s="27">
        <v>23418</v>
      </c>
      <c r="BB306" s="27">
        <v>14252</v>
      </c>
      <c r="BC306" s="27">
        <v>84710</v>
      </c>
      <c r="BD306" s="63">
        <v>22838</v>
      </c>
      <c r="BE306" s="97">
        <v>22945</v>
      </c>
      <c r="BF306" s="97">
        <v>23479</v>
      </c>
      <c r="BG306" s="97">
        <v>16183</v>
      </c>
      <c r="BH306" s="97">
        <v>85445</v>
      </c>
      <c r="BI306" s="97">
        <v>25710</v>
      </c>
      <c r="BJ306" s="97">
        <v>24693</v>
      </c>
      <c r="BK306" s="97">
        <v>25263</v>
      </c>
      <c r="BL306" s="97">
        <v>15735</v>
      </c>
      <c r="BM306" s="97">
        <v>91401</v>
      </c>
      <c r="BN306" s="97">
        <v>26457</v>
      </c>
      <c r="BO306" s="98">
        <v>2.9054842473745623E-2</v>
      </c>
    </row>
    <row r="307" spans="1:68" ht="17" x14ac:dyDescent="0.2">
      <c r="A307" s="9" t="s">
        <v>1079</v>
      </c>
      <c r="B307" s="9" t="s">
        <v>1080</v>
      </c>
      <c r="C307" s="73" t="s">
        <v>1081</v>
      </c>
      <c r="D307" s="74" t="s">
        <v>85</v>
      </c>
      <c r="E307" s="75" t="s">
        <v>73</v>
      </c>
      <c r="F307" s="27">
        <v>9238</v>
      </c>
      <c r="G307" s="27">
        <v>9019</v>
      </c>
      <c r="H307" s="27">
        <v>8999</v>
      </c>
      <c r="I307" s="27">
        <v>4010</v>
      </c>
      <c r="J307" s="27">
        <v>31266</v>
      </c>
      <c r="K307" s="27">
        <v>9387</v>
      </c>
      <c r="L307" s="27">
        <v>9104</v>
      </c>
      <c r="M307" s="27">
        <v>9102</v>
      </c>
      <c r="N307" s="27">
        <v>4058</v>
      </c>
      <c r="O307" s="27">
        <v>31651</v>
      </c>
      <c r="P307" s="27">
        <v>9520</v>
      </c>
      <c r="Q307" s="27">
        <v>9201</v>
      </c>
      <c r="R307" s="27">
        <v>9235</v>
      </c>
      <c r="S307" s="27">
        <v>4203</v>
      </c>
      <c r="T307" s="27">
        <v>32159</v>
      </c>
      <c r="U307" s="27">
        <v>9727</v>
      </c>
      <c r="V307" s="27">
        <v>9674</v>
      </c>
      <c r="W307" s="27">
        <v>9651</v>
      </c>
      <c r="X307" s="27">
        <v>4729</v>
      </c>
      <c r="Y307" s="27">
        <v>33781</v>
      </c>
      <c r="Z307" s="27">
        <v>10182</v>
      </c>
      <c r="AA307" s="27">
        <v>10081</v>
      </c>
      <c r="AB307" s="27">
        <v>9993</v>
      </c>
      <c r="AC307" s="27">
        <v>4899</v>
      </c>
      <c r="AD307" s="27">
        <v>35155</v>
      </c>
      <c r="AE307" s="27">
        <v>10554</v>
      </c>
      <c r="AF307" s="27">
        <v>10396</v>
      </c>
      <c r="AG307" s="27">
        <v>10377</v>
      </c>
      <c r="AH307" s="27">
        <v>5378</v>
      </c>
      <c r="AI307" s="27">
        <v>36705</v>
      </c>
      <c r="AJ307" s="27">
        <v>11107</v>
      </c>
      <c r="AK307" s="27">
        <v>10867</v>
      </c>
      <c r="AL307" s="27">
        <v>10891</v>
      </c>
      <c r="AM307" s="27">
        <v>5695</v>
      </c>
      <c r="AN307" s="27">
        <v>38560</v>
      </c>
      <c r="AO307" s="27">
        <v>11625</v>
      </c>
      <c r="AP307" s="27">
        <v>11419</v>
      </c>
      <c r="AQ307" s="27">
        <v>11393</v>
      </c>
      <c r="AR307" s="27">
        <v>6030</v>
      </c>
      <c r="AS307" s="27">
        <v>40467</v>
      </c>
      <c r="AT307" s="27">
        <v>12475</v>
      </c>
      <c r="AU307" s="27">
        <v>12041</v>
      </c>
      <c r="AV307" s="27">
        <v>12097</v>
      </c>
      <c r="AW307" s="27">
        <v>6524</v>
      </c>
      <c r="AX307" s="27">
        <v>43137</v>
      </c>
      <c r="AY307" s="27">
        <v>13901</v>
      </c>
      <c r="AZ307" s="27">
        <v>12913</v>
      </c>
      <c r="BA307" s="27">
        <v>12761</v>
      </c>
      <c r="BB307" s="27">
        <v>7090</v>
      </c>
      <c r="BC307" s="27">
        <v>46665</v>
      </c>
      <c r="BD307" s="63">
        <v>13281</v>
      </c>
      <c r="BE307" s="97">
        <v>13143</v>
      </c>
      <c r="BF307" s="97">
        <v>13343</v>
      </c>
      <c r="BG307" s="97">
        <v>7578</v>
      </c>
      <c r="BH307" s="97">
        <v>47345</v>
      </c>
      <c r="BI307" s="97">
        <v>14527</v>
      </c>
      <c r="BJ307" s="97">
        <v>14141</v>
      </c>
      <c r="BK307" s="97">
        <v>14079</v>
      </c>
      <c r="BL307" s="97">
        <v>8109</v>
      </c>
      <c r="BM307" s="97">
        <v>50856</v>
      </c>
      <c r="BN307" s="97">
        <v>15194</v>
      </c>
      <c r="BO307" s="98">
        <v>4.5914504026984236E-2</v>
      </c>
    </row>
    <row r="308" spans="1:68" ht="17" x14ac:dyDescent="0.2">
      <c r="A308" s="9" t="s">
        <v>1082</v>
      </c>
      <c r="B308" s="9" t="s">
        <v>1083</v>
      </c>
      <c r="C308" s="73" t="s">
        <v>1084</v>
      </c>
      <c r="D308" s="74" t="s">
        <v>81</v>
      </c>
      <c r="E308" s="75" t="s">
        <v>81</v>
      </c>
      <c r="F308" s="27">
        <v>18415</v>
      </c>
      <c r="G308" s="27">
        <v>18231</v>
      </c>
      <c r="H308" s="27">
        <v>18409</v>
      </c>
      <c r="I308" s="27">
        <v>19503</v>
      </c>
      <c r="J308" s="27">
        <v>74558</v>
      </c>
      <c r="K308" s="27">
        <v>20057</v>
      </c>
      <c r="L308" s="27">
        <v>18785</v>
      </c>
      <c r="M308" s="27">
        <v>18999</v>
      </c>
      <c r="N308" s="27">
        <v>20595</v>
      </c>
      <c r="O308" s="27">
        <v>78436</v>
      </c>
      <c r="P308" s="27">
        <v>20919</v>
      </c>
      <c r="Q308" s="27">
        <v>19082</v>
      </c>
      <c r="R308" s="27">
        <v>20069</v>
      </c>
      <c r="S308" s="27">
        <v>21671</v>
      </c>
      <c r="T308" s="27">
        <v>81741</v>
      </c>
      <c r="U308" s="27">
        <v>22164</v>
      </c>
      <c r="V308" s="27">
        <v>20838</v>
      </c>
      <c r="W308" s="27">
        <v>21103</v>
      </c>
      <c r="X308" s="27">
        <v>22914</v>
      </c>
      <c r="Y308" s="27">
        <v>87019</v>
      </c>
      <c r="Z308" s="27">
        <v>23497</v>
      </c>
      <c r="AA308" s="27">
        <v>22230</v>
      </c>
      <c r="AB308" s="27">
        <v>22581</v>
      </c>
      <c r="AC308" s="27">
        <v>24661</v>
      </c>
      <c r="AD308" s="27">
        <v>92969</v>
      </c>
      <c r="AE308" s="27">
        <v>24566</v>
      </c>
      <c r="AF308" s="27">
        <v>23135</v>
      </c>
      <c r="AG308" s="27">
        <v>23232</v>
      </c>
      <c r="AH308" s="27">
        <v>26114</v>
      </c>
      <c r="AI308" s="27">
        <v>97047</v>
      </c>
      <c r="AJ308" s="27">
        <v>25889</v>
      </c>
      <c r="AK308" s="27">
        <v>24791</v>
      </c>
      <c r="AL308" s="27">
        <v>25338</v>
      </c>
      <c r="AM308" s="27">
        <v>27625</v>
      </c>
      <c r="AN308" s="27">
        <v>103643</v>
      </c>
      <c r="AO308" s="27">
        <v>29494</v>
      </c>
      <c r="AP308" s="27">
        <v>27669</v>
      </c>
      <c r="AQ308" s="27">
        <v>27526</v>
      </c>
      <c r="AR308" s="27">
        <v>29886</v>
      </c>
      <c r="AS308" s="27">
        <v>114575</v>
      </c>
      <c r="AT308" s="27">
        <v>31438</v>
      </c>
      <c r="AU308" s="27">
        <v>29399</v>
      </c>
      <c r="AV308" s="27">
        <v>29382</v>
      </c>
      <c r="AW308" s="27">
        <v>28900</v>
      </c>
      <c r="AX308" s="27">
        <v>119119</v>
      </c>
      <c r="AY308" s="27">
        <v>33051</v>
      </c>
      <c r="AZ308" s="27">
        <v>31494</v>
      </c>
      <c r="BA308" s="27">
        <v>31723</v>
      </c>
      <c r="BB308" s="27">
        <v>31192</v>
      </c>
      <c r="BC308" s="27">
        <v>127460</v>
      </c>
      <c r="BD308" s="63">
        <v>29850</v>
      </c>
      <c r="BE308" s="97">
        <v>31163</v>
      </c>
      <c r="BF308" s="97">
        <v>32600</v>
      </c>
      <c r="BG308" s="97">
        <v>34244</v>
      </c>
      <c r="BH308" s="97">
        <v>127857</v>
      </c>
      <c r="BI308" s="97">
        <v>36667</v>
      </c>
      <c r="BJ308" s="97">
        <v>35286</v>
      </c>
      <c r="BK308" s="97">
        <v>37824</v>
      </c>
      <c r="BL308" s="97">
        <v>41391</v>
      </c>
      <c r="BM308" s="97">
        <v>151168</v>
      </c>
      <c r="BN308" s="97">
        <v>39224</v>
      </c>
      <c r="BO308" s="98">
        <v>6.9735729675184766E-2</v>
      </c>
    </row>
    <row r="309" spans="1:68" ht="17" x14ac:dyDescent="0.2">
      <c r="A309" s="9" t="s">
        <v>1085</v>
      </c>
      <c r="B309" s="9" t="s">
        <v>1086</v>
      </c>
      <c r="C309" s="73" t="s">
        <v>1087</v>
      </c>
      <c r="D309" s="74" t="s">
        <v>83</v>
      </c>
      <c r="E309" s="75" t="s">
        <v>65</v>
      </c>
      <c r="F309" s="27">
        <v>26746</v>
      </c>
      <c r="G309" s="27">
        <v>26117</v>
      </c>
      <c r="H309" s="27">
        <v>25930</v>
      </c>
      <c r="I309" s="27">
        <v>11235</v>
      </c>
      <c r="J309" s="27">
        <v>90028</v>
      </c>
      <c r="K309" s="27">
        <v>27033</v>
      </c>
      <c r="L309" s="27">
        <v>26373</v>
      </c>
      <c r="M309" s="27">
        <v>26037</v>
      </c>
      <c r="N309" s="27">
        <v>11741</v>
      </c>
      <c r="O309" s="27">
        <v>91184</v>
      </c>
      <c r="P309" s="27">
        <v>27132</v>
      </c>
      <c r="Q309" s="27">
        <v>26497</v>
      </c>
      <c r="R309" s="27">
        <v>26536</v>
      </c>
      <c r="S309" s="27">
        <v>11583</v>
      </c>
      <c r="T309" s="27">
        <v>91748</v>
      </c>
      <c r="U309" s="27">
        <v>27875</v>
      </c>
      <c r="V309" s="27">
        <v>27204</v>
      </c>
      <c r="W309" s="27">
        <v>27037</v>
      </c>
      <c r="X309" s="27">
        <v>12427</v>
      </c>
      <c r="Y309" s="27">
        <v>94543</v>
      </c>
      <c r="Z309" s="27">
        <v>27951</v>
      </c>
      <c r="AA309" s="27">
        <v>27587</v>
      </c>
      <c r="AB309" s="27">
        <v>27459</v>
      </c>
      <c r="AC309" s="27">
        <v>12986</v>
      </c>
      <c r="AD309" s="27">
        <v>95983</v>
      </c>
      <c r="AE309" s="27">
        <v>28456</v>
      </c>
      <c r="AF309" s="27">
        <v>28120</v>
      </c>
      <c r="AG309" s="27">
        <v>28065</v>
      </c>
      <c r="AH309" s="27">
        <v>13017</v>
      </c>
      <c r="AI309" s="27">
        <v>97658</v>
      </c>
      <c r="AJ309" s="27">
        <v>29589</v>
      </c>
      <c r="AK309" s="27">
        <v>29001</v>
      </c>
      <c r="AL309" s="27">
        <v>28905</v>
      </c>
      <c r="AM309" s="27">
        <v>13480</v>
      </c>
      <c r="AN309" s="27">
        <v>100975</v>
      </c>
      <c r="AO309" s="27">
        <v>31223</v>
      </c>
      <c r="AP309" s="27">
        <v>30484</v>
      </c>
      <c r="AQ309" s="27">
        <v>30410</v>
      </c>
      <c r="AR309" s="27">
        <v>14480</v>
      </c>
      <c r="AS309" s="27">
        <v>106597</v>
      </c>
      <c r="AT309" s="27">
        <v>33476</v>
      </c>
      <c r="AU309" s="27">
        <v>32461</v>
      </c>
      <c r="AV309" s="27">
        <v>32426</v>
      </c>
      <c r="AW309" s="27">
        <v>15352</v>
      </c>
      <c r="AX309" s="27">
        <v>113715</v>
      </c>
      <c r="AY309" s="27">
        <v>35204</v>
      </c>
      <c r="AZ309" s="27">
        <v>34348</v>
      </c>
      <c r="BA309" s="27">
        <v>34193</v>
      </c>
      <c r="BB309" s="27">
        <v>16256</v>
      </c>
      <c r="BC309" s="27">
        <v>120001</v>
      </c>
      <c r="BD309" s="63">
        <v>34753</v>
      </c>
      <c r="BE309" s="97">
        <v>36188</v>
      </c>
      <c r="BF309" s="97">
        <v>35210</v>
      </c>
      <c r="BG309" s="97">
        <v>18223</v>
      </c>
      <c r="BH309" s="97">
        <v>124374</v>
      </c>
      <c r="BI309" s="97">
        <v>38095</v>
      </c>
      <c r="BJ309" s="97">
        <v>37601</v>
      </c>
      <c r="BK309" s="97">
        <v>37629</v>
      </c>
      <c r="BL309" s="97">
        <v>18908</v>
      </c>
      <c r="BM309" s="97">
        <v>132233</v>
      </c>
      <c r="BN309" s="97">
        <v>39928</v>
      </c>
      <c r="BO309" s="98">
        <v>4.8116550728442051E-2</v>
      </c>
    </row>
    <row r="310" spans="1:68" ht="17" x14ac:dyDescent="0.2">
      <c r="A310" s="9" t="s">
        <v>1088</v>
      </c>
      <c r="B310" s="9" t="s">
        <v>1089</v>
      </c>
      <c r="C310" s="73" t="s">
        <v>1090</v>
      </c>
      <c r="D310" s="74" t="s">
        <v>85</v>
      </c>
      <c r="E310" s="75" t="s">
        <v>75</v>
      </c>
      <c r="F310" s="27">
        <v>17066</v>
      </c>
      <c r="G310" s="27">
        <v>17561</v>
      </c>
      <c r="H310" s="27">
        <v>16138</v>
      </c>
      <c r="I310" s="27">
        <v>7853</v>
      </c>
      <c r="J310" s="27">
        <v>58618</v>
      </c>
      <c r="K310" s="27">
        <v>17445</v>
      </c>
      <c r="L310" s="27">
        <v>16989</v>
      </c>
      <c r="M310" s="27">
        <v>17209</v>
      </c>
      <c r="N310" s="27">
        <v>7462</v>
      </c>
      <c r="O310" s="27">
        <v>59105</v>
      </c>
      <c r="P310" s="27">
        <v>17662</v>
      </c>
      <c r="Q310" s="27">
        <v>17396</v>
      </c>
      <c r="R310" s="27">
        <v>17301</v>
      </c>
      <c r="S310" s="27">
        <v>7333</v>
      </c>
      <c r="T310" s="27">
        <v>59692</v>
      </c>
      <c r="U310" s="27">
        <v>18605</v>
      </c>
      <c r="V310" s="27">
        <v>17296</v>
      </c>
      <c r="W310" s="27">
        <v>17622</v>
      </c>
      <c r="X310" s="27">
        <v>7848</v>
      </c>
      <c r="Y310" s="27">
        <v>61371</v>
      </c>
      <c r="Z310" s="27">
        <v>18389</v>
      </c>
      <c r="AA310" s="27">
        <v>18095</v>
      </c>
      <c r="AB310" s="27">
        <v>18422</v>
      </c>
      <c r="AC310" s="27">
        <v>8328</v>
      </c>
      <c r="AD310" s="27">
        <v>63234</v>
      </c>
      <c r="AE310" s="27">
        <v>19598</v>
      </c>
      <c r="AF310" s="27">
        <v>18515</v>
      </c>
      <c r="AG310" s="27">
        <v>18802</v>
      </c>
      <c r="AH310" s="27">
        <v>8793</v>
      </c>
      <c r="AI310" s="27">
        <v>65708</v>
      </c>
      <c r="AJ310" s="27">
        <v>19967</v>
      </c>
      <c r="AK310" s="27">
        <v>19544</v>
      </c>
      <c r="AL310" s="27">
        <v>19802</v>
      </c>
      <c r="AM310" s="27">
        <v>9740</v>
      </c>
      <c r="AN310" s="27">
        <v>69053</v>
      </c>
      <c r="AO310" s="27">
        <v>20742</v>
      </c>
      <c r="AP310" s="27">
        <v>21378</v>
      </c>
      <c r="AQ310" s="27">
        <v>20671</v>
      </c>
      <c r="AR310" s="27">
        <v>10167</v>
      </c>
      <c r="AS310" s="27">
        <v>72958</v>
      </c>
      <c r="AT310" s="27">
        <v>22386</v>
      </c>
      <c r="AU310" s="27">
        <v>21699</v>
      </c>
      <c r="AV310" s="27">
        <v>22007</v>
      </c>
      <c r="AW310" s="27">
        <v>10875</v>
      </c>
      <c r="AX310" s="27">
        <v>76967</v>
      </c>
      <c r="AY310" s="27">
        <v>23987</v>
      </c>
      <c r="AZ310" s="27">
        <v>23110</v>
      </c>
      <c r="BA310" s="27">
        <v>23422</v>
      </c>
      <c r="BB310" s="27">
        <v>11631</v>
      </c>
      <c r="BC310" s="27">
        <v>82150</v>
      </c>
      <c r="BD310" s="63">
        <v>23977</v>
      </c>
      <c r="BE310" s="97">
        <v>24195</v>
      </c>
      <c r="BF310" s="97">
        <v>24186</v>
      </c>
      <c r="BG310" s="97">
        <v>12798</v>
      </c>
      <c r="BH310" s="97">
        <v>85156</v>
      </c>
      <c r="BI310" s="97">
        <v>26352</v>
      </c>
      <c r="BJ310" s="97">
        <v>25541</v>
      </c>
      <c r="BK310" s="97">
        <v>25820</v>
      </c>
      <c r="BL310" s="97">
        <v>13721</v>
      </c>
      <c r="BM310" s="97">
        <v>91434</v>
      </c>
      <c r="BN310" s="97">
        <v>27915</v>
      </c>
      <c r="BO310" s="98">
        <v>5.9312386156648453E-2</v>
      </c>
    </row>
    <row r="311" spans="1:68" ht="17" x14ac:dyDescent="0.2">
      <c r="A311" s="9" t="s">
        <v>1091</v>
      </c>
      <c r="B311" s="9" t="s">
        <v>1092</v>
      </c>
      <c r="C311" s="73" t="s">
        <v>1093</v>
      </c>
      <c r="D311" s="74" t="s">
        <v>85</v>
      </c>
      <c r="E311" s="75" t="s">
        <v>71</v>
      </c>
      <c r="F311" s="27">
        <v>13909</v>
      </c>
      <c r="G311" s="27">
        <v>13237</v>
      </c>
      <c r="H311" s="27">
        <v>13211</v>
      </c>
      <c r="I311" s="27">
        <v>5053</v>
      </c>
      <c r="J311" s="27">
        <v>45410</v>
      </c>
      <c r="K311" s="27">
        <v>13909</v>
      </c>
      <c r="L311" s="27">
        <v>13237</v>
      </c>
      <c r="M311" s="27">
        <v>13211</v>
      </c>
      <c r="N311" s="27">
        <v>5909</v>
      </c>
      <c r="O311" s="27">
        <v>46266</v>
      </c>
      <c r="P311" s="27">
        <v>14578</v>
      </c>
      <c r="Q311" s="27">
        <v>13718</v>
      </c>
      <c r="R311" s="27">
        <v>13595</v>
      </c>
      <c r="S311" s="27">
        <v>5577</v>
      </c>
      <c r="T311" s="27">
        <v>47468</v>
      </c>
      <c r="U311" s="27">
        <v>14814</v>
      </c>
      <c r="V311" s="27">
        <v>14075</v>
      </c>
      <c r="W311" s="27">
        <v>14000</v>
      </c>
      <c r="X311" s="27">
        <v>6599</v>
      </c>
      <c r="Y311" s="27">
        <v>49488</v>
      </c>
      <c r="Z311" s="27">
        <v>15315</v>
      </c>
      <c r="AA311" s="27">
        <v>14367</v>
      </c>
      <c r="AB311" s="27">
        <v>14450</v>
      </c>
      <c r="AC311" s="27">
        <v>6378</v>
      </c>
      <c r="AD311" s="27">
        <v>50510</v>
      </c>
      <c r="AE311" s="27">
        <v>15752</v>
      </c>
      <c r="AF311" s="27">
        <v>14648</v>
      </c>
      <c r="AG311" s="27">
        <v>14738</v>
      </c>
      <c r="AH311" s="27">
        <v>6646</v>
      </c>
      <c r="AI311" s="27">
        <v>51784</v>
      </c>
      <c r="AJ311" s="27">
        <v>16481</v>
      </c>
      <c r="AK311" s="27">
        <v>15478</v>
      </c>
      <c r="AL311" s="27">
        <v>15672</v>
      </c>
      <c r="AM311" s="27">
        <v>7398</v>
      </c>
      <c r="AN311" s="27">
        <v>55029</v>
      </c>
      <c r="AO311" s="27">
        <v>17438</v>
      </c>
      <c r="AP311" s="27">
        <v>16256</v>
      </c>
      <c r="AQ311" s="27">
        <v>16341</v>
      </c>
      <c r="AR311" s="27">
        <v>7605</v>
      </c>
      <c r="AS311" s="27">
        <v>57640</v>
      </c>
      <c r="AT311" s="27">
        <v>18527</v>
      </c>
      <c r="AU311" s="27">
        <v>17450</v>
      </c>
      <c r="AV311" s="27">
        <v>17559</v>
      </c>
      <c r="AW311" s="27">
        <v>8454</v>
      </c>
      <c r="AX311" s="27">
        <v>61990</v>
      </c>
      <c r="AY311" s="27">
        <v>19765</v>
      </c>
      <c r="AZ311" s="27">
        <v>18774</v>
      </c>
      <c r="BA311" s="27">
        <v>18860</v>
      </c>
      <c r="BB311" s="27">
        <v>9064</v>
      </c>
      <c r="BC311" s="27">
        <v>66463</v>
      </c>
      <c r="BD311" s="63">
        <v>19794</v>
      </c>
      <c r="BE311" s="97">
        <v>19507</v>
      </c>
      <c r="BF311" s="97">
        <v>19517</v>
      </c>
      <c r="BG311" s="97">
        <v>10076</v>
      </c>
      <c r="BH311" s="97">
        <v>68894</v>
      </c>
      <c r="BI311" s="97">
        <v>21117</v>
      </c>
      <c r="BJ311" s="97">
        <v>20158</v>
      </c>
      <c r="BK311" s="97">
        <v>19985</v>
      </c>
      <c r="BL311" s="97">
        <v>11422</v>
      </c>
      <c r="BM311" s="97">
        <v>72682</v>
      </c>
      <c r="BN311" s="97">
        <v>22670</v>
      </c>
      <c r="BO311" s="98">
        <v>7.3542643367902644E-2</v>
      </c>
    </row>
    <row r="312" spans="1:68" ht="17" x14ac:dyDescent="0.2">
      <c r="A312" s="9" t="s">
        <v>1094</v>
      </c>
      <c r="B312" s="9" t="s">
        <v>1095</v>
      </c>
      <c r="C312" s="73" t="s">
        <v>1096</v>
      </c>
      <c r="D312" s="74" t="s">
        <v>85</v>
      </c>
      <c r="E312" s="75" t="s">
        <v>75</v>
      </c>
      <c r="F312" s="27">
        <v>20279</v>
      </c>
      <c r="G312" s="27">
        <v>19532</v>
      </c>
      <c r="H312" s="27">
        <v>19381</v>
      </c>
      <c r="I312" s="27">
        <v>8689</v>
      </c>
      <c r="J312" s="27">
        <v>67881</v>
      </c>
      <c r="K312" s="27">
        <v>20481</v>
      </c>
      <c r="L312" s="27">
        <v>20141</v>
      </c>
      <c r="M312" s="27">
        <v>19417</v>
      </c>
      <c r="N312" s="27">
        <v>8599</v>
      </c>
      <c r="O312" s="27">
        <v>68638</v>
      </c>
      <c r="P312" s="27">
        <v>20499</v>
      </c>
      <c r="Q312" s="27">
        <v>20046</v>
      </c>
      <c r="R312" s="27">
        <v>19930</v>
      </c>
      <c r="S312" s="27">
        <v>8636</v>
      </c>
      <c r="T312" s="27">
        <v>69111</v>
      </c>
      <c r="U312" s="27">
        <v>21310</v>
      </c>
      <c r="V312" s="27">
        <v>20644</v>
      </c>
      <c r="W312" s="27">
        <v>20860</v>
      </c>
      <c r="X312" s="27">
        <v>9318</v>
      </c>
      <c r="Y312" s="27">
        <v>72132</v>
      </c>
      <c r="Z312" s="27">
        <v>21926</v>
      </c>
      <c r="AA312" s="27">
        <v>21584</v>
      </c>
      <c r="AB312" s="27">
        <v>21482</v>
      </c>
      <c r="AC312" s="27">
        <v>9694</v>
      </c>
      <c r="AD312" s="27">
        <v>74686</v>
      </c>
      <c r="AE312" s="27">
        <v>22798</v>
      </c>
      <c r="AF312" s="27">
        <v>21941</v>
      </c>
      <c r="AG312" s="27">
        <v>22407</v>
      </c>
      <c r="AH312" s="27">
        <v>10010</v>
      </c>
      <c r="AI312" s="27">
        <v>77156</v>
      </c>
      <c r="AJ312" s="27">
        <v>23982</v>
      </c>
      <c r="AK312" s="27">
        <v>23746</v>
      </c>
      <c r="AL312" s="27">
        <v>23613</v>
      </c>
      <c r="AM312" s="27">
        <v>10741</v>
      </c>
      <c r="AN312" s="27">
        <v>82082</v>
      </c>
      <c r="AO312" s="27">
        <v>25844</v>
      </c>
      <c r="AP312" s="27">
        <v>24869</v>
      </c>
      <c r="AQ312" s="27">
        <v>25463</v>
      </c>
      <c r="AR312" s="27">
        <v>11904</v>
      </c>
      <c r="AS312" s="27">
        <v>88080</v>
      </c>
      <c r="AT312" s="27">
        <v>27615</v>
      </c>
      <c r="AU312" s="27">
        <v>27138</v>
      </c>
      <c r="AV312" s="27">
        <v>27195</v>
      </c>
      <c r="AW312" s="27">
        <v>13117</v>
      </c>
      <c r="AX312" s="27">
        <v>95065</v>
      </c>
      <c r="AY312" s="27">
        <v>28993</v>
      </c>
      <c r="AZ312" s="27">
        <v>28772</v>
      </c>
      <c r="BA312" s="27">
        <v>29139</v>
      </c>
      <c r="BB312" s="27">
        <v>13887</v>
      </c>
      <c r="BC312" s="27">
        <v>100791</v>
      </c>
      <c r="BD312" s="63">
        <v>29871</v>
      </c>
      <c r="BE312" s="97">
        <v>30017</v>
      </c>
      <c r="BF312" s="97">
        <v>30039</v>
      </c>
      <c r="BG312" s="97">
        <v>15500</v>
      </c>
      <c r="BH312" s="97">
        <v>105427</v>
      </c>
      <c r="BI312" s="97">
        <v>32236</v>
      </c>
      <c r="BJ312" s="97">
        <v>32327</v>
      </c>
      <c r="BK312" s="97">
        <v>32755</v>
      </c>
      <c r="BL312" s="97">
        <v>16770</v>
      </c>
      <c r="BM312" s="97">
        <v>114088</v>
      </c>
      <c r="BN312" s="97">
        <v>35244</v>
      </c>
      <c r="BO312" s="98">
        <v>9.3311825288497338E-2</v>
      </c>
    </row>
    <row r="313" spans="1:68" ht="17" x14ac:dyDescent="0.2">
      <c r="A313" s="9" t="s">
        <v>1097</v>
      </c>
      <c r="B313" s="9" t="s">
        <v>1098</v>
      </c>
      <c r="C313" s="73" t="s">
        <v>1099</v>
      </c>
      <c r="D313" s="74" t="s">
        <v>83</v>
      </c>
      <c r="E313" s="75" t="s">
        <v>77</v>
      </c>
      <c r="F313" s="27">
        <v>32259</v>
      </c>
      <c r="G313" s="27">
        <v>31549</v>
      </c>
      <c r="H313" s="27">
        <v>29750</v>
      </c>
      <c r="I313" s="27">
        <v>15723</v>
      </c>
      <c r="J313" s="27">
        <v>109281</v>
      </c>
      <c r="K313" s="27">
        <v>32608</v>
      </c>
      <c r="L313" s="27">
        <v>31685</v>
      </c>
      <c r="M313" s="27">
        <v>30296</v>
      </c>
      <c r="N313" s="27">
        <v>15769</v>
      </c>
      <c r="O313" s="27">
        <v>110358</v>
      </c>
      <c r="P313" s="27">
        <v>34686</v>
      </c>
      <c r="Q313" s="27">
        <v>32686</v>
      </c>
      <c r="R313" s="27">
        <v>32057</v>
      </c>
      <c r="S313" s="27">
        <v>12673</v>
      </c>
      <c r="T313" s="27">
        <v>112102</v>
      </c>
      <c r="U313" s="27">
        <v>37136</v>
      </c>
      <c r="V313" s="27">
        <v>34492</v>
      </c>
      <c r="W313" s="27">
        <v>34298</v>
      </c>
      <c r="X313" s="27">
        <v>13631</v>
      </c>
      <c r="Y313" s="27">
        <v>119557</v>
      </c>
      <c r="Z313" s="27">
        <v>38727</v>
      </c>
      <c r="AA313" s="27">
        <v>36160</v>
      </c>
      <c r="AB313" s="27">
        <v>36077</v>
      </c>
      <c r="AC313" s="27">
        <v>15342</v>
      </c>
      <c r="AD313" s="27">
        <v>126306</v>
      </c>
      <c r="AE313" s="27">
        <v>40654</v>
      </c>
      <c r="AF313" s="27">
        <v>37675</v>
      </c>
      <c r="AG313" s="27">
        <v>37758</v>
      </c>
      <c r="AH313" s="27">
        <v>15509</v>
      </c>
      <c r="AI313" s="27">
        <v>131596</v>
      </c>
      <c r="AJ313" s="27">
        <v>43792</v>
      </c>
      <c r="AK313" s="27">
        <v>39760</v>
      </c>
      <c r="AL313" s="27">
        <v>39584</v>
      </c>
      <c r="AM313" s="27">
        <v>16739</v>
      </c>
      <c r="AN313" s="27">
        <v>139875</v>
      </c>
      <c r="AO313" s="27">
        <v>45898</v>
      </c>
      <c r="AP313" s="27">
        <v>42428</v>
      </c>
      <c r="AQ313" s="27">
        <v>42571</v>
      </c>
      <c r="AR313" s="27">
        <v>17735</v>
      </c>
      <c r="AS313" s="27">
        <v>148632</v>
      </c>
      <c r="AT313" s="27">
        <v>49313</v>
      </c>
      <c r="AU313" s="27">
        <v>44971</v>
      </c>
      <c r="AV313" s="27">
        <v>45683</v>
      </c>
      <c r="AW313" s="27">
        <v>19102</v>
      </c>
      <c r="AX313" s="27">
        <v>159069</v>
      </c>
      <c r="AY313" s="27">
        <v>53049</v>
      </c>
      <c r="AZ313" s="27">
        <v>47835</v>
      </c>
      <c r="BA313" s="27">
        <v>47911</v>
      </c>
      <c r="BB313" s="27">
        <v>20292</v>
      </c>
      <c r="BC313" s="27">
        <v>169087</v>
      </c>
      <c r="BD313" s="63">
        <v>53352</v>
      </c>
      <c r="BE313" s="97">
        <v>48240</v>
      </c>
      <c r="BF313" s="97">
        <v>48256</v>
      </c>
      <c r="BG313" s="97">
        <v>19959</v>
      </c>
      <c r="BH313" s="97">
        <v>169807</v>
      </c>
      <c r="BI313" s="97">
        <v>57278</v>
      </c>
      <c r="BJ313" s="97">
        <v>52096</v>
      </c>
      <c r="BK313" s="97">
        <v>51939</v>
      </c>
      <c r="BL313" s="97">
        <v>22187</v>
      </c>
      <c r="BM313" s="97">
        <v>183500</v>
      </c>
      <c r="BN313" s="97">
        <v>60194</v>
      </c>
      <c r="BO313" s="98">
        <v>5.0909598798840744E-2</v>
      </c>
    </row>
    <row r="314" spans="1:68" ht="17" x14ac:dyDescent="0.2">
      <c r="A314" s="9" t="s">
        <v>1100</v>
      </c>
      <c r="B314" s="9" t="s">
        <v>1101</v>
      </c>
      <c r="C314" s="73" t="s">
        <v>1102</v>
      </c>
      <c r="D314" s="74" t="s">
        <v>83</v>
      </c>
      <c r="E314" s="75" t="s">
        <v>79</v>
      </c>
      <c r="F314" s="27">
        <v>25422</v>
      </c>
      <c r="G314" s="27">
        <v>25095</v>
      </c>
      <c r="H314" s="27">
        <v>24926</v>
      </c>
      <c r="I314" s="27">
        <v>15015</v>
      </c>
      <c r="J314" s="27">
        <v>90458</v>
      </c>
      <c r="K314" s="27">
        <v>25744</v>
      </c>
      <c r="L314" s="27">
        <v>25195</v>
      </c>
      <c r="M314" s="27">
        <v>24990</v>
      </c>
      <c r="N314" s="27">
        <v>15021</v>
      </c>
      <c r="O314" s="27">
        <v>90950</v>
      </c>
      <c r="P314" s="27">
        <v>25700</v>
      </c>
      <c r="Q314" s="27">
        <v>25334</v>
      </c>
      <c r="R314" s="27">
        <v>25100</v>
      </c>
      <c r="S314" s="27">
        <v>14860</v>
      </c>
      <c r="T314" s="27">
        <v>90994</v>
      </c>
      <c r="U314" s="27">
        <v>26387</v>
      </c>
      <c r="V314" s="27">
        <v>26297</v>
      </c>
      <c r="W314" s="27">
        <v>26055</v>
      </c>
      <c r="X314" s="27">
        <v>16570</v>
      </c>
      <c r="Y314" s="27">
        <v>95309</v>
      </c>
      <c r="Z314" s="27">
        <v>26936</v>
      </c>
      <c r="AA314" s="27">
        <v>26592</v>
      </c>
      <c r="AB314" s="27">
        <v>26569</v>
      </c>
      <c r="AC314" s="27">
        <v>17389</v>
      </c>
      <c r="AD314" s="27">
        <v>97486</v>
      </c>
      <c r="AE314" s="27">
        <v>28737</v>
      </c>
      <c r="AF314" s="27">
        <v>29001</v>
      </c>
      <c r="AG314" s="27">
        <v>28781</v>
      </c>
      <c r="AH314" s="27">
        <v>19097</v>
      </c>
      <c r="AI314" s="27">
        <v>105616</v>
      </c>
      <c r="AJ314" s="27">
        <v>30656</v>
      </c>
      <c r="AK314" s="27">
        <v>30280</v>
      </c>
      <c r="AL314" s="27">
        <v>30506</v>
      </c>
      <c r="AM314" s="27">
        <v>20926</v>
      </c>
      <c r="AN314" s="27">
        <v>112368</v>
      </c>
      <c r="AO314" s="27">
        <v>32994</v>
      </c>
      <c r="AP314" s="27">
        <v>32263</v>
      </c>
      <c r="AQ314" s="27">
        <v>32910</v>
      </c>
      <c r="AR314" s="27">
        <v>22997</v>
      </c>
      <c r="AS314" s="27">
        <v>121164</v>
      </c>
      <c r="AT314" s="27">
        <v>35181</v>
      </c>
      <c r="AU314" s="27">
        <v>34405</v>
      </c>
      <c r="AV314" s="27">
        <v>34093</v>
      </c>
      <c r="AW314" s="27">
        <v>25504</v>
      </c>
      <c r="AX314" s="27">
        <v>129183</v>
      </c>
      <c r="AY314" s="27">
        <v>36211</v>
      </c>
      <c r="AZ314" s="27">
        <v>37362</v>
      </c>
      <c r="BA314" s="27">
        <v>36290</v>
      </c>
      <c r="BB314" s="27">
        <v>25944</v>
      </c>
      <c r="BC314" s="27">
        <v>135807</v>
      </c>
      <c r="BD314" s="63">
        <v>35973</v>
      </c>
      <c r="BE314" s="97">
        <v>35707</v>
      </c>
      <c r="BF314" s="97">
        <v>36142</v>
      </c>
      <c r="BG314" s="97">
        <v>24859</v>
      </c>
      <c r="BH314" s="97">
        <v>132681</v>
      </c>
      <c r="BI314" s="97">
        <v>39218</v>
      </c>
      <c r="BJ314" s="97">
        <v>39411</v>
      </c>
      <c r="BK314" s="97">
        <v>39370</v>
      </c>
      <c r="BL314" s="97">
        <v>30175</v>
      </c>
      <c r="BM314" s="97">
        <v>148174</v>
      </c>
      <c r="BN314" s="97">
        <v>41360</v>
      </c>
      <c r="BO314" s="98">
        <v>5.4617777551124486E-2</v>
      </c>
    </row>
    <row r="315" spans="1:68" ht="17" x14ac:dyDescent="0.2">
      <c r="A315" s="9" t="s">
        <v>1103</v>
      </c>
      <c r="B315" s="9" t="s">
        <v>1104</v>
      </c>
      <c r="C315" s="73" t="s">
        <v>1105</v>
      </c>
      <c r="D315" s="74" t="s">
        <v>81</v>
      </c>
      <c r="E315" s="75" t="s">
        <v>81</v>
      </c>
      <c r="F315" s="27">
        <v>24270</v>
      </c>
      <c r="G315" s="27">
        <v>24139</v>
      </c>
      <c r="H315" s="27">
        <v>24265</v>
      </c>
      <c r="I315" s="27">
        <v>12637</v>
      </c>
      <c r="J315" s="27">
        <v>85311</v>
      </c>
      <c r="K315" s="27">
        <v>24935</v>
      </c>
      <c r="L315" s="27">
        <v>24502</v>
      </c>
      <c r="M315" s="27">
        <v>24303</v>
      </c>
      <c r="N315" s="27">
        <v>13189</v>
      </c>
      <c r="O315" s="27">
        <v>86929</v>
      </c>
      <c r="P315" s="27">
        <v>25242</v>
      </c>
      <c r="Q315" s="27">
        <v>24420</v>
      </c>
      <c r="R315" s="27">
        <v>25050</v>
      </c>
      <c r="S315" s="27">
        <v>13502</v>
      </c>
      <c r="T315" s="27">
        <v>88214</v>
      </c>
      <c r="U315" s="27">
        <v>26995</v>
      </c>
      <c r="V315" s="27">
        <v>26091</v>
      </c>
      <c r="W315" s="27">
        <v>26263</v>
      </c>
      <c r="X315" s="27">
        <v>15416</v>
      </c>
      <c r="Y315" s="27">
        <v>94765</v>
      </c>
      <c r="Z315" s="27">
        <v>28065</v>
      </c>
      <c r="AA315" s="27">
        <v>27225</v>
      </c>
      <c r="AB315" s="27">
        <v>27101</v>
      </c>
      <c r="AC315" s="27">
        <v>17029</v>
      </c>
      <c r="AD315" s="27">
        <v>99420</v>
      </c>
      <c r="AE315" s="27">
        <v>28742</v>
      </c>
      <c r="AF315" s="27">
        <v>27963</v>
      </c>
      <c r="AG315" s="27">
        <v>28377</v>
      </c>
      <c r="AH315" s="27">
        <v>18291</v>
      </c>
      <c r="AI315" s="27">
        <v>103373</v>
      </c>
      <c r="AJ315" s="27">
        <v>30132</v>
      </c>
      <c r="AK315" s="27">
        <v>29517</v>
      </c>
      <c r="AL315" s="27">
        <v>29578</v>
      </c>
      <c r="AM315" s="27">
        <v>19503</v>
      </c>
      <c r="AN315" s="27">
        <v>108730</v>
      </c>
      <c r="AO315" s="27">
        <v>31731</v>
      </c>
      <c r="AP315" s="27">
        <v>30959</v>
      </c>
      <c r="AQ315" s="27">
        <v>31300</v>
      </c>
      <c r="AR315" s="27">
        <v>21218</v>
      </c>
      <c r="AS315" s="27">
        <v>115208</v>
      </c>
      <c r="AT315" s="27">
        <v>33698</v>
      </c>
      <c r="AU315" s="27">
        <v>33032</v>
      </c>
      <c r="AV315" s="27">
        <v>32904</v>
      </c>
      <c r="AW315" s="27">
        <v>21795</v>
      </c>
      <c r="AX315" s="27">
        <v>121429</v>
      </c>
      <c r="AY315" s="27">
        <v>36654</v>
      </c>
      <c r="AZ315" s="27">
        <v>35240</v>
      </c>
      <c r="BA315" s="27">
        <v>34814</v>
      </c>
      <c r="BB315" s="27">
        <v>23532</v>
      </c>
      <c r="BC315" s="27">
        <v>130240</v>
      </c>
      <c r="BD315" s="63">
        <v>35221</v>
      </c>
      <c r="BE315" s="97">
        <v>34516</v>
      </c>
      <c r="BF315" s="97">
        <v>35066</v>
      </c>
      <c r="BG315" s="97">
        <v>26150</v>
      </c>
      <c r="BH315" s="97">
        <v>130953</v>
      </c>
      <c r="BI315" s="97">
        <v>40509</v>
      </c>
      <c r="BJ315" s="97">
        <v>39036</v>
      </c>
      <c r="BK315" s="97">
        <v>38994</v>
      </c>
      <c r="BL315" s="97">
        <v>27400</v>
      </c>
      <c r="BM315" s="97">
        <v>145939</v>
      </c>
      <c r="BN315" s="97">
        <v>42058</v>
      </c>
      <c r="BO315" s="98">
        <v>3.8238416154434816E-2</v>
      </c>
    </row>
    <row r="316" spans="1:68" ht="17" x14ac:dyDescent="0.2">
      <c r="A316" s="9" t="s">
        <v>1106</v>
      </c>
      <c r="B316" s="9" t="s">
        <v>1107</v>
      </c>
      <c r="C316" s="73" t="s">
        <v>1108</v>
      </c>
      <c r="D316" s="74" t="s">
        <v>81</v>
      </c>
      <c r="E316" s="75" t="s">
        <v>81</v>
      </c>
      <c r="F316" s="27">
        <v>22967</v>
      </c>
      <c r="G316" s="27">
        <v>21178</v>
      </c>
      <c r="H316" s="27">
        <v>20912</v>
      </c>
      <c r="I316" s="27">
        <v>13146</v>
      </c>
      <c r="J316" s="27">
        <v>78203</v>
      </c>
      <c r="K316" s="27">
        <v>23522</v>
      </c>
      <c r="L316" s="27">
        <v>21649</v>
      </c>
      <c r="M316" s="27">
        <v>21007</v>
      </c>
      <c r="N316" s="27">
        <v>12671</v>
      </c>
      <c r="O316" s="27">
        <v>78849</v>
      </c>
      <c r="P316" s="27">
        <v>23624</v>
      </c>
      <c r="Q316" s="27">
        <v>21239</v>
      </c>
      <c r="R316" s="27">
        <v>21396</v>
      </c>
      <c r="S316" s="27">
        <v>13275</v>
      </c>
      <c r="T316" s="27">
        <v>79534</v>
      </c>
      <c r="U316" s="27">
        <v>24529</v>
      </c>
      <c r="V316" s="27">
        <v>22133</v>
      </c>
      <c r="W316" s="27">
        <v>23064</v>
      </c>
      <c r="X316" s="27">
        <v>13241</v>
      </c>
      <c r="Y316" s="27">
        <v>82967</v>
      </c>
      <c r="Z316" s="27">
        <v>25039</v>
      </c>
      <c r="AA316" s="27">
        <v>22690</v>
      </c>
      <c r="AB316" s="27">
        <v>22612</v>
      </c>
      <c r="AC316" s="27">
        <v>15254</v>
      </c>
      <c r="AD316" s="27">
        <v>85595</v>
      </c>
      <c r="AE316" s="27">
        <v>24605</v>
      </c>
      <c r="AF316" s="27">
        <v>23121</v>
      </c>
      <c r="AG316" s="27">
        <v>22828</v>
      </c>
      <c r="AH316" s="27">
        <v>15938</v>
      </c>
      <c r="AI316" s="27">
        <v>86492</v>
      </c>
      <c r="AJ316" s="27">
        <v>25182</v>
      </c>
      <c r="AK316" s="27">
        <v>23381</v>
      </c>
      <c r="AL316" s="27">
        <v>23174</v>
      </c>
      <c r="AM316" s="27">
        <v>17338</v>
      </c>
      <c r="AN316" s="27">
        <v>89075</v>
      </c>
      <c r="AO316" s="27">
        <v>26412</v>
      </c>
      <c r="AP316" s="27">
        <v>24211</v>
      </c>
      <c r="AQ316" s="27">
        <v>24449</v>
      </c>
      <c r="AR316" s="27">
        <v>18284</v>
      </c>
      <c r="AS316" s="27">
        <v>93356</v>
      </c>
      <c r="AT316" s="27">
        <v>27729</v>
      </c>
      <c r="AU316" s="27">
        <v>25421</v>
      </c>
      <c r="AV316" s="27">
        <v>25683</v>
      </c>
      <c r="AW316" s="27">
        <v>18978</v>
      </c>
      <c r="AX316" s="27">
        <v>97811</v>
      </c>
      <c r="AY316" s="27">
        <v>30102</v>
      </c>
      <c r="AZ316" s="27">
        <v>27641</v>
      </c>
      <c r="BA316" s="27">
        <v>27733</v>
      </c>
      <c r="BB316" s="27">
        <v>20396</v>
      </c>
      <c r="BC316" s="27">
        <v>105872</v>
      </c>
      <c r="BD316" s="63">
        <v>29345</v>
      </c>
      <c r="BE316" s="97">
        <v>28908</v>
      </c>
      <c r="BF316" s="97">
        <v>27717</v>
      </c>
      <c r="BG316" s="97">
        <v>21148</v>
      </c>
      <c r="BH316" s="97">
        <v>107118</v>
      </c>
      <c r="BI316" s="97">
        <v>32025</v>
      </c>
      <c r="BJ316" s="97">
        <v>29518</v>
      </c>
      <c r="BK316" s="97">
        <v>30511</v>
      </c>
      <c r="BL316" s="97">
        <v>24694</v>
      </c>
      <c r="BM316" s="97">
        <v>116748</v>
      </c>
      <c r="BN316" s="97">
        <v>35139</v>
      </c>
      <c r="BO316" s="98">
        <v>9.7236533957845428E-2</v>
      </c>
    </row>
    <row r="317" spans="1:68" ht="17" x14ac:dyDescent="0.2">
      <c r="A317" s="9" t="s">
        <v>1109</v>
      </c>
      <c r="B317" s="9" t="s">
        <v>1110</v>
      </c>
      <c r="C317" s="73" t="s">
        <v>1111</v>
      </c>
      <c r="D317" s="74" t="s">
        <v>87</v>
      </c>
      <c r="E317" s="75" t="s">
        <v>65</v>
      </c>
      <c r="F317" s="27">
        <v>23338</v>
      </c>
      <c r="G317" s="27">
        <v>22728</v>
      </c>
      <c r="H317" s="27">
        <v>23287</v>
      </c>
      <c r="I317" s="27">
        <v>13359</v>
      </c>
      <c r="J317" s="27">
        <v>82712</v>
      </c>
      <c r="K317" s="27">
        <v>23623</v>
      </c>
      <c r="L317" s="27">
        <v>22912</v>
      </c>
      <c r="M317" s="27">
        <v>23301</v>
      </c>
      <c r="N317" s="27">
        <v>13580</v>
      </c>
      <c r="O317" s="27">
        <v>83416</v>
      </c>
      <c r="P317" s="27">
        <v>23772</v>
      </c>
      <c r="Q317" s="27">
        <v>23039</v>
      </c>
      <c r="R317" s="27">
        <v>23460</v>
      </c>
      <c r="S317" s="27">
        <v>13874</v>
      </c>
      <c r="T317" s="27">
        <v>84145</v>
      </c>
      <c r="U317" s="27">
        <v>24399</v>
      </c>
      <c r="V317" s="27">
        <v>23718</v>
      </c>
      <c r="W317" s="27">
        <v>24162</v>
      </c>
      <c r="X317" s="27">
        <v>14874</v>
      </c>
      <c r="Y317" s="27">
        <v>87153</v>
      </c>
      <c r="Z317" s="27">
        <v>25318</v>
      </c>
      <c r="AA317" s="27">
        <v>24705</v>
      </c>
      <c r="AB317" s="27">
        <v>25178</v>
      </c>
      <c r="AC317" s="27">
        <v>15717</v>
      </c>
      <c r="AD317" s="27">
        <v>90918</v>
      </c>
      <c r="AE317" s="27">
        <v>26322</v>
      </c>
      <c r="AF317" s="27">
        <v>25658</v>
      </c>
      <c r="AG317" s="27">
        <v>26285</v>
      </c>
      <c r="AH317" s="27">
        <v>16481</v>
      </c>
      <c r="AI317" s="27">
        <v>94746</v>
      </c>
      <c r="AJ317" s="27">
        <v>27795</v>
      </c>
      <c r="AK317" s="27">
        <v>27330</v>
      </c>
      <c r="AL317" s="27">
        <v>27714</v>
      </c>
      <c r="AM317" s="27">
        <v>17591</v>
      </c>
      <c r="AN317" s="27">
        <v>100430</v>
      </c>
      <c r="AO317" s="27">
        <v>29240</v>
      </c>
      <c r="AP317" s="27">
        <v>28757</v>
      </c>
      <c r="AQ317" s="27">
        <v>29098</v>
      </c>
      <c r="AR317" s="27">
        <v>18793</v>
      </c>
      <c r="AS317" s="27">
        <v>105888</v>
      </c>
      <c r="AT317" s="27">
        <v>31165</v>
      </c>
      <c r="AU317" s="27">
        <v>30550</v>
      </c>
      <c r="AV317" s="27">
        <v>31056</v>
      </c>
      <c r="AW317" s="27">
        <v>19820</v>
      </c>
      <c r="AX317" s="27">
        <v>112591</v>
      </c>
      <c r="AY317" s="27">
        <v>32702</v>
      </c>
      <c r="AZ317" s="27">
        <v>32048</v>
      </c>
      <c r="BA317" s="27">
        <v>32445</v>
      </c>
      <c r="BB317" s="27">
        <v>20714</v>
      </c>
      <c r="BC317" s="27">
        <v>117909</v>
      </c>
      <c r="BD317" s="63">
        <v>32314</v>
      </c>
      <c r="BE317" s="97">
        <v>32368</v>
      </c>
      <c r="BF317" s="97">
        <v>33870</v>
      </c>
      <c r="BG317" s="97">
        <v>22324</v>
      </c>
      <c r="BH317" s="97">
        <v>120876</v>
      </c>
      <c r="BI317" s="97">
        <v>35840</v>
      </c>
      <c r="BJ317" s="97">
        <v>35406</v>
      </c>
      <c r="BK317" s="97">
        <v>35698</v>
      </c>
      <c r="BL317" s="97">
        <v>23766</v>
      </c>
      <c r="BM317" s="97">
        <v>130710</v>
      </c>
      <c r="BN317" s="97">
        <v>37567</v>
      </c>
      <c r="BO317" s="98">
        <v>4.8186383928571427E-2</v>
      </c>
    </row>
    <row r="318" spans="1:68" ht="17" x14ac:dyDescent="0.2">
      <c r="A318" s="9" t="s">
        <v>1112</v>
      </c>
      <c r="B318" s="9" t="s">
        <v>1113</v>
      </c>
      <c r="C318" s="73" t="s">
        <v>1114</v>
      </c>
      <c r="D318" s="74" t="s">
        <v>85</v>
      </c>
      <c r="E318" s="75" t="s">
        <v>79</v>
      </c>
      <c r="F318" s="27">
        <v>20992</v>
      </c>
      <c r="G318" s="27">
        <v>20307</v>
      </c>
      <c r="H318" s="27">
        <v>20537</v>
      </c>
      <c r="I318" s="27">
        <v>8974</v>
      </c>
      <c r="J318" s="27">
        <v>70810</v>
      </c>
      <c r="K318" s="27">
        <v>21294</v>
      </c>
      <c r="L318" s="27">
        <v>20601</v>
      </c>
      <c r="M318" s="27">
        <v>20823</v>
      </c>
      <c r="N318" s="27">
        <v>9478</v>
      </c>
      <c r="O318" s="27">
        <v>72196</v>
      </c>
      <c r="P318" s="27">
        <v>21498</v>
      </c>
      <c r="Q318" s="27">
        <v>20761</v>
      </c>
      <c r="R318" s="27">
        <v>21066</v>
      </c>
      <c r="S318" s="27">
        <v>9652</v>
      </c>
      <c r="T318" s="27">
        <v>72977</v>
      </c>
      <c r="U318" s="27">
        <v>21685</v>
      </c>
      <c r="V318" s="27">
        <v>21092</v>
      </c>
      <c r="W318" s="27">
        <v>21606</v>
      </c>
      <c r="X318" s="27">
        <v>10581</v>
      </c>
      <c r="Y318" s="27">
        <v>74964</v>
      </c>
      <c r="Z318" s="27">
        <v>22419</v>
      </c>
      <c r="AA318" s="27">
        <v>21919</v>
      </c>
      <c r="AB318" s="27">
        <v>22399</v>
      </c>
      <c r="AC318" s="27">
        <v>10954</v>
      </c>
      <c r="AD318" s="27">
        <v>77691</v>
      </c>
      <c r="AE318" s="27">
        <v>23155</v>
      </c>
      <c r="AF318" s="27">
        <v>22569</v>
      </c>
      <c r="AG318" s="27">
        <v>22876</v>
      </c>
      <c r="AH318" s="27">
        <v>11458</v>
      </c>
      <c r="AI318" s="27">
        <v>80058</v>
      </c>
      <c r="AJ318" s="27">
        <v>24251</v>
      </c>
      <c r="AK318" s="27">
        <v>23677</v>
      </c>
      <c r="AL318" s="27">
        <v>24010</v>
      </c>
      <c r="AM318" s="27">
        <v>12450</v>
      </c>
      <c r="AN318" s="27">
        <v>84388</v>
      </c>
      <c r="AO318" s="27">
        <v>25693</v>
      </c>
      <c r="AP318" s="27">
        <v>24840</v>
      </c>
      <c r="AQ318" s="27">
        <v>25291</v>
      </c>
      <c r="AR318" s="27">
        <v>12866</v>
      </c>
      <c r="AS318" s="27">
        <v>88690</v>
      </c>
      <c r="AT318" s="27">
        <v>27248</v>
      </c>
      <c r="AU318" s="27">
        <v>26397</v>
      </c>
      <c r="AV318" s="27">
        <v>27156</v>
      </c>
      <c r="AW318" s="27">
        <v>14677</v>
      </c>
      <c r="AX318" s="27">
        <v>95478</v>
      </c>
      <c r="AY318" s="27">
        <v>29138</v>
      </c>
      <c r="AZ318" s="27">
        <v>28429</v>
      </c>
      <c r="BA318" s="27">
        <v>28456</v>
      </c>
      <c r="BB318" s="27">
        <v>16061</v>
      </c>
      <c r="BC318" s="27">
        <v>102084</v>
      </c>
      <c r="BD318" s="63">
        <v>30204</v>
      </c>
      <c r="BE318" s="97">
        <v>29261</v>
      </c>
      <c r="BF318" s="97">
        <v>29569</v>
      </c>
      <c r="BG318" s="97">
        <v>16443</v>
      </c>
      <c r="BH318" s="97">
        <v>105477</v>
      </c>
      <c r="BI318" s="97">
        <v>31704</v>
      </c>
      <c r="BJ318" s="97">
        <v>31194</v>
      </c>
      <c r="BK318" s="97">
        <v>31522</v>
      </c>
      <c r="BL318" s="97">
        <v>16896</v>
      </c>
      <c r="BM318" s="97">
        <v>111316</v>
      </c>
      <c r="BN318" s="97">
        <v>33269</v>
      </c>
      <c r="BO318" s="98">
        <v>4.93628564219026E-2</v>
      </c>
    </row>
    <row r="319" spans="1:68" ht="17" x14ac:dyDescent="0.2">
      <c r="A319" s="9" t="s">
        <v>1115</v>
      </c>
      <c r="B319" s="9" t="s">
        <v>1116</v>
      </c>
      <c r="C319" s="73" t="s">
        <v>1117</v>
      </c>
      <c r="D319" s="74" t="s">
        <v>85</v>
      </c>
      <c r="E319" s="75" t="s">
        <v>71</v>
      </c>
      <c r="F319" s="27">
        <v>11600</v>
      </c>
      <c r="G319" s="27">
        <v>12177</v>
      </c>
      <c r="H319" s="27">
        <v>12020</v>
      </c>
      <c r="I319" s="27">
        <v>7349</v>
      </c>
      <c r="J319" s="27">
        <v>43146</v>
      </c>
      <c r="K319" s="27">
        <v>12666</v>
      </c>
      <c r="L319" s="27">
        <v>11779</v>
      </c>
      <c r="M319" s="27">
        <v>12054</v>
      </c>
      <c r="N319" s="27">
        <v>7619</v>
      </c>
      <c r="O319" s="27">
        <v>44118</v>
      </c>
      <c r="P319" s="27">
        <v>12168</v>
      </c>
      <c r="Q319" s="27">
        <v>12388</v>
      </c>
      <c r="R319" s="27">
        <v>12513</v>
      </c>
      <c r="S319" s="27">
        <v>7384</v>
      </c>
      <c r="T319" s="27">
        <v>44453</v>
      </c>
      <c r="U319" s="27">
        <v>12971</v>
      </c>
      <c r="V319" s="27">
        <v>12804</v>
      </c>
      <c r="W319" s="27">
        <v>12931</v>
      </c>
      <c r="X319" s="27">
        <v>7853</v>
      </c>
      <c r="Y319" s="27">
        <v>46559</v>
      </c>
      <c r="Z319" s="27">
        <v>13107</v>
      </c>
      <c r="AA319" s="27">
        <v>13219</v>
      </c>
      <c r="AB319" s="27">
        <v>13289</v>
      </c>
      <c r="AC319" s="27">
        <v>8055</v>
      </c>
      <c r="AD319" s="27">
        <v>47670</v>
      </c>
      <c r="AE319" s="27">
        <v>13566</v>
      </c>
      <c r="AF319" s="27">
        <v>13723</v>
      </c>
      <c r="AG319" s="27">
        <v>13716</v>
      </c>
      <c r="AH319" s="27">
        <v>8017</v>
      </c>
      <c r="AI319" s="27">
        <v>49022</v>
      </c>
      <c r="AJ319" s="27">
        <v>14441</v>
      </c>
      <c r="AK319" s="27">
        <v>14444</v>
      </c>
      <c r="AL319" s="27">
        <v>14523</v>
      </c>
      <c r="AM319" s="27">
        <v>8490</v>
      </c>
      <c r="AN319" s="27">
        <v>51898</v>
      </c>
      <c r="AO319" s="27">
        <v>15157</v>
      </c>
      <c r="AP319" s="27">
        <v>15040</v>
      </c>
      <c r="AQ319" s="27">
        <v>15107</v>
      </c>
      <c r="AR319" s="27">
        <v>8894</v>
      </c>
      <c r="AS319" s="27">
        <v>54198</v>
      </c>
      <c r="AT319" s="27">
        <v>16274</v>
      </c>
      <c r="AU319" s="27">
        <v>16227</v>
      </c>
      <c r="AV319" s="27">
        <v>16060</v>
      </c>
      <c r="AW319" s="27">
        <v>9364</v>
      </c>
      <c r="AX319" s="27">
        <v>57925</v>
      </c>
      <c r="AY319" s="27">
        <v>17126</v>
      </c>
      <c r="AZ319" s="27">
        <v>16872</v>
      </c>
      <c r="BA319" s="27">
        <v>16807</v>
      </c>
      <c r="BB319" s="27">
        <v>9711</v>
      </c>
      <c r="BC319" s="27">
        <v>60516</v>
      </c>
      <c r="BD319" s="63">
        <v>16636</v>
      </c>
      <c r="BE319" s="97">
        <v>17122</v>
      </c>
      <c r="BF319" s="97">
        <v>17563</v>
      </c>
      <c r="BG319" s="97">
        <v>10160</v>
      </c>
      <c r="BH319" s="97">
        <v>61481</v>
      </c>
      <c r="BI319" s="100">
        <v>18024</v>
      </c>
      <c r="BJ319" s="100">
        <v>18024</v>
      </c>
      <c r="BK319" s="100">
        <v>18014</v>
      </c>
      <c r="BL319" s="100">
        <v>11189</v>
      </c>
      <c r="BM319" s="100">
        <v>65251</v>
      </c>
      <c r="BN319" s="97">
        <v>19173</v>
      </c>
      <c r="BO319" s="98">
        <v>6.3748335552596541E-2</v>
      </c>
      <c r="BP319" s="101" t="s">
        <v>1283</v>
      </c>
    </row>
    <row r="320" spans="1:68" ht="17" x14ac:dyDescent="0.2">
      <c r="A320" s="9" t="s">
        <v>1118</v>
      </c>
      <c r="B320" s="9" t="s">
        <v>1119</v>
      </c>
      <c r="C320" s="73" t="s">
        <v>1120</v>
      </c>
      <c r="D320" s="74" t="s">
        <v>85</v>
      </c>
      <c r="E320" s="75" t="s">
        <v>71</v>
      </c>
      <c r="F320" s="27">
        <v>13492</v>
      </c>
      <c r="G320" s="27">
        <v>12994</v>
      </c>
      <c r="H320" s="27">
        <v>13260</v>
      </c>
      <c r="I320" s="27">
        <v>8199</v>
      </c>
      <c r="J320" s="27">
        <v>47945</v>
      </c>
      <c r="K320" s="27">
        <v>13484</v>
      </c>
      <c r="L320" s="27">
        <v>12979</v>
      </c>
      <c r="M320" s="27">
        <v>13325</v>
      </c>
      <c r="N320" s="27">
        <v>8259</v>
      </c>
      <c r="O320" s="27">
        <v>48047</v>
      </c>
      <c r="P320" s="27">
        <v>13653</v>
      </c>
      <c r="Q320" s="27">
        <v>13123</v>
      </c>
      <c r="R320" s="27">
        <v>13365</v>
      </c>
      <c r="S320" s="27">
        <v>8079</v>
      </c>
      <c r="T320" s="27">
        <v>48220</v>
      </c>
      <c r="U320" s="27">
        <v>13809</v>
      </c>
      <c r="V320" s="27">
        <v>13298</v>
      </c>
      <c r="W320" s="27">
        <v>13768</v>
      </c>
      <c r="X320" s="27">
        <v>9501</v>
      </c>
      <c r="Y320" s="27">
        <v>50376</v>
      </c>
      <c r="Z320" s="27">
        <v>14161</v>
      </c>
      <c r="AA320" s="27">
        <v>13775</v>
      </c>
      <c r="AB320" s="27">
        <v>13775</v>
      </c>
      <c r="AC320" s="27">
        <v>9486</v>
      </c>
      <c r="AD320" s="27">
        <v>51197</v>
      </c>
      <c r="AE320" s="27">
        <v>14462</v>
      </c>
      <c r="AF320" s="27">
        <v>13906</v>
      </c>
      <c r="AG320" s="27">
        <v>14039</v>
      </c>
      <c r="AH320" s="27">
        <v>9853</v>
      </c>
      <c r="AI320" s="27">
        <v>52260</v>
      </c>
      <c r="AJ320" s="27">
        <v>14834</v>
      </c>
      <c r="AK320" s="27">
        <v>14223</v>
      </c>
      <c r="AL320" s="27">
        <v>14503</v>
      </c>
      <c r="AM320" s="27">
        <v>10470</v>
      </c>
      <c r="AN320" s="27">
        <v>54030</v>
      </c>
      <c r="AO320" s="27">
        <v>15685</v>
      </c>
      <c r="AP320" s="27">
        <v>15132</v>
      </c>
      <c r="AQ320" s="27">
        <v>15361</v>
      </c>
      <c r="AR320" s="27">
        <v>11129</v>
      </c>
      <c r="AS320" s="27">
        <v>57307</v>
      </c>
      <c r="AT320" s="27">
        <v>16716</v>
      </c>
      <c r="AU320" s="27">
        <v>15911</v>
      </c>
      <c r="AV320" s="27">
        <v>16514</v>
      </c>
      <c r="AW320" s="27">
        <v>11551</v>
      </c>
      <c r="AX320" s="27">
        <v>60692</v>
      </c>
      <c r="AY320" s="69" t="s">
        <v>181</v>
      </c>
      <c r="AZ320" s="69" t="s">
        <v>181</v>
      </c>
      <c r="BA320" s="69" t="s">
        <v>181</v>
      </c>
      <c r="BB320" s="69" t="s">
        <v>181</v>
      </c>
      <c r="BC320" s="69" t="s">
        <v>181</v>
      </c>
      <c r="BD320" s="69" t="s">
        <v>181</v>
      </c>
      <c r="BE320" s="99" t="s">
        <v>181</v>
      </c>
      <c r="BF320" s="99" t="s">
        <v>181</v>
      </c>
      <c r="BG320" s="99" t="s">
        <v>181</v>
      </c>
      <c r="BH320" s="99" t="s">
        <v>181</v>
      </c>
      <c r="BI320" s="97" t="s">
        <v>47</v>
      </c>
      <c r="BJ320" s="97" t="s">
        <v>47</v>
      </c>
      <c r="BK320" s="97" t="s">
        <v>47</v>
      </c>
      <c r="BL320" s="97" t="s">
        <v>47</v>
      </c>
      <c r="BM320" s="97" t="s">
        <v>47</v>
      </c>
      <c r="BN320" s="97" t="s">
        <v>47</v>
      </c>
      <c r="BO320" s="98" t="s">
        <v>1279</v>
      </c>
    </row>
    <row r="321" spans="1:67" ht="17" x14ac:dyDescent="0.2">
      <c r="A321" s="31" t="s">
        <v>1121</v>
      </c>
      <c r="B321" s="31" t="s">
        <v>1122</v>
      </c>
      <c r="C321" s="73" t="s">
        <v>1123</v>
      </c>
      <c r="D321" s="75" t="s">
        <v>85</v>
      </c>
      <c r="E321" s="75" t="s">
        <v>75</v>
      </c>
      <c r="F321" s="27">
        <v>22862</v>
      </c>
      <c r="G321" s="27">
        <v>22701</v>
      </c>
      <c r="H321" s="27">
        <v>22243</v>
      </c>
      <c r="I321" s="27">
        <v>9733</v>
      </c>
      <c r="J321" s="27">
        <v>77539</v>
      </c>
      <c r="K321" s="27">
        <v>23065</v>
      </c>
      <c r="L321" s="27">
        <v>22781</v>
      </c>
      <c r="M321" s="27">
        <v>22304</v>
      </c>
      <c r="N321" s="27">
        <v>10834</v>
      </c>
      <c r="O321" s="27">
        <v>78984</v>
      </c>
      <c r="P321" s="27">
        <v>23756</v>
      </c>
      <c r="Q321" s="27">
        <v>23388</v>
      </c>
      <c r="R321" s="27">
        <v>23110</v>
      </c>
      <c r="S321" s="27">
        <v>10101</v>
      </c>
      <c r="T321" s="27">
        <v>80355</v>
      </c>
      <c r="U321" s="27">
        <v>24685</v>
      </c>
      <c r="V321" s="27">
        <v>24345</v>
      </c>
      <c r="W321" s="27">
        <v>23937</v>
      </c>
      <c r="X321" s="27">
        <v>12168</v>
      </c>
      <c r="Y321" s="27">
        <v>85135</v>
      </c>
      <c r="Z321" s="27">
        <v>25152</v>
      </c>
      <c r="AA321" s="27">
        <v>24868</v>
      </c>
      <c r="AB321" s="27">
        <v>24674</v>
      </c>
      <c r="AC321" s="27">
        <v>12232</v>
      </c>
      <c r="AD321" s="27">
        <v>86926</v>
      </c>
      <c r="AE321" s="27">
        <v>26015</v>
      </c>
      <c r="AF321" s="27">
        <v>25572</v>
      </c>
      <c r="AG321" s="27">
        <v>25001</v>
      </c>
      <c r="AH321" s="27">
        <v>12646</v>
      </c>
      <c r="AI321" s="27">
        <v>89234</v>
      </c>
      <c r="AJ321" s="27">
        <v>26979</v>
      </c>
      <c r="AK321" s="27">
        <v>26637</v>
      </c>
      <c r="AL321" s="27">
        <v>26279</v>
      </c>
      <c r="AM321" s="27">
        <v>13597</v>
      </c>
      <c r="AN321" s="27">
        <v>93492</v>
      </c>
      <c r="AO321" s="27">
        <v>28147</v>
      </c>
      <c r="AP321" s="27">
        <v>27987</v>
      </c>
      <c r="AQ321" s="27">
        <v>27587</v>
      </c>
      <c r="AR321" s="27">
        <v>14176</v>
      </c>
      <c r="AS321" s="27">
        <v>97897</v>
      </c>
      <c r="AT321" s="27">
        <v>30019</v>
      </c>
      <c r="AU321" s="27">
        <v>29431</v>
      </c>
      <c r="AV321" s="27">
        <v>29540</v>
      </c>
      <c r="AW321" s="27">
        <v>13832</v>
      </c>
      <c r="AX321" s="27">
        <v>102822</v>
      </c>
      <c r="AY321" s="27">
        <v>32607</v>
      </c>
      <c r="AZ321" s="27">
        <v>30696</v>
      </c>
      <c r="BA321" s="27">
        <v>30672</v>
      </c>
      <c r="BB321" s="27">
        <v>13810</v>
      </c>
      <c r="BC321" s="27">
        <v>107785</v>
      </c>
      <c r="BD321" s="63">
        <v>32940</v>
      </c>
      <c r="BE321" s="97">
        <v>32183</v>
      </c>
      <c r="BF321" s="97">
        <v>32117</v>
      </c>
      <c r="BG321" s="97">
        <v>15312</v>
      </c>
      <c r="BH321" s="97">
        <v>112552</v>
      </c>
      <c r="BI321" s="97">
        <v>34173</v>
      </c>
      <c r="BJ321" s="97">
        <v>33955</v>
      </c>
      <c r="BK321" s="97">
        <v>33855</v>
      </c>
      <c r="BL321" s="97">
        <v>17726</v>
      </c>
      <c r="BM321" s="97">
        <v>119709</v>
      </c>
      <c r="BN321" s="97">
        <v>36310</v>
      </c>
      <c r="BO321" s="98">
        <v>6.2534749656161293E-2</v>
      </c>
    </row>
    <row r="322" spans="1:67" ht="17" x14ac:dyDescent="0.2">
      <c r="A322" s="9" t="s">
        <v>1124</v>
      </c>
      <c r="B322" s="9" t="s">
        <v>1125</v>
      </c>
      <c r="C322" s="73" t="s">
        <v>1126</v>
      </c>
      <c r="D322" s="74" t="s">
        <v>85</v>
      </c>
      <c r="E322" s="75" t="s">
        <v>75</v>
      </c>
      <c r="F322" s="27">
        <v>27696</v>
      </c>
      <c r="G322" s="27">
        <v>26836</v>
      </c>
      <c r="H322" s="27">
        <v>26213</v>
      </c>
      <c r="I322" s="27">
        <v>11639</v>
      </c>
      <c r="J322" s="27">
        <v>92384</v>
      </c>
      <c r="K322" s="27">
        <v>26451</v>
      </c>
      <c r="L322" s="27">
        <v>27072</v>
      </c>
      <c r="M322" s="27">
        <v>26797</v>
      </c>
      <c r="N322" s="27">
        <v>13312</v>
      </c>
      <c r="O322" s="27">
        <v>93632</v>
      </c>
      <c r="P322" s="27">
        <v>28136</v>
      </c>
      <c r="Q322" s="27">
        <v>27601</v>
      </c>
      <c r="R322" s="27">
        <v>27176</v>
      </c>
      <c r="S322" s="27">
        <v>12136</v>
      </c>
      <c r="T322" s="27">
        <v>95049</v>
      </c>
      <c r="U322" s="27">
        <v>28848</v>
      </c>
      <c r="V322" s="27">
        <v>28106</v>
      </c>
      <c r="W322" s="27">
        <v>27870</v>
      </c>
      <c r="X322" s="27">
        <v>13145</v>
      </c>
      <c r="Y322" s="27">
        <v>97969</v>
      </c>
      <c r="Z322" s="27">
        <v>29989</v>
      </c>
      <c r="AA322" s="27">
        <v>29341</v>
      </c>
      <c r="AB322" s="27">
        <v>29085</v>
      </c>
      <c r="AC322" s="27">
        <v>13445</v>
      </c>
      <c r="AD322" s="27">
        <v>101860</v>
      </c>
      <c r="AE322" s="27">
        <v>31146</v>
      </c>
      <c r="AF322" s="27">
        <v>30396</v>
      </c>
      <c r="AG322" s="27">
        <v>30056</v>
      </c>
      <c r="AH322" s="27">
        <v>14005</v>
      </c>
      <c r="AI322" s="27">
        <v>105603</v>
      </c>
      <c r="AJ322" s="27">
        <v>32678</v>
      </c>
      <c r="AK322" s="27">
        <v>32087</v>
      </c>
      <c r="AL322" s="27">
        <v>31712</v>
      </c>
      <c r="AM322" s="27">
        <v>14742</v>
      </c>
      <c r="AN322" s="27">
        <v>111219</v>
      </c>
      <c r="AO322" s="27">
        <v>34274</v>
      </c>
      <c r="AP322" s="27">
        <v>33707</v>
      </c>
      <c r="AQ322" s="27">
        <v>33346</v>
      </c>
      <c r="AR322" s="27">
        <v>15673</v>
      </c>
      <c r="AS322" s="27">
        <v>117000</v>
      </c>
      <c r="AT322" s="27">
        <v>36497</v>
      </c>
      <c r="AU322" s="27">
        <v>35635</v>
      </c>
      <c r="AV322" s="27">
        <v>35568</v>
      </c>
      <c r="AW322" s="27">
        <v>16776</v>
      </c>
      <c r="AX322" s="27">
        <v>124476</v>
      </c>
      <c r="AY322" s="27">
        <v>38319</v>
      </c>
      <c r="AZ322" s="27">
        <v>37655</v>
      </c>
      <c r="BA322" s="27">
        <v>37125</v>
      </c>
      <c r="BB322" s="27">
        <v>17625</v>
      </c>
      <c r="BC322" s="27">
        <v>130724</v>
      </c>
      <c r="BD322" s="63">
        <v>38287</v>
      </c>
      <c r="BE322" s="97">
        <v>38385</v>
      </c>
      <c r="BF322" s="97">
        <v>38421</v>
      </c>
      <c r="BG322" s="97">
        <v>19193</v>
      </c>
      <c r="BH322" s="97">
        <v>134286</v>
      </c>
      <c r="BI322" s="97">
        <v>41006</v>
      </c>
      <c r="BJ322" s="97">
        <v>40454</v>
      </c>
      <c r="BK322" s="97">
        <v>41220</v>
      </c>
      <c r="BL322" s="97">
        <v>21342</v>
      </c>
      <c r="BM322" s="97">
        <v>144022</v>
      </c>
      <c r="BN322" s="97">
        <v>43948</v>
      </c>
      <c r="BO322" s="98">
        <v>7.1745598205140718E-2</v>
      </c>
    </row>
    <row r="323" spans="1:67" ht="17" x14ac:dyDescent="0.2">
      <c r="A323" s="9" t="s">
        <v>1127</v>
      </c>
      <c r="B323" s="9" t="s">
        <v>1128</v>
      </c>
      <c r="C323" s="73" t="s">
        <v>1129</v>
      </c>
      <c r="D323" s="74" t="s">
        <v>85</v>
      </c>
      <c r="E323" s="75" t="s">
        <v>69</v>
      </c>
      <c r="F323" s="27">
        <v>8403</v>
      </c>
      <c r="G323" s="27">
        <v>8178</v>
      </c>
      <c r="H323" s="27">
        <v>8130</v>
      </c>
      <c r="I323" s="27">
        <v>4052</v>
      </c>
      <c r="J323" s="27">
        <v>28763</v>
      </c>
      <c r="K323" s="27">
        <v>8440</v>
      </c>
      <c r="L323" s="27">
        <v>9891</v>
      </c>
      <c r="M323" s="27">
        <v>8114</v>
      </c>
      <c r="N323" s="27">
        <v>2703</v>
      </c>
      <c r="O323" s="27">
        <v>29148</v>
      </c>
      <c r="P323" s="27">
        <v>10072</v>
      </c>
      <c r="Q323" s="27">
        <v>8321</v>
      </c>
      <c r="R323" s="27">
        <v>8859</v>
      </c>
      <c r="S323" s="27">
        <v>2915</v>
      </c>
      <c r="T323" s="27">
        <v>30167</v>
      </c>
      <c r="U323" s="27">
        <v>10278</v>
      </c>
      <c r="V323" s="27">
        <v>8845</v>
      </c>
      <c r="W323" s="27">
        <v>8457</v>
      </c>
      <c r="X323" s="27">
        <v>2796</v>
      </c>
      <c r="Y323" s="27">
        <v>30376</v>
      </c>
      <c r="Z323" s="27">
        <v>10764</v>
      </c>
      <c r="AA323" s="27">
        <v>9083</v>
      </c>
      <c r="AB323" s="27">
        <v>9126</v>
      </c>
      <c r="AC323" s="27">
        <v>2659</v>
      </c>
      <c r="AD323" s="27">
        <v>31632</v>
      </c>
      <c r="AE323" s="27">
        <v>10964</v>
      </c>
      <c r="AF323" s="27">
        <v>9372</v>
      </c>
      <c r="AG323" s="27">
        <v>9237</v>
      </c>
      <c r="AH323" s="27">
        <v>3778</v>
      </c>
      <c r="AI323" s="27">
        <v>33351</v>
      </c>
      <c r="AJ323" s="27">
        <v>11722</v>
      </c>
      <c r="AK323" s="27">
        <v>9972</v>
      </c>
      <c r="AL323" s="27">
        <v>9918</v>
      </c>
      <c r="AM323" s="27">
        <v>3916</v>
      </c>
      <c r="AN323" s="27">
        <v>35528</v>
      </c>
      <c r="AO323" s="27">
        <v>12119</v>
      </c>
      <c r="AP323" s="27">
        <v>10281</v>
      </c>
      <c r="AQ323" s="27">
        <v>10412</v>
      </c>
      <c r="AR323" s="27">
        <v>4115</v>
      </c>
      <c r="AS323" s="27">
        <v>36927</v>
      </c>
      <c r="AT323" s="27">
        <v>13961</v>
      </c>
      <c r="AU323" s="27">
        <v>11006</v>
      </c>
      <c r="AV323" s="27">
        <v>10496</v>
      </c>
      <c r="AW323" s="27">
        <v>4447</v>
      </c>
      <c r="AX323" s="27">
        <v>39910</v>
      </c>
      <c r="AY323" s="27">
        <v>14107</v>
      </c>
      <c r="AZ323" s="27">
        <v>12039</v>
      </c>
      <c r="BA323" s="27">
        <v>11760</v>
      </c>
      <c r="BB323" s="27">
        <v>4632</v>
      </c>
      <c r="BC323" s="27">
        <v>42538</v>
      </c>
      <c r="BD323" s="63">
        <v>14036</v>
      </c>
      <c r="BE323" s="97">
        <v>12034</v>
      </c>
      <c r="BF323" s="97">
        <v>12065</v>
      </c>
      <c r="BG323" s="97">
        <v>3762</v>
      </c>
      <c r="BH323" s="97">
        <v>41897</v>
      </c>
      <c r="BI323" s="97" t="s">
        <v>47</v>
      </c>
      <c r="BJ323" s="97" t="s">
        <v>47</v>
      </c>
      <c r="BK323" s="97" t="s">
        <v>47</v>
      </c>
      <c r="BL323" s="97" t="s">
        <v>47</v>
      </c>
      <c r="BM323" s="97" t="s">
        <v>47</v>
      </c>
      <c r="BN323" s="97" t="s">
        <v>47</v>
      </c>
      <c r="BO323" s="98" t="s">
        <v>1279</v>
      </c>
    </row>
    <row r="324" spans="1:67" ht="17" x14ac:dyDescent="0.2">
      <c r="A324" s="9" t="s">
        <v>1130</v>
      </c>
      <c r="B324" s="9" t="s">
        <v>1131</v>
      </c>
      <c r="C324" s="73" t="s">
        <v>1132</v>
      </c>
      <c r="D324" s="74" t="s">
        <v>85</v>
      </c>
      <c r="E324" s="75" t="s">
        <v>71</v>
      </c>
      <c r="F324" s="27">
        <v>16003</v>
      </c>
      <c r="G324" s="27">
        <v>15883</v>
      </c>
      <c r="H324" s="27">
        <v>15681</v>
      </c>
      <c r="I324" s="27">
        <v>6942</v>
      </c>
      <c r="J324" s="27">
        <v>54509</v>
      </c>
      <c r="K324" s="27">
        <v>16245</v>
      </c>
      <c r="L324" s="27">
        <v>15878</v>
      </c>
      <c r="M324" s="27">
        <v>15906</v>
      </c>
      <c r="N324" s="27">
        <v>6903</v>
      </c>
      <c r="O324" s="27">
        <v>54932</v>
      </c>
      <c r="P324" s="27">
        <v>16517</v>
      </c>
      <c r="Q324" s="27">
        <v>16140</v>
      </c>
      <c r="R324" s="27">
        <v>16157</v>
      </c>
      <c r="S324" s="27">
        <v>6862</v>
      </c>
      <c r="T324" s="27">
        <v>55676</v>
      </c>
      <c r="U324" s="27">
        <v>16890</v>
      </c>
      <c r="V324" s="27">
        <v>16454</v>
      </c>
      <c r="W324" s="27">
        <v>16564</v>
      </c>
      <c r="X324" s="27">
        <v>7689</v>
      </c>
      <c r="Y324" s="27">
        <v>57597</v>
      </c>
      <c r="Z324" s="27">
        <v>17211</v>
      </c>
      <c r="AA324" s="27">
        <v>16942</v>
      </c>
      <c r="AB324" s="27">
        <v>16883</v>
      </c>
      <c r="AC324" s="27">
        <v>7892</v>
      </c>
      <c r="AD324" s="27">
        <v>58928</v>
      </c>
      <c r="AE324" s="27">
        <v>17563</v>
      </c>
      <c r="AF324" s="27">
        <v>17355</v>
      </c>
      <c r="AG324" s="27">
        <v>17381</v>
      </c>
      <c r="AH324" s="27">
        <v>8112</v>
      </c>
      <c r="AI324" s="27">
        <v>60411</v>
      </c>
      <c r="AJ324" s="27">
        <v>18530</v>
      </c>
      <c r="AK324" s="27">
        <v>18150</v>
      </c>
      <c r="AL324" s="27">
        <v>17990</v>
      </c>
      <c r="AM324" s="27">
        <v>8509</v>
      </c>
      <c r="AN324" s="27">
        <v>63179</v>
      </c>
      <c r="AO324" s="27">
        <v>19712</v>
      </c>
      <c r="AP324" s="27">
        <v>19038</v>
      </c>
      <c r="AQ324" s="27">
        <v>18889</v>
      </c>
      <c r="AR324" s="27">
        <v>9205</v>
      </c>
      <c r="AS324" s="27">
        <v>66844</v>
      </c>
      <c r="AT324" s="27">
        <v>20758</v>
      </c>
      <c r="AU324" s="27">
        <v>20205</v>
      </c>
      <c r="AV324" s="27">
        <v>20194</v>
      </c>
      <c r="AW324" s="27">
        <v>10017</v>
      </c>
      <c r="AX324" s="27">
        <v>71174</v>
      </c>
      <c r="AY324" s="27">
        <v>22186</v>
      </c>
      <c r="AZ324" s="27">
        <v>21292</v>
      </c>
      <c r="BA324" s="27">
        <v>21131</v>
      </c>
      <c r="BB324" s="27">
        <v>10511</v>
      </c>
      <c r="BC324" s="27">
        <v>75120</v>
      </c>
      <c r="BD324" s="63">
        <v>21799</v>
      </c>
      <c r="BE324" s="97">
        <v>21227</v>
      </c>
      <c r="BF324" s="97">
        <v>21551</v>
      </c>
      <c r="BG324" s="97">
        <v>11095</v>
      </c>
      <c r="BH324" s="97">
        <v>75672</v>
      </c>
      <c r="BI324" s="97">
        <v>23433</v>
      </c>
      <c r="BJ324" s="97">
        <v>23060</v>
      </c>
      <c r="BK324" s="97">
        <v>23207</v>
      </c>
      <c r="BL324" s="97">
        <v>12317</v>
      </c>
      <c r="BM324" s="97">
        <v>82017</v>
      </c>
      <c r="BN324" s="97">
        <v>24884</v>
      </c>
      <c r="BO324" s="98">
        <v>6.192122220799727E-2</v>
      </c>
    </row>
    <row r="325" spans="1:67" ht="17" x14ac:dyDescent="0.2">
      <c r="A325" s="9" t="s">
        <v>1133</v>
      </c>
      <c r="B325" s="9" t="s">
        <v>1134</v>
      </c>
      <c r="C325" s="73" t="s">
        <v>1135</v>
      </c>
      <c r="D325" s="74" t="s">
        <v>87</v>
      </c>
      <c r="E325" s="75" t="s">
        <v>75</v>
      </c>
      <c r="F325" s="27">
        <v>26008</v>
      </c>
      <c r="G325" s="27">
        <v>24597</v>
      </c>
      <c r="H325" s="27">
        <v>24613</v>
      </c>
      <c r="I325" s="27">
        <v>10299</v>
      </c>
      <c r="J325" s="27">
        <v>85517</v>
      </c>
      <c r="K325" s="27">
        <v>24963</v>
      </c>
      <c r="L325" s="27">
        <v>24398</v>
      </c>
      <c r="M325" s="27">
        <v>24482</v>
      </c>
      <c r="N325" s="27">
        <v>12483</v>
      </c>
      <c r="O325" s="27">
        <v>86326</v>
      </c>
      <c r="P325" s="27">
        <v>25203</v>
      </c>
      <c r="Q325" s="27">
        <v>25493</v>
      </c>
      <c r="R325" s="27">
        <v>24799</v>
      </c>
      <c r="S325" s="27">
        <v>11539</v>
      </c>
      <c r="T325" s="27">
        <v>87034</v>
      </c>
      <c r="U325" s="27">
        <v>27175</v>
      </c>
      <c r="V325" s="27">
        <v>26659</v>
      </c>
      <c r="W325" s="27">
        <v>25854</v>
      </c>
      <c r="X325" s="27">
        <v>11786</v>
      </c>
      <c r="Y325" s="27">
        <v>91474</v>
      </c>
      <c r="Z325" s="27">
        <v>27866</v>
      </c>
      <c r="AA325" s="27">
        <v>25953</v>
      </c>
      <c r="AB325" s="27">
        <v>26722</v>
      </c>
      <c r="AC325" s="27">
        <v>12113</v>
      </c>
      <c r="AD325" s="27">
        <v>92654</v>
      </c>
      <c r="AE325" s="27">
        <v>28513</v>
      </c>
      <c r="AF325" s="27">
        <v>26718</v>
      </c>
      <c r="AG325" s="27">
        <v>26669</v>
      </c>
      <c r="AH325" s="27">
        <v>12965</v>
      </c>
      <c r="AI325" s="27">
        <v>94865</v>
      </c>
      <c r="AJ325" s="27">
        <v>29849</v>
      </c>
      <c r="AK325" s="27">
        <v>28055</v>
      </c>
      <c r="AL325" s="27">
        <v>28067</v>
      </c>
      <c r="AM325" s="27">
        <v>12480</v>
      </c>
      <c r="AN325" s="27">
        <v>98451</v>
      </c>
      <c r="AO325" s="27">
        <v>31463</v>
      </c>
      <c r="AP325" s="27">
        <v>29487</v>
      </c>
      <c r="AQ325" s="27">
        <v>29482</v>
      </c>
      <c r="AR325" s="27">
        <v>15485</v>
      </c>
      <c r="AS325" s="27">
        <v>105917</v>
      </c>
      <c r="AT325" s="27">
        <v>32122</v>
      </c>
      <c r="AU325" s="27">
        <v>31186</v>
      </c>
      <c r="AV325" s="27">
        <v>31462</v>
      </c>
      <c r="AW325" s="27">
        <v>17540</v>
      </c>
      <c r="AX325" s="27">
        <v>112310</v>
      </c>
      <c r="AY325" s="27">
        <v>33455</v>
      </c>
      <c r="AZ325" s="27">
        <v>32831</v>
      </c>
      <c r="BA325" s="27">
        <v>32795</v>
      </c>
      <c r="BB325" s="27">
        <v>17596</v>
      </c>
      <c r="BC325" s="27">
        <v>116677</v>
      </c>
      <c r="BD325" s="63">
        <v>33207</v>
      </c>
      <c r="BE325" s="97">
        <v>33365</v>
      </c>
      <c r="BF325" s="97">
        <v>33017</v>
      </c>
      <c r="BG325" s="97">
        <v>18946</v>
      </c>
      <c r="BH325" s="97">
        <v>118535</v>
      </c>
      <c r="BI325" s="97">
        <v>34510</v>
      </c>
      <c r="BJ325" s="97">
        <v>35510</v>
      </c>
      <c r="BK325" s="97">
        <v>35351</v>
      </c>
      <c r="BL325" s="97">
        <v>20626</v>
      </c>
      <c r="BM325" s="97">
        <v>125997</v>
      </c>
      <c r="BN325" s="97">
        <v>37631</v>
      </c>
      <c r="BO325" s="98">
        <v>9.043755433207766E-2</v>
      </c>
    </row>
    <row r="326" spans="1:67" ht="17" x14ac:dyDescent="0.2">
      <c r="A326" s="9" t="s">
        <v>1136</v>
      </c>
      <c r="B326" s="9" t="s">
        <v>1137</v>
      </c>
      <c r="C326" s="73" t="s">
        <v>1138</v>
      </c>
      <c r="D326" s="74" t="s">
        <v>85</v>
      </c>
      <c r="E326" s="75" t="s">
        <v>73</v>
      </c>
      <c r="F326" s="27">
        <v>8576</v>
      </c>
      <c r="G326" s="27">
        <v>8249</v>
      </c>
      <c r="H326" s="27">
        <v>8499</v>
      </c>
      <c r="I326" s="27">
        <v>3899</v>
      </c>
      <c r="J326" s="27">
        <v>29223</v>
      </c>
      <c r="K326" s="27">
        <v>8639</v>
      </c>
      <c r="L326" s="27">
        <v>8195</v>
      </c>
      <c r="M326" s="27">
        <v>8505</v>
      </c>
      <c r="N326" s="27">
        <v>3978</v>
      </c>
      <c r="O326" s="27">
        <v>29317</v>
      </c>
      <c r="P326" s="27">
        <v>8803</v>
      </c>
      <c r="Q326" s="27">
        <v>8379</v>
      </c>
      <c r="R326" s="27">
        <v>8631</v>
      </c>
      <c r="S326" s="27">
        <v>3561</v>
      </c>
      <c r="T326" s="27">
        <v>29374</v>
      </c>
      <c r="U326" s="27">
        <v>9791</v>
      </c>
      <c r="V326" s="27">
        <v>8466</v>
      </c>
      <c r="W326" s="27">
        <v>8879</v>
      </c>
      <c r="X326" s="27">
        <v>3940</v>
      </c>
      <c r="Y326" s="27">
        <v>31076</v>
      </c>
      <c r="Z326" s="27">
        <v>9788</v>
      </c>
      <c r="AA326" s="27">
        <v>9102</v>
      </c>
      <c r="AB326" s="27">
        <v>9232</v>
      </c>
      <c r="AC326" s="27">
        <v>4272</v>
      </c>
      <c r="AD326" s="27">
        <v>32394</v>
      </c>
      <c r="AE326" s="27">
        <v>10011</v>
      </c>
      <c r="AF326" s="27">
        <v>9395</v>
      </c>
      <c r="AG326" s="27">
        <v>9481</v>
      </c>
      <c r="AH326" s="27">
        <v>4530</v>
      </c>
      <c r="AI326" s="27">
        <v>33417</v>
      </c>
      <c r="AJ326" s="27">
        <v>10425</v>
      </c>
      <c r="AK326" s="27">
        <v>9832</v>
      </c>
      <c r="AL326" s="27">
        <v>9902</v>
      </c>
      <c r="AM326" s="27">
        <v>4762</v>
      </c>
      <c r="AN326" s="27">
        <v>34921</v>
      </c>
      <c r="AO326" s="27">
        <v>10933</v>
      </c>
      <c r="AP326" s="27">
        <v>10207</v>
      </c>
      <c r="AQ326" s="27">
        <v>10429</v>
      </c>
      <c r="AR326" s="27">
        <v>5115</v>
      </c>
      <c r="AS326" s="27">
        <v>36684</v>
      </c>
      <c r="AT326" s="27">
        <v>11899</v>
      </c>
      <c r="AU326" s="27">
        <v>10259</v>
      </c>
      <c r="AV326" s="27">
        <v>10970</v>
      </c>
      <c r="AW326" s="27">
        <v>5475</v>
      </c>
      <c r="AX326" s="27">
        <v>38603</v>
      </c>
      <c r="AY326" s="27">
        <v>12069</v>
      </c>
      <c r="AZ326" s="27">
        <v>11330</v>
      </c>
      <c r="BA326" s="27">
        <v>11622</v>
      </c>
      <c r="BB326" s="27">
        <v>5818</v>
      </c>
      <c r="BC326" s="27">
        <v>40839</v>
      </c>
      <c r="BD326" s="63">
        <v>12519</v>
      </c>
      <c r="BE326" s="97">
        <v>11261</v>
      </c>
      <c r="BF326" s="97">
        <v>11960</v>
      </c>
      <c r="BG326" s="97">
        <v>6152</v>
      </c>
      <c r="BH326" s="97">
        <v>41892</v>
      </c>
      <c r="BI326" s="97">
        <v>13336</v>
      </c>
      <c r="BJ326" s="97">
        <v>12349</v>
      </c>
      <c r="BK326" s="97">
        <v>13193</v>
      </c>
      <c r="BL326" s="97">
        <v>6832</v>
      </c>
      <c r="BM326" s="97">
        <v>45710</v>
      </c>
      <c r="BN326" s="97">
        <v>13888</v>
      </c>
      <c r="BO326" s="98">
        <v>4.1391721655668866E-2</v>
      </c>
    </row>
    <row r="327" spans="1:67" ht="17" x14ac:dyDescent="0.2">
      <c r="A327" s="9" t="s">
        <v>1139</v>
      </c>
      <c r="B327" s="9" t="s">
        <v>1140</v>
      </c>
      <c r="C327" s="73" t="s">
        <v>1141</v>
      </c>
      <c r="D327" s="74" t="s">
        <v>85</v>
      </c>
      <c r="E327" s="75" t="s">
        <v>73</v>
      </c>
      <c r="F327" s="27">
        <v>18775</v>
      </c>
      <c r="G327" s="27">
        <v>17671</v>
      </c>
      <c r="H327" s="27">
        <v>17983</v>
      </c>
      <c r="I327" s="27">
        <v>7517</v>
      </c>
      <c r="J327" s="27">
        <v>61946</v>
      </c>
      <c r="K327" s="27">
        <v>18792</v>
      </c>
      <c r="L327" s="27">
        <v>17877</v>
      </c>
      <c r="M327" s="27">
        <v>18167</v>
      </c>
      <c r="N327" s="27">
        <v>7627</v>
      </c>
      <c r="O327" s="27">
        <v>62463</v>
      </c>
      <c r="P327" s="27">
        <v>19039</v>
      </c>
      <c r="Q327" s="27">
        <v>17958</v>
      </c>
      <c r="R327" s="27">
        <v>18273</v>
      </c>
      <c r="S327" s="27">
        <v>7587</v>
      </c>
      <c r="T327" s="27">
        <v>62857</v>
      </c>
      <c r="U327" s="27">
        <v>19456</v>
      </c>
      <c r="V327" s="27">
        <v>18569</v>
      </c>
      <c r="W327" s="27">
        <v>18930</v>
      </c>
      <c r="X327" s="27">
        <v>8095</v>
      </c>
      <c r="Y327" s="27">
        <v>65050</v>
      </c>
      <c r="Z327" s="27">
        <v>20082</v>
      </c>
      <c r="AA327" s="27">
        <v>19211</v>
      </c>
      <c r="AB327" s="27">
        <v>19666</v>
      </c>
      <c r="AC327" s="27">
        <v>8621</v>
      </c>
      <c r="AD327" s="27">
        <v>67580</v>
      </c>
      <c r="AE327" s="27">
        <v>20508</v>
      </c>
      <c r="AF327" s="27">
        <v>19975</v>
      </c>
      <c r="AG327" s="27">
        <v>20049</v>
      </c>
      <c r="AH327" s="27">
        <v>8772</v>
      </c>
      <c r="AI327" s="27">
        <v>69304</v>
      </c>
      <c r="AJ327" s="27">
        <v>21523</v>
      </c>
      <c r="AK327" s="27">
        <v>20844</v>
      </c>
      <c r="AL327" s="27">
        <v>21184</v>
      </c>
      <c r="AM327" s="27">
        <v>9260</v>
      </c>
      <c r="AN327" s="27">
        <v>72811</v>
      </c>
      <c r="AO327" s="27">
        <v>22991</v>
      </c>
      <c r="AP327" s="27">
        <v>22122</v>
      </c>
      <c r="AQ327" s="27">
        <v>22377</v>
      </c>
      <c r="AR327" s="27">
        <v>9754</v>
      </c>
      <c r="AS327" s="27">
        <v>77244</v>
      </c>
      <c r="AT327" s="27">
        <v>24516</v>
      </c>
      <c r="AU327" s="27">
        <v>23532</v>
      </c>
      <c r="AV327" s="27">
        <v>23775</v>
      </c>
      <c r="AW327" s="27">
        <v>10239</v>
      </c>
      <c r="AX327" s="27">
        <v>82062</v>
      </c>
      <c r="AY327" s="69" t="s">
        <v>181</v>
      </c>
      <c r="AZ327" s="69" t="s">
        <v>181</v>
      </c>
      <c r="BA327" s="69" t="s">
        <v>181</v>
      </c>
      <c r="BB327" s="69" t="s">
        <v>181</v>
      </c>
      <c r="BC327" s="69" t="s">
        <v>181</v>
      </c>
      <c r="BD327" s="69" t="s">
        <v>181</v>
      </c>
      <c r="BE327" s="99" t="s">
        <v>181</v>
      </c>
      <c r="BF327" s="99" t="s">
        <v>181</v>
      </c>
      <c r="BG327" s="99" t="s">
        <v>181</v>
      </c>
      <c r="BH327" s="99" t="s">
        <v>181</v>
      </c>
      <c r="BI327" s="97" t="s">
        <v>47</v>
      </c>
      <c r="BJ327" s="97" t="s">
        <v>47</v>
      </c>
      <c r="BK327" s="97" t="s">
        <v>47</v>
      </c>
      <c r="BL327" s="97" t="s">
        <v>47</v>
      </c>
      <c r="BM327" s="97" t="s">
        <v>47</v>
      </c>
      <c r="BN327" s="97" t="s">
        <v>47</v>
      </c>
      <c r="BO327" s="98" t="s">
        <v>1279</v>
      </c>
    </row>
    <row r="328" spans="1:67" ht="17" x14ac:dyDescent="0.2">
      <c r="A328" s="9" t="s">
        <v>1142</v>
      </c>
      <c r="B328" s="9" t="s">
        <v>1143</v>
      </c>
      <c r="C328" s="73" t="s">
        <v>1144</v>
      </c>
      <c r="D328" s="74" t="s">
        <v>85</v>
      </c>
      <c r="E328" s="75" t="s">
        <v>65</v>
      </c>
      <c r="F328" s="27">
        <v>14064</v>
      </c>
      <c r="G328" s="27">
        <v>13552</v>
      </c>
      <c r="H328" s="27">
        <v>13729</v>
      </c>
      <c r="I328" s="27">
        <v>6873</v>
      </c>
      <c r="J328" s="27">
        <v>48218</v>
      </c>
      <c r="K328" s="27">
        <v>14329</v>
      </c>
      <c r="L328" s="27">
        <v>13683</v>
      </c>
      <c r="M328" s="27">
        <v>14021</v>
      </c>
      <c r="N328" s="27">
        <v>6779</v>
      </c>
      <c r="O328" s="27">
        <v>48812</v>
      </c>
      <c r="P328" s="27">
        <v>14262</v>
      </c>
      <c r="Q328" s="27">
        <v>13725</v>
      </c>
      <c r="R328" s="27">
        <v>13069</v>
      </c>
      <c r="S328" s="27">
        <v>6719</v>
      </c>
      <c r="T328" s="27">
        <v>47775</v>
      </c>
      <c r="U328" s="27">
        <v>13808</v>
      </c>
      <c r="V328" s="27">
        <v>14206</v>
      </c>
      <c r="W328" s="27">
        <v>14097</v>
      </c>
      <c r="X328" s="27">
        <v>6965</v>
      </c>
      <c r="Y328" s="27">
        <v>49076</v>
      </c>
      <c r="Z328" s="27">
        <v>15075</v>
      </c>
      <c r="AA328" s="27">
        <v>14277</v>
      </c>
      <c r="AB328" s="27">
        <v>14299</v>
      </c>
      <c r="AC328" s="27">
        <v>8672</v>
      </c>
      <c r="AD328" s="27">
        <v>52323</v>
      </c>
      <c r="AE328" s="27">
        <v>15920</v>
      </c>
      <c r="AF328" s="27">
        <v>14599</v>
      </c>
      <c r="AG328" s="27">
        <v>14830</v>
      </c>
      <c r="AH328" s="27">
        <v>9119</v>
      </c>
      <c r="AI328" s="27">
        <v>54468</v>
      </c>
      <c r="AJ328" s="27">
        <v>16786</v>
      </c>
      <c r="AK328" s="27">
        <v>15870</v>
      </c>
      <c r="AL328" s="27">
        <v>15701</v>
      </c>
      <c r="AM328" s="27">
        <v>8090</v>
      </c>
      <c r="AN328" s="27">
        <v>56447</v>
      </c>
      <c r="AO328" s="27">
        <v>17381</v>
      </c>
      <c r="AP328" s="27">
        <v>16416</v>
      </c>
      <c r="AQ328" s="27">
        <v>16465</v>
      </c>
      <c r="AR328" s="27">
        <v>8671</v>
      </c>
      <c r="AS328" s="27">
        <v>58933</v>
      </c>
      <c r="AT328" s="27">
        <v>18477</v>
      </c>
      <c r="AU328" s="27">
        <v>17380</v>
      </c>
      <c r="AV328" s="27">
        <v>17553</v>
      </c>
      <c r="AW328" s="27">
        <v>9166</v>
      </c>
      <c r="AX328" s="27">
        <v>62576</v>
      </c>
      <c r="AY328" s="27">
        <v>19487</v>
      </c>
      <c r="AZ328" s="27">
        <v>18545</v>
      </c>
      <c r="BA328" s="27">
        <v>18508</v>
      </c>
      <c r="BB328" s="27">
        <v>9897</v>
      </c>
      <c r="BC328" s="27">
        <v>66437</v>
      </c>
      <c r="BD328" s="63">
        <v>19034</v>
      </c>
      <c r="BE328" s="97">
        <v>18343</v>
      </c>
      <c r="BF328" s="97">
        <v>18444</v>
      </c>
      <c r="BG328" s="97">
        <v>9346</v>
      </c>
      <c r="BH328" s="97">
        <v>65167</v>
      </c>
      <c r="BI328" s="97">
        <v>20290</v>
      </c>
      <c r="BJ328" s="97">
        <v>18864</v>
      </c>
      <c r="BK328" s="97">
        <v>20615</v>
      </c>
      <c r="BL328" s="97">
        <v>11255</v>
      </c>
      <c r="BM328" s="97">
        <v>71024</v>
      </c>
      <c r="BN328" s="97">
        <v>21194</v>
      </c>
      <c r="BO328" s="98">
        <v>4.4553967471660919E-2</v>
      </c>
    </row>
    <row r="329" spans="1:67" ht="17" x14ac:dyDescent="0.2">
      <c r="A329" s="9" t="s">
        <v>1145</v>
      </c>
      <c r="B329" s="9" t="s">
        <v>1146</v>
      </c>
      <c r="C329" s="73" t="s">
        <v>1147</v>
      </c>
      <c r="D329" s="74" t="s">
        <v>85</v>
      </c>
      <c r="E329" s="75" t="s">
        <v>69</v>
      </c>
      <c r="F329" s="27">
        <v>13649</v>
      </c>
      <c r="G329" s="27">
        <v>9789</v>
      </c>
      <c r="H329" s="27">
        <v>13525</v>
      </c>
      <c r="I329" s="27">
        <v>3724</v>
      </c>
      <c r="J329" s="27">
        <v>40687</v>
      </c>
      <c r="K329" s="27">
        <v>13504</v>
      </c>
      <c r="L329" s="27">
        <v>11513</v>
      </c>
      <c r="M329" s="27">
        <v>11557</v>
      </c>
      <c r="N329" s="27">
        <v>3226</v>
      </c>
      <c r="O329" s="27">
        <v>39800</v>
      </c>
      <c r="P329" s="27">
        <v>13657</v>
      </c>
      <c r="Q329" s="27">
        <v>11663</v>
      </c>
      <c r="R329" s="27">
        <v>12222</v>
      </c>
      <c r="S329" s="27">
        <v>3073</v>
      </c>
      <c r="T329" s="27">
        <v>40615</v>
      </c>
      <c r="U329" s="27">
        <v>14027</v>
      </c>
      <c r="V329" s="27">
        <v>12027</v>
      </c>
      <c r="W329" s="27">
        <v>12084</v>
      </c>
      <c r="X329" s="27">
        <v>3646</v>
      </c>
      <c r="Y329" s="27">
        <v>41784</v>
      </c>
      <c r="Z329" s="27">
        <v>14177</v>
      </c>
      <c r="AA329" s="27">
        <v>12262</v>
      </c>
      <c r="AB329" s="27">
        <v>12216</v>
      </c>
      <c r="AC329" s="27">
        <v>3973</v>
      </c>
      <c r="AD329" s="27">
        <v>42628</v>
      </c>
      <c r="AE329" s="27">
        <v>14647</v>
      </c>
      <c r="AF329" s="27">
        <v>12338</v>
      </c>
      <c r="AG329" s="27">
        <v>12555</v>
      </c>
      <c r="AH329" s="27">
        <v>4736</v>
      </c>
      <c r="AI329" s="27">
        <v>44276</v>
      </c>
      <c r="AJ329" s="27">
        <v>14911</v>
      </c>
      <c r="AK329" s="27">
        <v>13303</v>
      </c>
      <c r="AL329" s="27">
        <v>13024</v>
      </c>
      <c r="AM329" s="27">
        <v>4986</v>
      </c>
      <c r="AN329" s="27">
        <v>46224</v>
      </c>
      <c r="AO329" s="27">
        <v>15488</v>
      </c>
      <c r="AP329" s="27">
        <v>13877</v>
      </c>
      <c r="AQ329" s="27">
        <v>13477</v>
      </c>
      <c r="AR329" s="27">
        <v>5328</v>
      </c>
      <c r="AS329" s="27">
        <v>48170</v>
      </c>
      <c r="AT329" s="27">
        <v>16324</v>
      </c>
      <c r="AU329" s="27">
        <v>14626</v>
      </c>
      <c r="AV329" s="27">
        <v>14244</v>
      </c>
      <c r="AW329" s="27">
        <v>5967</v>
      </c>
      <c r="AX329" s="27">
        <v>51161</v>
      </c>
      <c r="AY329" s="27">
        <v>17898</v>
      </c>
      <c r="AZ329" s="27">
        <v>15357</v>
      </c>
      <c r="BA329" s="27">
        <v>15496</v>
      </c>
      <c r="BB329" s="27">
        <v>6108</v>
      </c>
      <c r="BC329" s="27">
        <v>54859</v>
      </c>
      <c r="BD329" s="63">
        <v>18326</v>
      </c>
      <c r="BE329" s="97">
        <v>15733</v>
      </c>
      <c r="BF329" s="97">
        <v>15981</v>
      </c>
      <c r="BG329" s="97">
        <v>6718</v>
      </c>
      <c r="BH329" s="97">
        <v>56758</v>
      </c>
      <c r="BI329" s="97">
        <v>16708</v>
      </c>
      <c r="BJ329" s="97">
        <v>16535</v>
      </c>
      <c r="BK329" s="97">
        <v>16692</v>
      </c>
      <c r="BL329" s="97">
        <v>9656</v>
      </c>
      <c r="BM329" s="97">
        <v>59591</v>
      </c>
      <c r="BN329" s="97">
        <v>17794</v>
      </c>
      <c r="BO329" s="98">
        <v>6.4998802968637776E-2</v>
      </c>
    </row>
    <row r="330" spans="1:67" ht="17" x14ac:dyDescent="0.2">
      <c r="A330" s="9" t="s">
        <v>1148</v>
      </c>
      <c r="B330" s="9" t="s">
        <v>1149</v>
      </c>
      <c r="C330" s="73" t="s">
        <v>1150</v>
      </c>
      <c r="D330" s="74" t="s">
        <v>87</v>
      </c>
      <c r="E330" s="75" t="s">
        <v>69</v>
      </c>
      <c r="F330" s="69" t="s">
        <v>181</v>
      </c>
      <c r="G330" s="69" t="s">
        <v>181</v>
      </c>
      <c r="H330" s="69" t="s">
        <v>181</v>
      </c>
      <c r="I330" s="69" t="s">
        <v>181</v>
      </c>
      <c r="J330" s="69" t="s">
        <v>181</v>
      </c>
      <c r="K330" s="69" t="s">
        <v>181</v>
      </c>
      <c r="L330" s="69" t="s">
        <v>181</v>
      </c>
      <c r="M330" s="69" t="s">
        <v>181</v>
      </c>
      <c r="N330" s="69" t="s">
        <v>181</v>
      </c>
      <c r="O330" s="69" t="s">
        <v>181</v>
      </c>
      <c r="P330" s="69" t="s">
        <v>181</v>
      </c>
      <c r="Q330" s="69" t="s">
        <v>181</v>
      </c>
      <c r="R330" s="69" t="s">
        <v>181</v>
      </c>
      <c r="S330" s="69" t="s">
        <v>181</v>
      </c>
      <c r="T330" s="69" t="s">
        <v>181</v>
      </c>
      <c r="U330" s="69" t="s">
        <v>181</v>
      </c>
      <c r="V330" s="69" t="s">
        <v>181</v>
      </c>
      <c r="W330" s="69" t="s">
        <v>181</v>
      </c>
      <c r="X330" s="69" t="s">
        <v>181</v>
      </c>
      <c r="Y330" s="69" t="s">
        <v>181</v>
      </c>
      <c r="Z330" s="69" t="s">
        <v>181</v>
      </c>
      <c r="AA330" s="69" t="s">
        <v>181</v>
      </c>
      <c r="AB330" s="69" t="s">
        <v>181</v>
      </c>
      <c r="AC330" s="69" t="s">
        <v>181</v>
      </c>
      <c r="AD330" s="69" t="s">
        <v>181</v>
      </c>
      <c r="AE330" s="69" t="s">
        <v>181</v>
      </c>
      <c r="AF330" s="69" t="s">
        <v>181</v>
      </c>
      <c r="AG330" s="69" t="s">
        <v>181</v>
      </c>
      <c r="AH330" s="69" t="s">
        <v>181</v>
      </c>
      <c r="AI330" s="69" t="s">
        <v>181</v>
      </c>
      <c r="AJ330" s="69" t="s">
        <v>181</v>
      </c>
      <c r="AK330" s="69" t="s">
        <v>181</v>
      </c>
      <c r="AL330" s="69" t="s">
        <v>181</v>
      </c>
      <c r="AM330" s="69" t="s">
        <v>181</v>
      </c>
      <c r="AN330" s="69" t="s">
        <v>181</v>
      </c>
      <c r="AO330" s="69" t="s">
        <v>181</v>
      </c>
      <c r="AP330" s="69" t="s">
        <v>181</v>
      </c>
      <c r="AQ330" s="69" t="s">
        <v>181</v>
      </c>
      <c r="AR330" s="69" t="s">
        <v>181</v>
      </c>
      <c r="AS330" s="69" t="s">
        <v>181</v>
      </c>
      <c r="AT330" s="69" t="s">
        <v>181</v>
      </c>
      <c r="AU330" s="69" t="s">
        <v>181</v>
      </c>
      <c r="AV330" s="69" t="s">
        <v>181</v>
      </c>
      <c r="AW330" s="69" t="s">
        <v>181</v>
      </c>
      <c r="AX330" s="69" t="s">
        <v>181</v>
      </c>
      <c r="AY330" s="69" t="s">
        <v>181</v>
      </c>
      <c r="AZ330" s="69" t="s">
        <v>181</v>
      </c>
      <c r="BA330" s="69" t="s">
        <v>181</v>
      </c>
      <c r="BB330" s="69" t="s">
        <v>181</v>
      </c>
      <c r="BC330" s="69" t="s">
        <v>181</v>
      </c>
      <c r="BD330" s="69" t="s">
        <v>181</v>
      </c>
      <c r="BE330" s="99" t="s">
        <v>181</v>
      </c>
      <c r="BF330" s="99" t="s">
        <v>181</v>
      </c>
      <c r="BG330" s="99" t="s">
        <v>181</v>
      </c>
      <c r="BH330" s="99" t="s">
        <v>181</v>
      </c>
      <c r="BI330" s="97">
        <v>77856</v>
      </c>
      <c r="BJ330" s="97">
        <v>77782</v>
      </c>
      <c r="BK330" s="97">
        <v>77605</v>
      </c>
      <c r="BL330" s="97">
        <v>41138</v>
      </c>
      <c r="BM330" s="97">
        <v>274381</v>
      </c>
      <c r="BN330" s="97">
        <v>82759</v>
      </c>
      <c r="BO330" s="98">
        <v>6.2975236333744355E-2</v>
      </c>
    </row>
    <row r="331" spans="1:67" ht="17" x14ac:dyDescent="0.2">
      <c r="A331" s="9" t="s">
        <v>1151</v>
      </c>
      <c r="B331" s="9" t="s">
        <v>1152</v>
      </c>
      <c r="C331" s="73" t="s">
        <v>1153</v>
      </c>
      <c r="D331" s="74" t="s">
        <v>85</v>
      </c>
      <c r="E331" s="75" t="s">
        <v>75</v>
      </c>
      <c r="F331" s="27">
        <v>16917</v>
      </c>
      <c r="G331" s="27">
        <v>16488</v>
      </c>
      <c r="H331" s="27">
        <v>16389</v>
      </c>
      <c r="I331" s="27">
        <v>6805</v>
      </c>
      <c r="J331" s="27">
        <v>56599</v>
      </c>
      <c r="K331" s="27">
        <v>16917</v>
      </c>
      <c r="L331" s="27">
        <v>16488</v>
      </c>
      <c r="M331" s="27">
        <v>16389</v>
      </c>
      <c r="N331" s="27">
        <v>7623</v>
      </c>
      <c r="O331" s="27">
        <v>57417</v>
      </c>
      <c r="P331" s="27">
        <v>17146</v>
      </c>
      <c r="Q331" s="27">
        <v>16958</v>
      </c>
      <c r="R331" s="27">
        <v>16703</v>
      </c>
      <c r="S331" s="27">
        <v>7190</v>
      </c>
      <c r="T331" s="27">
        <v>57997</v>
      </c>
      <c r="U331" s="27">
        <v>17886</v>
      </c>
      <c r="V331" s="27">
        <v>17440</v>
      </c>
      <c r="W331" s="27">
        <v>17689</v>
      </c>
      <c r="X331" s="27">
        <v>7592</v>
      </c>
      <c r="Y331" s="27">
        <v>60607</v>
      </c>
      <c r="Z331" s="27">
        <v>18416</v>
      </c>
      <c r="AA331" s="27">
        <v>18225</v>
      </c>
      <c r="AB331" s="27">
        <v>18110</v>
      </c>
      <c r="AC331" s="27">
        <v>7848</v>
      </c>
      <c r="AD331" s="27">
        <v>62599</v>
      </c>
      <c r="AE331" s="27">
        <v>19240</v>
      </c>
      <c r="AF331" s="27">
        <v>18498</v>
      </c>
      <c r="AG331" s="27">
        <v>18681</v>
      </c>
      <c r="AH331" s="27">
        <v>8221</v>
      </c>
      <c r="AI331" s="27">
        <v>64640</v>
      </c>
      <c r="AJ331" s="27">
        <v>19949</v>
      </c>
      <c r="AK331" s="27">
        <v>19891</v>
      </c>
      <c r="AL331" s="27">
        <v>19332</v>
      </c>
      <c r="AM331" s="27">
        <v>9602</v>
      </c>
      <c r="AN331" s="27">
        <v>68774</v>
      </c>
      <c r="AO331" s="27">
        <v>20698</v>
      </c>
      <c r="AP331" s="27">
        <v>20527</v>
      </c>
      <c r="AQ331" s="27">
        <v>20850</v>
      </c>
      <c r="AR331" s="27">
        <v>10280</v>
      </c>
      <c r="AS331" s="27">
        <v>72355</v>
      </c>
      <c r="AT331" s="27">
        <v>22472</v>
      </c>
      <c r="AU331" s="27">
        <v>22334</v>
      </c>
      <c r="AV331" s="27">
        <v>22049</v>
      </c>
      <c r="AW331" s="27">
        <v>10677</v>
      </c>
      <c r="AX331" s="27">
        <v>77532</v>
      </c>
      <c r="AY331" s="27">
        <v>23791</v>
      </c>
      <c r="AZ331" s="27">
        <v>23433</v>
      </c>
      <c r="BA331" s="27">
        <v>23600</v>
      </c>
      <c r="BB331" s="27">
        <v>11235</v>
      </c>
      <c r="BC331" s="27">
        <v>82059</v>
      </c>
      <c r="BD331" s="63">
        <v>24149</v>
      </c>
      <c r="BE331" s="97">
        <v>24413</v>
      </c>
      <c r="BF331" s="97">
        <v>24673</v>
      </c>
      <c r="BG331" s="97">
        <v>13179</v>
      </c>
      <c r="BH331" s="97">
        <v>86414</v>
      </c>
      <c r="BI331" s="97">
        <v>29905</v>
      </c>
      <c r="BJ331" s="97">
        <v>25385</v>
      </c>
      <c r="BK331" s="97">
        <v>26029</v>
      </c>
      <c r="BL331" s="97">
        <v>8620</v>
      </c>
      <c r="BM331" s="97">
        <v>89939</v>
      </c>
      <c r="BN331" s="97">
        <v>27950</v>
      </c>
      <c r="BO331" s="98">
        <v>-6.5373683330546731E-2</v>
      </c>
    </row>
    <row r="332" spans="1:67" ht="17" x14ac:dyDescent="0.2">
      <c r="A332" s="9" t="s">
        <v>1154</v>
      </c>
      <c r="B332" s="9" t="s">
        <v>1155</v>
      </c>
      <c r="C332" s="73" t="s">
        <v>1156</v>
      </c>
      <c r="D332" s="74" t="s">
        <v>85</v>
      </c>
      <c r="E332" s="75" t="s">
        <v>73</v>
      </c>
      <c r="F332" s="27">
        <v>5461</v>
      </c>
      <c r="G332" s="27">
        <v>5268</v>
      </c>
      <c r="H332" s="27">
        <v>5078</v>
      </c>
      <c r="I332" s="27">
        <v>2490</v>
      </c>
      <c r="J332" s="27">
        <v>18297</v>
      </c>
      <c r="K332" s="27">
        <v>5348</v>
      </c>
      <c r="L332" s="27">
        <v>5434</v>
      </c>
      <c r="M332" s="27">
        <v>5104</v>
      </c>
      <c r="N332" s="27">
        <v>2435</v>
      </c>
      <c r="O332" s="27">
        <v>18321</v>
      </c>
      <c r="P332" s="27">
        <v>5545</v>
      </c>
      <c r="Q332" s="27">
        <v>5328</v>
      </c>
      <c r="R332" s="27">
        <v>5255</v>
      </c>
      <c r="S332" s="27">
        <v>2436</v>
      </c>
      <c r="T332" s="27">
        <v>18564</v>
      </c>
      <c r="U332" s="27">
        <v>5814</v>
      </c>
      <c r="V332" s="27">
        <v>5519</v>
      </c>
      <c r="W332" s="27">
        <v>5353</v>
      </c>
      <c r="X332" s="27">
        <v>2690</v>
      </c>
      <c r="Y332" s="27">
        <v>19376</v>
      </c>
      <c r="Z332" s="27">
        <v>5899</v>
      </c>
      <c r="AA332" s="27">
        <v>5595</v>
      </c>
      <c r="AB332" s="27">
        <v>5538</v>
      </c>
      <c r="AC332" s="27">
        <v>2774</v>
      </c>
      <c r="AD332" s="27">
        <v>19806</v>
      </c>
      <c r="AE332" s="27">
        <v>5996</v>
      </c>
      <c r="AF332" s="27">
        <v>5689</v>
      </c>
      <c r="AG332" s="27">
        <v>7272</v>
      </c>
      <c r="AH332" s="27">
        <v>891</v>
      </c>
      <c r="AI332" s="27">
        <v>19848</v>
      </c>
      <c r="AJ332" s="27">
        <v>7322</v>
      </c>
      <c r="AK332" s="27">
        <v>5994</v>
      </c>
      <c r="AL332" s="27">
        <v>5869</v>
      </c>
      <c r="AM332" s="27">
        <v>2415</v>
      </c>
      <c r="AN332" s="27">
        <v>21600</v>
      </c>
      <c r="AO332" s="27">
        <v>7541</v>
      </c>
      <c r="AP332" s="27">
        <v>6307</v>
      </c>
      <c r="AQ332" s="27">
        <v>6194</v>
      </c>
      <c r="AR332" s="27">
        <v>2468</v>
      </c>
      <c r="AS332" s="27">
        <v>22510</v>
      </c>
      <c r="AT332" s="27">
        <v>8462</v>
      </c>
      <c r="AU332" s="27">
        <v>6322</v>
      </c>
      <c r="AV332" s="27">
        <v>6546</v>
      </c>
      <c r="AW332" s="27">
        <v>2869</v>
      </c>
      <c r="AX332" s="27">
        <v>24199</v>
      </c>
      <c r="AY332" s="69" t="s">
        <v>181</v>
      </c>
      <c r="AZ332" s="69" t="s">
        <v>181</v>
      </c>
      <c r="BA332" s="69" t="s">
        <v>181</v>
      </c>
      <c r="BB332" s="69" t="s">
        <v>181</v>
      </c>
      <c r="BC332" s="69" t="s">
        <v>181</v>
      </c>
      <c r="BD332" s="69" t="s">
        <v>181</v>
      </c>
      <c r="BE332" s="99" t="s">
        <v>181</v>
      </c>
      <c r="BF332" s="99" t="s">
        <v>181</v>
      </c>
      <c r="BG332" s="99" t="s">
        <v>181</v>
      </c>
      <c r="BH332" s="99" t="s">
        <v>181</v>
      </c>
      <c r="BI332" s="97" t="s">
        <v>47</v>
      </c>
      <c r="BJ332" s="97" t="s">
        <v>47</v>
      </c>
      <c r="BK332" s="97" t="s">
        <v>47</v>
      </c>
      <c r="BL332" s="97" t="s">
        <v>47</v>
      </c>
      <c r="BM332" s="97" t="s">
        <v>47</v>
      </c>
      <c r="BN332" s="97" t="s">
        <v>47</v>
      </c>
      <c r="BO332" s="98" t="s">
        <v>1279</v>
      </c>
    </row>
    <row r="333" spans="1:67" ht="17" x14ac:dyDescent="0.2">
      <c r="A333" s="9" t="s">
        <v>1157</v>
      </c>
      <c r="B333" s="9" t="s">
        <v>1158</v>
      </c>
      <c r="C333" s="73" t="s">
        <v>1159</v>
      </c>
      <c r="D333" s="74" t="s">
        <v>87</v>
      </c>
      <c r="E333" s="75" t="s">
        <v>75</v>
      </c>
      <c r="F333" s="69" t="s">
        <v>181</v>
      </c>
      <c r="G333" s="69" t="s">
        <v>181</v>
      </c>
      <c r="H333" s="69" t="s">
        <v>181</v>
      </c>
      <c r="I333" s="69" t="s">
        <v>181</v>
      </c>
      <c r="J333" s="69" t="s">
        <v>181</v>
      </c>
      <c r="K333" s="69" t="s">
        <v>181</v>
      </c>
      <c r="L333" s="69" t="s">
        <v>181</v>
      </c>
      <c r="M333" s="69" t="s">
        <v>181</v>
      </c>
      <c r="N333" s="69" t="s">
        <v>181</v>
      </c>
      <c r="O333" s="69" t="s">
        <v>181</v>
      </c>
      <c r="P333" s="69" t="s">
        <v>181</v>
      </c>
      <c r="Q333" s="69" t="s">
        <v>181</v>
      </c>
      <c r="R333" s="69" t="s">
        <v>181</v>
      </c>
      <c r="S333" s="69" t="s">
        <v>181</v>
      </c>
      <c r="T333" s="69" t="s">
        <v>181</v>
      </c>
      <c r="U333" s="69" t="s">
        <v>181</v>
      </c>
      <c r="V333" s="69" t="s">
        <v>181</v>
      </c>
      <c r="W333" s="69" t="s">
        <v>181</v>
      </c>
      <c r="X333" s="69" t="s">
        <v>181</v>
      </c>
      <c r="Y333" s="69" t="s">
        <v>181</v>
      </c>
      <c r="Z333" s="69" t="s">
        <v>181</v>
      </c>
      <c r="AA333" s="69" t="s">
        <v>181</v>
      </c>
      <c r="AB333" s="69" t="s">
        <v>181</v>
      </c>
      <c r="AC333" s="69" t="s">
        <v>181</v>
      </c>
      <c r="AD333" s="69" t="s">
        <v>181</v>
      </c>
      <c r="AE333" s="69" t="s">
        <v>181</v>
      </c>
      <c r="AF333" s="69" t="s">
        <v>181</v>
      </c>
      <c r="AG333" s="69" t="s">
        <v>181</v>
      </c>
      <c r="AH333" s="69" t="s">
        <v>181</v>
      </c>
      <c r="AI333" s="69" t="s">
        <v>181</v>
      </c>
      <c r="AJ333" s="69" t="s">
        <v>181</v>
      </c>
      <c r="AK333" s="69" t="s">
        <v>181</v>
      </c>
      <c r="AL333" s="69" t="s">
        <v>181</v>
      </c>
      <c r="AM333" s="69" t="s">
        <v>181</v>
      </c>
      <c r="AN333" s="69" t="s">
        <v>181</v>
      </c>
      <c r="AO333" s="69" t="s">
        <v>181</v>
      </c>
      <c r="AP333" s="69" t="s">
        <v>181</v>
      </c>
      <c r="AQ333" s="69" t="s">
        <v>181</v>
      </c>
      <c r="AR333" s="69" t="s">
        <v>181</v>
      </c>
      <c r="AS333" s="69" t="s">
        <v>181</v>
      </c>
      <c r="AT333" s="69" t="s">
        <v>181</v>
      </c>
      <c r="AU333" s="69" t="s">
        <v>181</v>
      </c>
      <c r="AV333" s="69" t="s">
        <v>181</v>
      </c>
      <c r="AW333" s="69" t="s">
        <v>181</v>
      </c>
      <c r="AX333" s="69" t="s">
        <v>181</v>
      </c>
      <c r="AY333" s="27">
        <v>27968</v>
      </c>
      <c r="AZ333" s="27">
        <v>27398</v>
      </c>
      <c r="BA333" s="27">
        <v>27555</v>
      </c>
      <c r="BB333" s="27">
        <v>14807</v>
      </c>
      <c r="BC333" s="27">
        <v>97728</v>
      </c>
      <c r="BD333" s="63">
        <v>28546</v>
      </c>
      <c r="BE333" s="97">
        <v>27826</v>
      </c>
      <c r="BF333" s="97">
        <v>28858</v>
      </c>
      <c r="BG333" s="97">
        <v>16404</v>
      </c>
      <c r="BH333" s="97">
        <v>101634</v>
      </c>
      <c r="BI333" s="97">
        <v>31057</v>
      </c>
      <c r="BJ333" s="97">
        <v>30214</v>
      </c>
      <c r="BK333" s="97">
        <v>30208</v>
      </c>
      <c r="BL333" s="97">
        <v>17131</v>
      </c>
      <c r="BM333" s="97">
        <v>108610</v>
      </c>
      <c r="BN333" s="97">
        <v>33528</v>
      </c>
      <c r="BO333" s="98">
        <v>7.9563383456225656E-2</v>
      </c>
    </row>
    <row r="334" spans="1:67" ht="17" x14ac:dyDescent="0.2">
      <c r="A334" s="9" t="s">
        <v>1160</v>
      </c>
      <c r="B334" s="9" t="s">
        <v>1161</v>
      </c>
      <c r="C334" s="73" t="s">
        <v>1162</v>
      </c>
      <c r="D334" s="74" t="s">
        <v>81</v>
      </c>
      <c r="E334" s="75" t="s">
        <v>81</v>
      </c>
      <c r="F334" s="27">
        <v>27305</v>
      </c>
      <c r="G334" s="27">
        <v>19600</v>
      </c>
      <c r="H334" s="27">
        <v>17092</v>
      </c>
      <c r="I334" s="27">
        <v>11723</v>
      </c>
      <c r="J334" s="27">
        <v>75720</v>
      </c>
      <c r="K334" s="27">
        <v>27419</v>
      </c>
      <c r="L334" s="27">
        <v>19479</v>
      </c>
      <c r="M334" s="27">
        <v>19059</v>
      </c>
      <c r="N334" s="27">
        <v>11928</v>
      </c>
      <c r="O334" s="27">
        <v>77885</v>
      </c>
      <c r="P334" s="27">
        <v>27506</v>
      </c>
      <c r="Q334" s="27">
        <v>19488</v>
      </c>
      <c r="R334" s="27">
        <v>18730</v>
      </c>
      <c r="S334" s="27">
        <v>11536</v>
      </c>
      <c r="T334" s="27">
        <v>77260</v>
      </c>
      <c r="U334" s="27">
        <v>29489</v>
      </c>
      <c r="V334" s="27">
        <v>20871</v>
      </c>
      <c r="W334" s="27">
        <v>19557</v>
      </c>
      <c r="X334" s="27">
        <v>13570</v>
      </c>
      <c r="Y334" s="27">
        <v>83487</v>
      </c>
      <c r="Z334" s="27">
        <v>29212</v>
      </c>
      <c r="AA334" s="27">
        <v>20735</v>
      </c>
      <c r="AB334" s="27">
        <v>19668</v>
      </c>
      <c r="AC334" s="27">
        <v>13613</v>
      </c>
      <c r="AD334" s="27">
        <v>83228</v>
      </c>
      <c r="AE334" s="27">
        <v>29679</v>
      </c>
      <c r="AF334" s="27">
        <v>20885</v>
      </c>
      <c r="AG334" s="27">
        <v>20638</v>
      </c>
      <c r="AH334" s="27">
        <v>13823</v>
      </c>
      <c r="AI334" s="27">
        <v>85025</v>
      </c>
      <c r="AJ334" s="27">
        <v>32249</v>
      </c>
      <c r="AK334" s="27">
        <v>21282</v>
      </c>
      <c r="AL334" s="27">
        <v>19847</v>
      </c>
      <c r="AM334" s="27">
        <v>15472</v>
      </c>
      <c r="AN334" s="27">
        <v>88850</v>
      </c>
      <c r="AO334" s="27">
        <v>31090</v>
      </c>
      <c r="AP334" s="27">
        <v>22270</v>
      </c>
      <c r="AQ334" s="27">
        <v>21079</v>
      </c>
      <c r="AR334" s="27">
        <v>14949</v>
      </c>
      <c r="AS334" s="27">
        <v>89388</v>
      </c>
      <c r="AT334" s="27">
        <v>34024</v>
      </c>
      <c r="AU334" s="27">
        <v>22964</v>
      </c>
      <c r="AV334" s="27">
        <v>21285</v>
      </c>
      <c r="AW334" s="27">
        <v>17100</v>
      </c>
      <c r="AX334" s="27">
        <v>95373</v>
      </c>
      <c r="AY334" s="27">
        <v>35266</v>
      </c>
      <c r="AZ334" s="27">
        <v>24896</v>
      </c>
      <c r="BA334" s="27">
        <v>24069</v>
      </c>
      <c r="BB334" s="27">
        <v>16188</v>
      </c>
      <c r="BC334" s="27">
        <v>100419</v>
      </c>
      <c r="BD334" s="63">
        <v>33233</v>
      </c>
      <c r="BE334" s="97">
        <v>24401</v>
      </c>
      <c r="BF334" s="97">
        <v>23255</v>
      </c>
      <c r="BG334" s="97">
        <v>16283</v>
      </c>
      <c r="BH334" s="97">
        <v>97172</v>
      </c>
      <c r="BI334" s="97">
        <v>39370</v>
      </c>
      <c r="BJ334" s="97">
        <v>26898</v>
      </c>
      <c r="BK334" s="97">
        <v>25033</v>
      </c>
      <c r="BL334" s="97">
        <v>19996</v>
      </c>
      <c r="BM334" s="97">
        <v>111297</v>
      </c>
      <c r="BN334" s="97">
        <v>42728</v>
      </c>
      <c r="BO334" s="98">
        <v>8.5293370586741177E-2</v>
      </c>
    </row>
    <row r="335" spans="1:67" ht="17" x14ac:dyDescent="0.2">
      <c r="A335" s="9" t="s">
        <v>1163</v>
      </c>
      <c r="B335" s="9" t="s">
        <v>1164</v>
      </c>
      <c r="C335" s="73" t="s">
        <v>1165</v>
      </c>
      <c r="D335" s="74" t="s">
        <v>85</v>
      </c>
      <c r="E335" s="75" t="s">
        <v>73</v>
      </c>
      <c r="F335" s="27">
        <v>9718</v>
      </c>
      <c r="G335" s="27">
        <v>9528</v>
      </c>
      <c r="H335" s="27">
        <v>9419</v>
      </c>
      <c r="I335" s="27">
        <v>4179</v>
      </c>
      <c r="J335" s="27">
        <v>32844</v>
      </c>
      <c r="K335" s="27">
        <v>9731</v>
      </c>
      <c r="L335" s="27">
        <v>9616</v>
      </c>
      <c r="M335" s="27">
        <v>9473</v>
      </c>
      <c r="N335" s="27">
        <v>4195</v>
      </c>
      <c r="O335" s="27">
        <v>33015</v>
      </c>
      <c r="P335" s="27">
        <v>9745</v>
      </c>
      <c r="Q335" s="27">
        <v>9596</v>
      </c>
      <c r="R335" s="27">
        <v>9543</v>
      </c>
      <c r="S335" s="27">
        <v>4096</v>
      </c>
      <c r="T335" s="27">
        <v>32980</v>
      </c>
      <c r="U335" s="27">
        <v>10122</v>
      </c>
      <c r="V335" s="27">
        <v>9928</v>
      </c>
      <c r="W335" s="27">
        <v>9940</v>
      </c>
      <c r="X335" s="27">
        <v>4488</v>
      </c>
      <c r="Y335" s="27">
        <v>34478</v>
      </c>
      <c r="Z335" s="27">
        <v>10391</v>
      </c>
      <c r="AA335" s="27">
        <v>10267</v>
      </c>
      <c r="AB335" s="27">
        <v>10264</v>
      </c>
      <c r="AC335" s="27">
        <v>4749</v>
      </c>
      <c r="AD335" s="27">
        <v>35671</v>
      </c>
      <c r="AE335" s="27">
        <v>10624</v>
      </c>
      <c r="AF335" s="27">
        <v>10645</v>
      </c>
      <c r="AG335" s="27">
        <v>10486</v>
      </c>
      <c r="AH335" s="27">
        <v>4854</v>
      </c>
      <c r="AI335" s="27">
        <v>36609</v>
      </c>
      <c r="AJ335" s="27">
        <v>11193</v>
      </c>
      <c r="AK335" s="27">
        <v>11052</v>
      </c>
      <c r="AL335" s="27">
        <v>11087</v>
      </c>
      <c r="AM335" s="27">
        <v>5179</v>
      </c>
      <c r="AN335" s="27">
        <v>38511</v>
      </c>
      <c r="AO335" s="27">
        <v>11765</v>
      </c>
      <c r="AP335" s="27">
        <v>11765</v>
      </c>
      <c r="AQ335" s="27">
        <v>11608</v>
      </c>
      <c r="AR335" s="27">
        <v>5373</v>
      </c>
      <c r="AS335" s="27">
        <v>40511</v>
      </c>
      <c r="AT335" s="27">
        <v>12531</v>
      </c>
      <c r="AU335" s="27">
        <v>12337</v>
      </c>
      <c r="AV335" s="27">
        <v>12360</v>
      </c>
      <c r="AW335" s="27">
        <v>5626</v>
      </c>
      <c r="AX335" s="27">
        <v>42854</v>
      </c>
      <c r="AY335" s="69" t="s">
        <v>181</v>
      </c>
      <c r="AZ335" s="69" t="s">
        <v>181</v>
      </c>
      <c r="BA335" s="69" t="s">
        <v>181</v>
      </c>
      <c r="BB335" s="69" t="s">
        <v>181</v>
      </c>
      <c r="BC335" s="69" t="s">
        <v>181</v>
      </c>
      <c r="BD335" s="69" t="s">
        <v>181</v>
      </c>
      <c r="BE335" s="99" t="s">
        <v>181</v>
      </c>
      <c r="BF335" s="99" t="s">
        <v>181</v>
      </c>
      <c r="BG335" s="99" t="s">
        <v>181</v>
      </c>
      <c r="BH335" s="99" t="s">
        <v>181</v>
      </c>
      <c r="BI335" s="97" t="s">
        <v>47</v>
      </c>
      <c r="BJ335" s="97" t="s">
        <v>47</v>
      </c>
      <c r="BK335" s="97" t="s">
        <v>47</v>
      </c>
      <c r="BL335" s="97" t="s">
        <v>47</v>
      </c>
      <c r="BM335" s="97" t="s">
        <v>47</v>
      </c>
      <c r="BN335" s="97" t="s">
        <v>47</v>
      </c>
      <c r="BO335" s="98" t="s">
        <v>1279</v>
      </c>
    </row>
    <row r="336" spans="1:67" ht="17" x14ac:dyDescent="0.2">
      <c r="A336" s="9" t="s">
        <v>1166</v>
      </c>
      <c r="B336" s="9" t="s">
        <v>1167</v>
      </c>
      <c r="C336" s="73" t="s">
        <v>1168</v>
      </c>
      <c r="D336" s="74" t="s">
        <v>83</v>
      </c>
      <c r="E336" s="75" t="s">
        <v>65</v>
      </c>
      <c r="F336" s="27">
        <v>30781</v>
      </c>
      <c r="G336" s="27">
        <v>30906</v>
      </c>
      <c r="H336" s="27">
        <v>30808</v>
      </c>
      <c r="I336" s="27">
        <v>14117</v>
      </c>
      <c r="J336" s="27">
        <v>106612</v>
      </c>
      <c r="K336" s="27">
        <v>30822</v>
      </c>
      <c r="L336" s="27">
        <v>30845</v>
      </c>
      <c r="M336" s="27">
        <v>27699</v>
      </c>
      <c r="N336" s="27">
        <v>14306</v>
      </c>
      <c r="O336" s="27">
        <v>103672</v>
      </c>
      <c r="P336" s="27">
        <v>31629</v>
      </c>
      <c r="Q336" s="27">
        <v>30386</v>
      </c>
      <c r="R336" s="27">
        <v>29036</v>
      </c>
      <c r="S336" s="27">
        <v>15616</v>
      </c>
      <c r="T336" s="27">
        <v>106667</v>
      </c>
      <c r="U336" s="27">
        <v>32865</v>
      </c>
      <c r="V336" s="27">
        <v>32799</v>
      </c>
      <c r="W336" s="27">
        <v>32717</v>
      </c>
      <c r="X336" s="27">
        <v>17142</v>
      </c>
      <c r="Y336" s="27">
        <v>115523</v>
      </c>
      <c r="Z336" s="27">
        <v>33555</v>
      </c>
      <c r="AA336" s="27">
        <v>33370</v>
      </c>
      <c r="AB336" s="27">
        <v>34104</v>
      </c>
      <c r="AC336" s="27">
        <v>17157</v>
      </c>
      <c r="AD336" s="27">
        <v>118186</v>
      </c>
      <c r="AE336" s="27">
        <v>33555</v>
      </c>
      <c r="AF336" s="27">
        <v>33370</v>
      </c>
      <c r="AG336" s="27">
        <v>34104</v>
      </c>
      <c r="AH336" s="27">
        <v>19104</v>
      </c>
      <c r="AI336" s="27">
        <v>120133</v>
      </c>
      <c r="AJ336" s="27">
        <v>35105</v>
      </c>
      <c r="AK336" s="27">
        <v>35514</v>
      </c>
      <c r="AL336" s="27">
        <v>34867</v>
      </c>
      <c r="AM336" s="27">
        <v>19588</v>
      </c>
      <c r="AN336" s="27">
        <v>125074</v>
      </c>
      <c r="AO336" s="27">
        <v>36884</v>
      </c>
      <c r="AP336" s="27">
        <v>36568</v>
      </c>
      <c r="AQ336" s="27">
        <v>36478</v>
      </c>
      <c r="AR336" s="27">
        <v>20169</v>
      </c>
      <c r="AS336" s="27">
        <v>130099</v>
      </c>
      <c r="AT336" s="27">
        <v>38883</v>
      </c>
      <c r="AU336" s="27">
        <v>38173</v>
      </c>
      <c r="AV336" s="27">
        <v>37412</v>
      </c>
      <c r="AW336" s="27">
        <v>20304</v>
      </c>
      <c r="AX336" s="27">
        <v>134772</v>
      </c>
      <c r="AY336" s="27">
        <v>39847</v>
      </c>
      <c r="AZ336" s="27">
        <v>39889</v>
      </c>
      <c r="BA336" s="27">
        <v>39722</v>
      </c>
      <c r="BB336" s="27">
        <v>21714</v>
      </c>
      <c r="BC336" s="27">
        <v>141172</v>
      </c>
      <c r="BD336" s="63">
        <v>39086</v>
      </c>
      <c r="BE336" s="97">
        <v>39741</v>
      </c>
      <c r="BF336" s="97">
        <v>40436</v>
      </c>
      <c r="BG336" s="97">
        <v>23096</v>
      </c>
      <c r="BH336" s="97">
        <v>142359</v>
      </c>
      <c r="BI336" s="97">
        <v>46221</v>
      </c>
      <c r="BJ336" s="97">
        <v>42622</v>
      </c>
      <c r="BK336" s="97">
        <v>42315</v>
      </c>
      <c r="BL336" s="97">
        <v>20023</v>
      </c>
      <c r="BM336" s="97">
        <v>151181</v>
      </c>
      <c r="BN336" s="97">
        <v>49046</v>
      </c>
      <c r="BO336" s="98">
        <v>6.1119404599640853E-2</v>
      </c>
    </row>
    <row r="337" spans="1:68" ht="17" x14ac:dyDescent="0.2">
      <c r="A337" s="9" t="s">
        <v>1169</v>
      </c>
      <c r="B337" s="9" t="s">
        <v>1170</v>
      </c>
      <c r="C337" s="48" t="s">
        <v>1171</v>
      </c>
      <c r="D337" s="76" t="s">
        <v>87</v>
      </c>
      <c r="E337" s="75" t="s">
        <v>73</v>
      </c>
      <c r="F337" s="27">
        <v>77752</v>
      </c>
      <c r="G337" s="27">
        <v>63911</v>
      </c>
      <c r="H337" s="27">
        <v>71927</v>
      </c>
      <c r="I337" s="27">
        <v>30746</v>
      </c>
      <c r="J337" s="27">
        <v>244336</v>
      </c>
      <c r="K337" s="27">
        <v>76853</v>
      </c>
      <c r="L337" s="27">
        <v>69562</v>
      </c>
      <c r="M337" s="27">
        <v>68729</v>
      </c>
      <c r="N337" s="27">
        <v>31504</v>
      </c>
      <c r="O337" s="27">
        <v>246648</v>
      </c>
      <c r="P337" s="27">
        <v>81365</v>
      </c>
      <c r="Q337" s="27">
        <v>64295</v>
      </c>
      <c r="R337" s="27">
        <v>71437</v>
      </c>
      <c r="S337" s="27">
        <v>31305</v>
      </c>
      <c r="T337" s="27">
        <v>248402</v>
      </c>
      <c r="U337" s="27">
        <v>83224</v>
      </c>
      <c r="V337" s="27">
        <v>72789</v>
      </c>
      <c r="W337" s="27">
        <v>66289</v>
      </c>
      <c r="X337" s="27">
        <v>31666</v>
      </c>
      <c r="Y337" s="27">
        <v>253968</v>
      </c>
      <c r="Z337" s="27">
        <v>83330</v>
      </c>
      <c r="AA337" s="27">
        <v>77064</v>
      </c>
      <c r="AB337" s="27">
        <v>67117</v>
      </c>
      <c r="AC337" s="27">
        <v>33528</v>
      </c>
      <c r="AD337" s="27">
        <v>261039</v>
      </c>
      <c r="AE337" s="27">
        <v>86556</v>
      </c>
      <c r="AF337" s="27">
        <v>81473</v>
      </c>
      <c r="AG337" s="27">
        <v>63907</v>
      </c>
      <c r="AH337" s="27">
        <v>35109</v>
      </c>
      <c r="AI337" s="27">
        <v>267045</v>
      </c>
      <c r="AJ337" s="27">
        <v>82637</v>
      </c>
      <c r="AK337" s="27">
        <v>80411</v>
      </c>
      <c r="AL337" s="27">
        <v>81278</v>
      </c>
      <c r="AM337" s="27">
        <v>40471</v>
      </c>
      <c r="AN337" s="27">
        <v>284797</v>
      </c>
      <c r="AO337" s="27">
        <v>87525</v>
      </c>
      <c r="AP337" s="27">
        <v>84159</v>
      </c>
      <c r="AQ337" s="27">
        <v>88254</v>
      </c>
      <c r="AR337" s="27">
        <v>42457</v>
      </c>
      <c r="AS337" s="27">
        <v>302395</v>
      </c>
      <c r="AT337" s="27">
        <v>91264</v>
      </c>
      <c r="AU337" s="27">
        <v>94598</v>
      </c>
      <c r="AV337" s="27">
        <v>95141</v>
      </c>
      <c r="AW337" s="27">
        <v>45374</v>
      </c>
      <c r="AX337" s="27">
        <v>326377</v>
      </c>
      <c r="AY337" s="27">
        <v>97543</v>
      </c>
      <c r="AZ337" s="27">
        <v>96678</v>
      </c>
      <c r="BA337" s="27">
        <v>96879</v>
      </c>
      <c r="BB337" s="27">
        <v>51326</v>
      </c>
      <c r="BC337" s="27">
        <v>342426</v>
      </c>
      <c r="BD337" s="63">
        <v>99404</v>
      </c>
      <c r="BE337" s="97">
        <v>102268</v>
      </c>
      <c r="BF337" s="97">
        <v>101946</v>
      </c>
      <c r="BG337" s="97">
        <v>55704</v>
      </c>
      <c r="BH337" s="97">
        <v>359322</v>
      </c>
      <c r="BI337" s="97">
        <v>108607</v>
      </c>
      <c r="BJ337" s="97">
        <v>108522</v>
      </c>
      <c r="BK337" s="97">
        <v>108363</v>
      </c>
      <c r="BL337" s="97">
        <v>59032</v>
      </c>
      <c r="BM337" s="97">
        <v>384524</v>
      </c>
      <c r="BN337" s="97">
        <v>112890</v>
      </c>
      <c r="BO337" s="98">
        <v>3.943576380896259E-2</v>
      </c>
    </row>
    <row r="338" spans="1:68" ht="17" x14ac:dyDescent="0.2">
      <c r="A338" s="9" t="s">
        <v>1172</v>
      </c>
      <c r="B338" s="9" t="s">
        <v>1173</v>
      </c>
      <c r="C338" s="73" t="s">
        <v>1174</v>
      </c>
      <c r="D338" s="74" t="s">
        <v>85</v>
      </c>
      <c r="E338" s="75" t="s">
        <v>75</v>
      </c>
      <c r="F338" s="27">
        <v>18491</v>
      </c>
      <c r="G338" s="27">
        <v>18183</v>
      </c>
      <c r="H338" s="27">
        <v>18145</v>
      </c>
      <c r="I338" s="27">
        <v>8307.2000000000007</v>
      </c>
      <c r="J338" s="27">
        <v>63126.2</v>
      </c>
      <c r="K338" s="27">
        <v>18829</v>
      </c>
      <c r="L338" s="27">
        <v>18391</v>
      </c>
      <c r="M338" s="27">
        <v>18321</v>
      </c>
      <c r="N338" s="27">
        <v>8339.6</v>
      </c>
      <c r="O338" s="27">
        <v>63880.6</v>
      </c>
      <c r="P338" s="27">
        <v>19111</v>
      </c>
      <c r="Q338" s="27">
        <v>18492</v>
      </c>
      <c r="R338" s="27">
        <v>18439</v>
      </c>
      <c r="S338" s="27">
        <v>8461</v>
      </c>
      <c r="T338" s="27">
        <v>64503</v>
      </c>
      <c r="U338" s="27">
        <v>19291</v>
      </c>
      <c r="V338" s="27">
        <v>18888</v>
      </c>
      <c r="W338" s="27">
        <v>18894</v>
      </c>
      <c r="X338" s="27">
        <v>8989.9500000000007</v>
      </c>
      <c r="Y338" s="27">
        <v>66062.95</v>
      </c>
      <c r="Z338" s="27">
        <v>19612</v>
      </c>
      <c r="AA338" s="27">
        <v>19280</v>
      </c>
      <c r="AB338" s="27">
        <v>19123</v>
      </c>
      <c r="AC338" s="27">
        <v>9069</v>
      </c>
      <c r="AD338" s="27">
        <v>67084</v>
      </c>
      <c r="AE338" s="27">
        <v>19851</v>
      </c>
      <c r="AF338" s="27">
        <v>19408</v>
      </c>
      <c r="AG338" s="27">
        <v>19477</v>
      </c>
      <c r="AH338" s="27">
        <v>9103.1</v>
      </c>
      <c r="AI338" s="27">
        <v>67839.100000000006</v>
      </c>
      <c r="AJ338" s="27">
        <v>20881</v>
      </c>
      <c r="AK338" s="27">
        <v>20305</v>
      </c>
      <c r="AL338" s="27">
        <v>20522</v>
      </c>
      <c r="AM338" s="27">
        <v>9665.9</v>
      </c>
      <c r="AN338" s="27">
        <v>71373.899999999994</v>
      </c>
      <c r="AO338" s="27">
        <v>22197</v>
      </c>
      <c r="AP338" s="27">
        <v>21528</v>
      </c>
      <c r="AQ338" s="27">
        <v>21553</v>
      </c>
      <c r="AR338" s="27">
        <v>10067</v>
      </c>
      <c r="AS338" s="27">
        <v>75345</v>
      </c>
      <c r="AT338" s="27">
        <v>23751</v>
      </c>
      <c r="AU338" s="27">
        <v>23069</v>
      </c>
      <c r="AV338" s="27">
        <v>23112</v>
      </c>
      <c r="AW338" s="27">
        <v>11049</v>
      </c>
      <c r="AX338" s="27">
        <v>80981</v>
      </c>
      <c r="AY338" s="27">
        <v>24912</v>
      </c>
      <c r="AZ338" s="27">
        <v>24303</v>
      </c>
      <c r="BA338" s="27">
        <v>24258</v>
      </c>
      <c r="BB338" s="27">
        <v>12176</v>
      </c>
      <c r="BC338" s="27">
        <v>85649</v>
      </c>
      <c r="BD338" s="63">
        <v>25068</v>
      </c>
      <c r="BE338" s="97">
        <v>25289</v>
      </c>
      <c r="BF338" s="97">
        <v>25222</v>
      </c>
      <c r="BG338" s="97">
        <v>13116</v>
      </c>
      <c r="BH338" s="97">
        <v>88695</v>
      </c>
      <c r="BI338" s="97">
        <v>27482</v>
      </c>
      <c r="BJ338" s="97">
        <v>27075</v>
      </c>
      <c r="BK338" s="97">
        <v>26846</v>
      </c>
      <c r="BL338" s="97">
        <v>14277</v>
      </c>
      <c r="BM338" s="97">
        <v>95680</v>
      </c>
      <c r="BN338" s="97">
        <v>29003</v>
      </c>
      <c r="BO338" s="98">
        <v>5.534531693472091E-2</v>
      </c>
    </row>
    <row r="339" spans="1:68" ht="17" x14ac:dyDescent="0.2">
      <c r="A339" s="9" t="s">
        <v>1175</v>
      </c>
      <c r="B339" s="9" t="s">
        <v>1176</v>
      </c>
      <c r="C339" s="73" t="s">
        <v>1177</v>
      </c>
      <c r="D339" s="74" t="s">
        <v>87</v>
      </c>
      <c r="E339" s="75" t="s">
        <v>75</v>
      </c>
      <c r="F339" s="27">
        <v>22708</v>
      </c>
      <c r="G339" s="27">
        <v>21174</v>
      </c>
      <c r="H339" s="27">
        <v>21261</v>
      </c>
      <c r="I339" s="27">
        <v>9887</v>
      </c>
      <c r="J339" s="27">
        <v>75030</v>
      </c>
      <c r="K339" s="27">
        <v>22900</v>
      </c>
      <c r="L339" s="27">
        <v>21659</v>
      </c>
      <c r="M339" s="27">
        <v>21458</v>
      </c>
      <c r="N339" s="27">
        <v>9921</v>
      </c>
      <c r="O339" s="27">
        <v>75938</v>
      </c>
      <c r="P339" s="27">
        <v>22732</v>
      </c>
      <c r="Q339" s="27">
        <v>21471</v>
      </c>
      <c r="R339" s="27">
        <v>21294</v>
      </c>
      <c r="S339" s="27">
        <v>10207</v>
      </c>
      <c r="T339" s="27">
        <v>75704</v>
      </c>
      <c r="U339" s="27">
        <v>22220</v>
      </c>
      <c r="V339" s="27">
        <v>21471</v>
      </c>
      <c r="W339" s="27">
        <v>21366</v>
      </c>
      <c r="X339" s="27">
        <v>10287</v>
      </c>
      <c r="Y339" s="27">
        <v>75344</v>
      </c>
      <c r="Z339" s="27">
        <v>22759</v>
      </c>
      <c r="AA339" s="27">
        <v>21412</v>
      </c>
      <c r="AB339" s="27">
        <v>21279</v>
      </c>
      <c r="AC339" s="27">
        <v>11537</v>
      </c>
      <c r="AD339" s="27">
        <v>76987</v>
      </c>
      <c r="AE339" s="27">
        <v>22021</v>
      </c>
      <c r="AF339" s="27">
        <v>21525</v>
      </c>
      <c r="AG339" s="27">
        <v>21253</v>
      </c>
      <c r="AH339" s="27">
        <v>11190</v>
      </c>
      <c r="AI339" s="27">
        <v>75989</v>
      </c>
      <c r="AJ339" s="27">
        <v>23329</v>
      </c>
      <c r="AK339" s="27">
        <v>21978</v>
      </c>
      <c r="AL339" s="27">
        <v>21650</v>
      </c>
      <c r="AM339" s="27">
        <v>12641</v>
      </c>
      <c r="AN339" s="27">
        <v>79598</v>
      </c>
      <c r="AO339" s="27">
        <v>23320</v>
      </c>
      <c r="AP339" s="27">
        <v>23380</v>
      </c>
      <c r="AQ339" s="27">
        <v>22523</v>
      </c>
      <c r="AR339" s="27">
        <v>12049</v>
      </c>
      <c r="AS339" s="27">
        <v>81272</v>
      </c>
      <c r="AT339" s="27">
        <v>25135</v>
      </c>
      <c r="AU339" s="27">
        <v>24104</v>
      </c>
      <c r="AV339" s="27">
        <v>24751</v>
      </c>
      <c r="AW339" s="27">
        <v>12848</v>
      </c>
      <c r="AX339" s="27">
        <v>86838</v>
      </c>
      <c r="AY339" s="27">
        <v>26845</v>
      </c>
      <c r="AZ339" s="27">
        <v>25305</v>
      </c>
      <c r="BA339" s="27">
        <v>25549</v>
      </c>
      <c r="BB339" s="27">
        <v>13244</v>
      </c>
      <c r="BC339" s="27">
        <v>90943</v>
      </c>
      <c r="BD339" s="63">
        <v>27700</v>
      </c>
      <c r="BE339" s="97">
        <v>26191</v>
      </c>
      <c r="BF339" s="97">
        <v>26337</v>
      </c>
      <c r="BG339" s="97">
        <v>14081</v>
      </c>
      <c r="BH339" s="97">
        <v>94309</v>
      </c>
      <c r="BI339" s="97">
        <v>29560</v>
      </c>
      <c r="BJ339" s="97">
        <v>28090</v>
      </c>
      <c r="BK339" s="97">
        <v>28148</v>
      </c>
      <c r="BL339" s="97">
        <v>15111</v>
      </c>
      <c r="BM339" s="97">
        <v>100909</v>
      </c>
      <c r="BN339" s="97">
        <v>30966</v>
      </c>
      <c r="BO339" s="98">
        <v>4.7564276048714479E-2</v>
      </c>
    </row>
    <row r="340" spans="1:68" ht="17" x14ac:dyDescent="0.2">
      <c r="A340" s="9" t="s">
        <v>1178</v>
      </c>
      <c r="B340" s="9" t="s">
        <v>1179</v>
      </c>
      <c r="C340" s="73" t="s">
        <v>1180</v>
      </c>
      <c r="D340" s="74" t="s">
        <v>83</v>
      </c>
      <c r="E340" s="75" t="s">
        <v>65</v>
      </c>
      <c r="F340" s="27">
        <v>36134</v>
      </c>
      <c r="G340" s="27">
        <v>36135</v>
      </c>
      <c r="H340" s="27">
        <v>35501</v>
      </c>
      <c r="I340" s="27">
        <v>15734</v>
      </c>
      <c r="J340" s="27">
        <v>123504</v>
      </c>
      <c r="K340" s="27">
        <v>36395</v>
      </c>
      <c r="L340" s="27">
        <v>36071</v>
      </c>
      <c r="M340" s="27">
        <v>35828</v>
      </c>
      <c r="N340" s="27">
        <v>19506</v>
      </c>
      <c r="O340" s="27">
        <v>127800</v>
      </c>
      <c r="P340" s="27">
        <v>33242</v>
      </c>
      <c r="Q340" s="27">
        <v>35087</v>
      </c>
      <c r="R340" s="27">
        <v>35486</v>
      </c>
      <c r="S340" s="27">
        <v>16615</v>
      </c>
      <c r="T340" s="27">
        <v>120430</v>
      </c>
      <c r="U340" s="27">
        <v>37034</v>
      </c>
      <c r="V340" s="27">
        <v>38696</v>
      </c>
      <c r="W340" s="27">
        <v>37643</v>
      </c>
      <c r="X340" s="27">
        <v>19207</v>
      </c>
      <c r="Y340" s="27">
        <v>132580</v>
      </c>
      <c r="Z340" s="27">
        <v>37955</v>
      </c>
      <c r="AA340" s="27">
        <v>39446</v>
      </c>
      <c r="AB340" s="27">
        <v>38407</v>
      </c>
      <c r="AC340" s="27">
        <v>20280</v>
      </c>
      <c r="AD340" s="27">
        <v>136088</v>
      </c>
      <c r="AE340" s="27">
        <v>38197</v>
      </c>
      <c r="AF340" s="27">
        <v>39857</v>
      </c>
      <c r="AG340" s="27">
        <v>36199</v>
      </c>
      <c r="AH340" s="27">
        <v>24061</v>
      </c>
      <c r="AI340" s="27">
        <v>138314</v>
      </c>
      <c r="AJ340" s="27">
        <v>40915</v>
      </c>
      <c r="AK340" s="27">
        <v>40701</v>
      </c>
      <c r="AL340" s="27">
        <v>38092</v>
      </c>
      <c r="AM340" s="27">
        <v>24880</v>
      </c>
      <c r="AN340" s="27">
        <v>144588</v>
      </c>
      <c r="AO340" s="27">
        <v>42351</v>
      </c>
      <c r="AP340" s="27">
        <v>43302</v>
      </c>
      <c r="AQ340" s="27">
        <v>39510</v>
      </c>
      <c r="AR340" s="27">
        <v>27421</v>
      </c>
      <c r="AS340" s="27">
        <v>152584</v>
      </c>
      <c r="AT340" s="27">
        <v>45364</v>
      </c>
      <c r="AU340" s="27">
        <v>44980</v>
      </c>
      <c r="AV340" s="27">
        <v>44920</v>
      </c>
      <c r="AW340" s="27">
        <v>25496</v>
      </c>
      <c r="AX340" s="27">
        <v>160760</v>
      </c>
      <c r="AY340" s="27">
        <v>47940</v>
      </c>
      <c r="AZ340" s="27">
        <v>47902</v>
      </c>
      <c r="BA340" s="27">
        <v>47979</v>
      </c>
      <c r="BB340" s="27">
        <v>27226</v>
      </c>
      <c r="BC340" s="27">
        <v>171047</v>
      </c>
      <c r="BD340" s="63">
        <v>48204</v>
      </c>
      <c r="BE340" s="97">
        <v>48076</v>
      </c>
      <c r="BF340" s="97">
        <v>48285</v>
      </c>
      <c r="BG340" s="97">
        <v>29008</v>
      </c>
      <c r="BH340" s="97">
        <v>173573</v>
      </c>
      <c r="BI340" s="97">
        <v>51839</v>
      </c>
      <c r="BJ340" s="97">
        <v>52155</v>
      </c>
      <c r="BK340" s="97">
        <v>52338</v>
      </c>
      <c r="BL340" s="97">
        <v>31719</v>
      </c>
      <c r="BM340" s="97">
        <v>188051</v>
      </c>
      <c r="BN340" s="97">
        <v>55261</v>
      </c>
      <c r="BO340" s="98">
        <v>6.6012075850228599E-2</v>
      </c>
    </row>
    <row r="341" spans="1:68" ht="17" x14ac:dyDescent="0.2">
      <c r="A341" s="9" t="s">
        <v>1181</v>
      </c>
      <c r="B341" s="9" t="s">
        <v>1182</v>
      </c>
      <c r="C341" s="73" t="s">
        <v>1183</v>
      </c>
      <c r="D341" s="74" t="s">
        <v>85</v>
      </c>
      <c r="E341" s="75" t="s">
        <v>75</v>
      </c>
      <c r="F341" s="27">
        <v>16866</v>
      </c>
      <c r="G341" s="27">
        <v>16571</v>
      </c>
      <c r="H341" s="27">
        <v>16469</v>
      </c>
      <c r="I341" s="27">
        <v>7125</v>
      </c>
      <c r="J341" s="27">
        <v>57031</v>
      </c>
      <c r="K341" s="27">
        <v>17006</v>
      </c>
      <c r="L341" s="27">
        <v>16760</v>
      </c>
      <c r="M341" s="27">
        <v>16625</v>
      </c>
      <c r="N341" s="27">
        <v>7253</v>
      </c>
      <c r="O341" s="27">
        <v>57644</v>
      </c>
      <c r="P341" s="27">
        <v>17523</v>
      </c>
      <c r="Q341" s="27">
        <v>17189</v>
      </c>
      <c r="R341" s="27">
        <v>17259</v>
      </c>
      <c r="S341" s="27">
        <v>7492</v>
      </c>
      <c r="T341" s="27">
        <v>59463</v>
      </c>
      <c r="U341" s="27">
        <v>18286</v>
      </c>
      <c r="V341" s="27">
        <v>17938</v>
      </c>
      <c r="W341" s="27">
        <v>17882</v>
      </c>
      <c r="X341" s="27">
        <v>8117</v>
      </c>
      <c r="Y341" s="27">
        <v>62223</v>
      </c>
      <c r="Z341" s="27">
        <v>18904</v>
      </c>
      <c r="AA341" s="27">
        <v>18537</v>
      </c>
      <c r="AB341" s="27">
        <v>18564</v>
      </c>
      <c r="AC341" s="27">
        <v>8415</v>
      </c>
      <c r="AD341" s="27">
        <v>64420</v>
      </c>
      <c r="AE341" s="27">
        <v>19526</v>
      </c>
      <c r="AF341" s="27">
        <v>18881</v>
      </c>
      <c r="AG341" s="27">
        <v>19045</v>
      </c>
      <c r="AH341" s="27">
        <v>8827</v>
      </c>
      <c r="AI341" s="27">
        <v>66279</v>
      </c>
      <c r="AJ341" s="27">
        <v>20160</v>
      </c>
      <c r="AK341" s="27">
        <v>19777</v>
      </c>
      <c r="AL341" s="27">
        <v>19943</v>
      </c>
      <c r="AM341" s="27">
        <v>9738</v>
      </c>
      <c r="AN341" s="27">
        <v>69618</v>
      </c>
      <c r="AO341" s="27">
        <v>21266</v>
      </c>
      <c r="AP341" s="27">
        <v>20757</v>
      </c>
      <c r="AQ341" s="27">
        <v>20806</v>
      </c>
      <c r="AR341" s="27">
        <v>10257</v>
      </c>
      <c r="AS341" s="27">
        <v>73086</v>
      </c>
      <c r="AT341" s="27">
        <v>22605</v>
      </c>
      <c r="AU341" s="27">
        <v>22030</v>
      </c>
      <c r="AV341" s="27">
        <v>22196</v>
      </c>
      <c r="AW341" s="27">
        <v>10847</v>
      </c>
      <c r="AX341" s="27">
        <v>77678</v>
      </c>
      <c r="AY341" s="27">
        <v>23792</v>
      </c>
      <c r="AZ341" s="27">
        <v>23052</v>
      </c>
      <c r="BA341" s="27">
        <v>22931</v>
      </c>
      <c r="BB341" s="27">
        <v>11079</v>
      </c>
      <c r="BC341" s="27">
        <v>80854</v>
      </c>
      <c r="BD341" s="63">
        <v>23099</v>
      </c>
      <c r="BE341" s="97">
        <v>23864</v>
      </c>
      <c r="BF341" s="97">
        <v>23760</v>
      </c>
      <c r="BG341" s="97">
        <v>11981</v>
      </c>
      <c r="BH341" s="97">
        <v>82704</v>
      </c>
      <c r="BI341" s="97">
        <v>25045</v>
      </c>
      <c r="BJ341" s="97">
        <v>24456</v>
      </c>
      <c r="BK341" s="97">
        <v>24547</v>
      </c>
      <c r="BL341" s="97">
        <v>12365</v>
      </c>
      <c r="BM341" s="97">
        <v>86413</v>
      </c>
      <c r="BN341" s="97">
        <v>26394</v>
      </c>
      <c r="BO341" s="98">
        <v>5.3863046516270711E-2</v>
      </c>
    </row>
    <row r="342" spans="1:68" ht="17" x14ac:dyDescent="0.2">
      <c r="A342" s="9" t="s">
        <v>1184</v>
      </c>
      <c r="B342" s="9" t="s">
        <v>1185</v>
      </c>
      <c r="C342" s="73" t="s">
        <v>1186</v>
      </c>
      <c r="D342" s="74" t="s">
        <v>87</v>
      </c>
      <c r="E342" s="75" t="s">
        <v>75</v>
      </c>
      <c r="F342" s="27">
        <v>26946</v>
      </c>
      <c r="G342" s="27">
        <v>25885</v>
      </c>
      <c r="H342" s="27">
        <v>26103</v>
      </c>
      <c r="I342" s="27">
        <v>12509</v>
      </c>
      <c r="J342" s="27">
        <v>91443</v>
      </c>
      <c r="K342" s="27">
        <v>27133</v>
      </c>
      <c r="L342" s="27">
        <v>26208</v>
      </c>
      <c r="M342" s="27">
        <v>26165</v>
      </c>
      <c r="N342" s="27">
        <v>12581</v>
      </c>
      <c r="O342" s="27">
        <v>92087</v>
      </c>
      <c r="P342" s="27">
        <v>27362</v>
      </c>
      <c r="Q342" s="27">
        <v>26353</v>
      </c>
      <c r="R342" s="27">
        <v>26548</v>
      </c>
      <c r="S342" s="27">
        <v>12186</v>
      </c>
      <c r="T342" s="27">
        <v>92449</v>
      </c>
      <c r="U342" s="27">
        <v>28519</v>
      </c>
      <c r="V342" s="27">
        <v>27436</v>
      </c>
      <c r="W342" s="27">
        <v>27411</v>
      </c>
      <c r="X342" s="27">
        <v>12720</v>
      </c>
      <c r="Y342" s="27">
        <v>96086</v>
      </c>
      <c r="Z342" s="27">
        <v>29518</v>
      </c>
      <c r="AA342" s="27">
        <v>28198</v>
      </c>
      <c r="AB342" s="27">
        <v>28283</v>
      </c>
      <c r="AC342" s="27">
        <v>13381</v>
      </c>
      <c r="AD342" s="27">
        <v>99380</v>
      </c>
      <c r="AE342" s="27">
        <v>31379</v>
      </c>
      <c r="AF342" s="27">
        <v>26908</v>
      </c>
      <c r="AG342" s="27">
        <v>28729</v>
      </c>
      <c r="AH342" s="27">
        <v>13770</v>
      </c>
      <c r="AI342" s="27">
        <v>100786</v>
      </c>
      <c r="AJ342" s="27">
        <v>31182</v>
      </c>
      <c r="AK342" s="27">
        <v>30170</v>
      </c>
      <c r="AL342" s="27">
        <v>30338</v>
      </c>
      <c r="AM342" s="27">
        <v>14502</v>
      </c>
      <c r="AN342" s="27">
        <v>106192</v>
      </c>
      <c r="AO342" s="27">
        <v>33204</v>
      </c>
      <c r="AP342" s="27">
        <v>32049</v>
      </c>
      <c r="AQ342" s="27">
        <v>32483</v>
      </c>
      <c r="AR342" s="27">
        <v>15812</v>
      </c>
      <c r="AS342" s="27">
        <v>113548</v>
      </c>
      <c r="AT342" s="27">
        <v>36013</v>
      </c>
      <c r="AU342" s="27">
        <v>34647</v>
      </c>
      <c r="AV342" s="27">
        <v>35071</v>
      </c>
      <c r="AW342" s="27">
        <v>17178</v>
      </c>
      <c r="AX342" s="27">
        <v>122909</v>
      </c>
      <c r="AY342" s="27">
        <v>38455</v>
      </c>
      <c r="AZ342" s="27">
        <v>37208</v>
      </c>
      <c r="BA342" s="27">
        <v>37501</v>
      </c>
      <c r="BB342" s="27">
        <v>18673</v>
      </c>
      <c r="BC342" s="27">
        <v>131837</v>
      </c>
      <c r="BD342" s="63">
        <v>38724</v>
      </c>
      <c r="BE342" s="97">
        <v>38741</v>
      </c>
      <c r="BF342" s="97">
        <v>40238</v>
      </c>
      <c r="BG342" s="97">
        <v>20576</v>
      </c>
      <c r="BH342" s="97">
        <v>138279</v>
      </c>
      <c r="BI342" s="97">
        <v>42555</v>
      </c>
      <c r="BJ342" s="97">
        <v>41405</v>
      </c>
      <c r="BK342" s="97">
        <v>41558</v>
      </c>
      <c r="BL342" s="97">
        <v>23919</v>
      </c>
      <c r="BM342" s="97">
        <v>149437</v>
      </c>
      <c r="BN342" s="97">
        <v>44650</v>
      </c>
      <c r="BO342" s="98">
        <v>4.9230407707672424E-2</v>
      </c>
    </row>
    <row r="343" spans="1:68" ht="17" x14ac:dyDescent="0.2">
      <c r="A343" s="9" t="s">
        <v>1187</v>
      </c>
      <c r="B343" s="9" t="s">
        <v>1188</v>
      </c>
      <c r="C343" s="73" t="s">
        <v>1189</v>
      </c>
      <c r="D343" s="74" t="s">
        <v>83</v>
      </c>
      <c r="E343" s="75" t="s">
        <v>79</v>
      </c>
      <c r="F343" s="27">
        <v>20949</v>
      </c>
      <c r="G343" s="27">
        <v>19900</v>
      </c>
      <c r="H343" s="27">
        <v>20204</v>
      </c>
      <c r="I343" s="27">
        <v>14724</v>
      </c>
      <c r="J343" s="27">
        <v>75777</v>
      </c>
      <c r="K343" s="27">
        <v>21884</v>
      </c>
      <c r="L343" s="27">
        <v>18960</v>
      </c>
      <c r="M343" s="27">
        <v>21526</v>
      </c>
      <c r="N343" s="27">
        <v>14830</v>
      </c>
      <c r="O343" s="27">
        <v>77200</v>
      </c>
      <c r="P343" s="27">
        <v>21540</v>
      </c>
      <c r="Q343" s="27">
        <v>21188</v>
      </c>
      <c r="R343" s="27">
        <v>20299</v>
      </c>
      <c r="S343" s="27">
        <v>14449</v>
      </c>
      <c r="T343" s="27">
        <v>77476</v>
      </c>
      <c r="U343" s="27">
        <v>22334</v>
      </c>
      <c r="V343" s="27">
        <v>21508</v>
      </c>
      <c r="W343" s="27">
        <v>21890</v>
      </c>
      <c r="X343" s="27">
        <v>16622</v>
      </c>
      <c r="Y343" s="27">
        <v>82354</v>
      </c>
      <c r="Z343" s="27">
        <v>23722</v>
      </c>
      <c r="AA343" s="27">
        <v>22737</v>
      </c>
      <c r="AB343" s="27">
        <v>23184</v>
      </c>
      <c r="AC343" s="27">
        <v>17641</v>
      </c>
      <c r="AD343" s="27">
        <v>87284</v>
      </c>
      <c r="AE343" s="27">
        <v>25127</v>
      </c>
      <c r="AF343" s="27">
        <v>24246</v>
      </c>
      <c r="AG343" s="27">
        <v>24464</v>
      </c>
      <c r="AH343" s="27">
        <v>18301</v>
      </c>
      <c r="AI343" s="27">
        <v>92138</v>
      </c>
      <c r="AJ343" s="27">
        <v>26562</v>
      </c>
      <c r="AK343" s="27">
        <v>25218</v>
      </c>
      <c r="AL343" s="27">
        <v>25654</v>
      </c>
      <c r="AM343" s="27">
        <v>19466</v>
      </c>
      <c r="AN343" s="27">
        <v>96900</v>
      </c>
      <c r="AO343" s="27">
        <v>27706</v>
      </c>
      <c r="AP343" s="27">
        <v>27238</v>
      </c>
      <c r="AQ343" s="27">
        <v>27727</v>
      </c>
      <c r="AR343" s="27">
        <v>19904</v>
      </c>
      <c r="AS343" s="27">
        <v>102575</v>
      </c>
      <c r="AT343" s="27">
        <v>29269</v>
      </c>
      <c r="AU343" s="27">
        <v>28700</v>
      </c>
      <c r="AV343" s="27">
        <v>29100</v>
      </c>
      <c r="AW343" s="27">
        <v>20653</v>
      </c>
      <c r="AX343" s="27">
        <v>107722</v>
      </c>
      <c r="AY343" s="27">
        <v>31286</v>
      </c>
      <c r="AZ343" s="27">
        <v>30568</v>
      </c>
      <c r="BA343" s="27">
        <v>30783</v>
      </c>
      <c r="BB343" s="27">
        <v>22233</v>
      </c>
      <c r="BC343" s="27">
        <v>114870</v>
      </c>
      <c r="BD343" s="63">
        <v>29899</v>
      </c>
      <c r="BE343" s="97">
        <v>29845</v>
      </c>
      <c r="BF343" s="97">
        <v>31190</v>
      </c>
      <c r="BG343" s="97">
        <v>22942</v>
      </c>
      <c r="BH343" s="97">
        <v>113876</v>
      </c>
      <c r="BI343" s="97">
        <v>34066</v>
      </c>
      <c r="BJ343" s="97">
        <v>33695</v>
      </c>
      <c r="BK343" s="97">
        <v>33500</v>
      </c>
      <c r="BL343" s="97">
        <v>25287</v>
      </c>
      <c r="BM343" s="97">
        <v>126548</v>
      </c>
      <c r="BN343" s="97">
        <v>36467</v>
      </c>
      <c r="BO343" s="98">
        <v>7.0480831327423235E-2</v>
      </c>
    </row>
    <row r="344" spans="1:68" ht="17" x14ac:dyDescent="0.2">
      <c r="A344" s="9" t="s">
        <v>1190</v>
      </c>
      <c r="B344" s="9" t="s">
        <v>1191</v>
      </c>
      <c r="C344" s="73" t="s">
        <v>1192</v>
      </c>
      <c r="D344" s="74" t="s">
        <v>85</v>
      </c>
      <c r="E344" s="75" t="s">
        <v>79</v>
      </c>
      <c r="F344" s="27">
        <v>12048</v>
      </c>
      <c r="G344" s="27">
        <v>11999</v>
      </c>
      <c r="H344" s="27">
        <v>11885</v>
      </c>
      <c r="I344" s="27">
        <v>5244</v>
      </c>
      <c r="J344" s="27">
        <v>41176</v>
      </c>
      <c r="K344" s="27">
        <v>12225</v>
      </c>
      <c r="L344" s="27">
        <v>11992</v>
      </c>
      <c r="M344" s="27">
        <v>11928</v>
      </c>
      <c r="N344" s="27">
        <v>5320</v>
      </c>
      <c r="O344" s="27">
        <v>41465</v>
      </c>
      <c r="P344" s="27">
        <v>12102</v>
      </c>
      <c r="Q344" s="27">
        <v>12053</v>
      </c>
      <c r="R344" s="27">
        <v>12023</v>
      </c>
      <c r="S344" s="27">
        <v>5429</v>
      </c>
      <c r="T344" s="27">
        <v>41607</v>
      </c>
      <c r="U344" s="27">
        <v>12430</v>
      </c>
      <c r="V344" s="27">
        <v>12274</v>
      </c>
      <c r="W344" s="27">
        <v>12285</v>
      </c>
      <c r="X344" s="27">
        <v>5602</v>
      </c>
      <c r="Y344" s="27">
        <v>42591</v>
      </c>
      <c r="Z344" s="27">
        <v>12957</v>
      </c>
      <c r="AA344" s="27">
        <v>12692</v>
      </c>
      <c r="AB344" s="27">
        <v>12851</v>
      </c>
      <c r="AC344" s="27">
        <v>5967</v>
      </c>
      <c r="AD344" s="27">
        <v>44467</v>
      </c>
      <c r="AE344" s="27">
        <v>13432</v>
      </c>
      <c r="AF344" s="27">
        <v>13227</v>
      </c>
      <c r="AG344" s="27">
        <v>13238</v>
      </c>
      <c r="AH344" s="27">
        <v>6366</v>
      </c>
      <c r="AI344" s="27">
        <v>46263</v>
      </c>
      <c r="AJ344" s="27">
        <v>14129</v>
      </c>
      <c r="AK344" s="27">
        <v>13878</v>
      </c>
      <c r="AL344" s="27">
        <v>14048</v>
      </c>
      <c r="AM344" s="27">
        <v>6739</v>
      </c>
      <c r="AN344" s="27">
        <v>48794</v>
      </c>
      <c r="AO344" s="27">
        <v>14628</v>
      </c>
      <c r="AP344" s="27">
        <v>14498</v>
      </c>
      <c r="AQ344" s="27">
        <v>14502</v>
      </c>
      <c r="AR344" s="27">
        <v>7112</v>
      </c>
      <c r="AS344" s="27">
        <v>50740</v>
      </c>
      <c r="AT344" s="27">
        <v>15424</v>
      </c>
      <c r="AU344" s="27">
        <v>15263</v>
      </c>
      <c r="AV344" s="27">
        <v>15234</v>
      </c>
      <c r="AW344" s="27">
        <v>7537</v>
      </c>
      <c r="AX344" s="27">
        <v>53458</v>
      </c>
      <c r="AY344" s="27">
        <v>16177</v>
      </c>
      <c r="AZ344" s="27">
        <v>15894</v>
      </c>
      <c r="BA344" s="27">
        <v>15959</v>
      </c>
      <c r="BB344" s="27">
        <v>7889</v>
      </c>
      <c r="BC344" s="27">
        <v>55919</v>
      </c>
      <c r="BD344" s="63">
        <v>16241</v>
      </c>
      <c r="BE344" s="97">
        <v>16230</v>
      </c>
      <c r="BF344" s="97">
        <v>16329</v>
      </c>
      <c r="BG344" s="97">
        <v>8250</v>
      </c>
      <c r="BH344" s="97">
        <v>57050</v>
      </c>
      <c r="BI344" s="97">
        <v>17179</v>
      </c>
      <c r="BJ344" s="97">
        <v>16967</v>
      </c>
      <c r="BK344" s="97">
        <v>17189</v>
      </c>
      <c r="BL344" s="97">
        <v>8854</v>
      </c>
      <c r="BM344" s="97">
        <v>60189</v>
      </c>
      <c r="BN344" s="97">
        <v>18038</v>
      </c>
      <c r="BO344" s="98">
        <v>5.0002910530298622E-2</v>
      </c>
    </row>
    <row r="345" spans="1:68" ht="17" x14ac:dyDescent="0.2">
      <c r="A345" s="9" t="s">
        <v>1193</v>
      </c>
      <c r="B345" s="9" t="s">
        <v>1194</v>
      </c>
      <c r="C345" s="73" t="s">
        <v>1195</v>
      </c>
      <c r="D345" s="74" t="s">
        <v>85</v>
      </c>
      <c r="E345" s="75" t="s">
        <v>75</v>
      </c>
      <c r="F345" s="27">
        <v>15060</v>
      </c>
      <c r="G345" s="27">
        <v>14962</v>
      </c>
      <c r="H345" s="27">
        <v>14663</v>
      </c>
      <c r="I345" s="27">
        <v>6951</v>
      </c>
      <c r="J345" s="27">
        <v>51636</v>
      </c>
      <c r="K345" s="27">
        <v>15017</v>
      </c>
      <c r="L345" s="27">
        <v>15020</v>
      </c>
      <c r="M345" s="27">
        <v>14839</v>
      </c>
      <c r="N345" s="27">
        <v>6810</v>
      </c>
      <c r="O345" s="27">
        <v>51686</v>
      </c>
      <c r="P345" s="27">
        <v>15196</v>
      </c>
      <c r="Q345" s="27">
        <v>15042</v>
      </c>
      <c r="R345" s="27">
        <v>15113</v>
      </c>
      <c r="S345" s="27">
        <v>6736</v>
      </c>
      <c r="T345" s="27">
        <v>52087</v>
      </c>
      <c r="U345" s="27">
        <v>15553</v>
      </c>
      <c r="V345" s="27">
        <v>15254</v>
      </c>
      <c r="W345" s="27">
        <v>15055</v>
      </c>
      <c r="X345" s="27">
        <v>7073</v>
      </c>
      <c r="Y345" s="27">
        <v>52935</v>
      </c>
      <c r="Z345" s="27">
        <v>15625</v>
      </c>
      <c r="AA345" s="27">
        <v>15541</v>
      </c>
      <c r="AB345" s="27">
        <v>15523</v>
      </c>
      <c r="AC345" s="27">
        <v>7569</v>
      </c>
      <c r="AD345" s="27">
        <v>54258</v>
      </c>
      <c r="AE345" s="27">
        <v>15787</v>
      </c>
      <c r="AF345" s="27">
        <v>15704</v>
      </c>
      <c r="AG345" s="27">
        <v>15916</v>
      </c>
      <c r="AH345" s="27">
        <v>8244</v>
      </c>
      <c r="AI345" s="27">
        <v>55651</v>
      </c>
      <c r="AJ345" s="27">
        <v>16811</v>
      </c>
      <c r="AK345" s="27">
        <v>16934</v>
      </c>
      <c r="AL345" s="27">
        <v>16648</v>
      </c>
      <c r="AM345" s="27">
        <v>8714</v>
      </c>
      <c r="AN345" s="27">
        <v>59107</v>
      </c>
      <c r="AO345" s="27">
        <v>17438</v>
      </c>
      <c r="AP345" s="27">
        <v>17495</v>
      </c>
      <c r="AQ345" s="27">
        <v>17437</v>
      </c>
      <c r="AR345" s="27">
        <v>9271</v>
      </c>
      <c r="AS345" s="27">
        <v>61641</v>
      </c>
      <c r="AT345" s="27">
        <v>18413</v>
      </c>
      <c r="AU345" s="27">
        <v>18428</v>
      </c>
      <c r="AV345" s="27">
        <v>18442</v>
      </c>
      <c r="AW345" s="27">
        <v>10034</v>
      </c>
      <c r="AX345" s="27">
        <v>65317</v>
      </c>
      <c r="AY345" s="27">
        <v>19722</v>
      </c>
      <c r="AZ345" s="27">
        <v>19738</v>
      </c>
      <c r="BA345" s="27">
        <v>19449</v>
      </c>
      <c r="BB345" s="27">
        <v>10848</v>
      </c>
      <c r="BC345" s="27">
        <v>69757</v>
      </c>
      <c r="BD345" s="63">
        <v>19591</v>
      </c>
      <c r="BE345" s="97">
        <v>20141</v>
      </c>
      <c r="BF345" s="97">
        <v>19838</v>
      </c>
      <c r="BG345" s="97">
        <v>11469</v>
      </c>
      <c r="BH345" s="97">
        <v>71039</v>
      </c>
      <c r="BI345" s="97">
        <v>21118</v>
      </c>
      <c r="BJ345" s="97">
        <v>21244</v>
      </c>
      <c r="BK345" s="97">
        <v>21657</v>
      </c>
      <c r="BL345" s="97">
        <v>12525</v>
      </c>
      <c r="BM345" s="97">
        <v>76544</v>
      </c>
      <c r="BN345" s="97">
        <v>22463</v>
      </c>
      <c r="BO345" s="98">
        <v>6.3689743346907857E-2</v>
      </c>
    </row>
    <row r="346" spans="1:68" ht="17" x14ac:dyDescent="0.2">
      <c r="A346" s="9" t="s">
        <v>1196</v>
      </c>
      <c r="B346" s="9" t="s">
        <v>1197</v>
      </c>
      <c r="C346" s="73" t="s">
        <v>1198</v>
      </c>
      <c r="D346" s="74" t="s">
        <v>85</v>
      </c>
      <c r="E346" s="75" t="s">
        <v>79</v>
      </c>
      <c r="F346" s="27">
        <v>18233</v>
      </c>
      <c r="G346" s="27">
        <v>18156</v>
      </c>
      <c r="H346" s="27">
        <v>17841</v>
      </c>
      <c r="I346" s="27">
        <v>7543</v>
      </c>
      <c r="J346" s="27">
        <v>61773</v>
      </c>
      <c r="K346" s="27">
        <v>18288</v>
      </c>
      <c r="L346" s="27">
        <v>18140</v>
      </c>
      <c r="M346" s="27">
        <v>17985</v>
      </c>
      <c r="N346" s="27">
        <v>7544</v>
      </c>
      <c r="O346" s="27">
        <v>61957</v>
      </c>
      <c r="P346" s="27">
        <v>18450</v>
      </c>
      <c r="Q346" s="27">
        <v>18117</v>
      </c>
      <c r="R346" s="27">
        <v>18073</v>
      </c>
      <c r="S346" s="27">
        <v>7766</v>
      </c>
      <c r="T346" s="27">
        <v>62406</v>
      </c>
      <c r="U346" s="27">
        <v>18586</v>
      </c>
      <c r="V346" s="27">
        <v>18440</v>
      </c>
      <c r="W346" s="27">
        <v>18373</v>
      </c>
      <c r="X346" s="27">
        <v>8040</v>
      </c>
      <c r="Y346" s="27">
        <v>63439</v>
      </c>
      <c r="Z346" s="27">
        <v>19558</v>
      </c>
      <c r="AA346" s="27">
        <v>19361</v>
      </c>
      <c r="AB346" s="27">
        <v>19268</v>
      </c>
      <c r="AC346" s="27">
        <v>8793</v>
      </c>
      <c r="AD346" s="27">
        <v>66980</v>
      </c>
      <c r="AE346" s="27">
        <v>20448</v>
      </c>
      <c r="AF346" s="27">
        <v>20175</v>
      </c>
      <c r="AG346" s="27">
        <v>20111</v>
      </c>
      <c r="AH346" s="27">
        <v>9341</v>
      </c>
      <c r="AI346" s="27">
        <v>70075</v>
      </c>
      <c r="AJ346" s="27">
        <v>21693</v>
      </c>
      <c r="AK346" s="27">
        <v>21318</v>
      </c>
      <c r="AL346" s="27">
        <v>21420</v>
      </c>
      <c r="AM346" s="27">
        <v>9887</v>
      </c>
      <c r="AN346" s="27">
        <v>74318</v>
      </c>
      <c r="AO346" s="27">
        <v>22501</v>
      </c>
      <c r="AP346" s="27">
        <v>22380</v>
      </c>
      <c r="AQ346" s="27">
        <v>22247</v>
      </c>
      <c r="AR346" s="27">
        <v>10583</v>
      </c>
      <c r="AS346" s="27">
        <v>77711</v>
      </c>
      <c r="AT346" s="27">
        <v>23911</v>
      </c>
      <c r="AU346" s="27">
        <v>23730</v>
      </c>
      <c r="AV346" s="27">
        <v>23680</v>
      </c>
      <c r="AW346" s="27">
        <v>11459</v>
      </c>
      <c r="AX346" s="27">
        <v>82780</v>
      </c>
      <c r="AY346" s="27">
        <v>25380</v>
      </c>
      <c r="AZ346" s="27">
        <v>25157</v>
      </c>
      <c r="BA346" s="27">
        <v>25306</v>
      </c>
      <c r="BB346" s="27">
        <v>12208</v>
      </c>
      <c r="BC346" s="27">
        <v>88051</v>
      </c>
      <c r="BD346" s="63">
        <v>26155</v>
      </c>
      <c r="BE346" s="97">
        <v>26015</v>
      </c>
      <c r="BF346" s="97">
        <v>26067</v>
      </c>
      <c r="BG346" s="97">
        <v>12876</v>
      </c>
      <c r="BH346" s="97">
        <v>91113</v>
      </c>
      <c r="BI346" s="97">
        <v>27600</v>
      </c>
      <c r="BJ346" s="97">
        <v>27307</v>
      </c>
      <c r="BK346" s="97">
        <v>27503</v>
      </c>
      <c r="BL346" s="97">
        <v>13749</v>
      </c>
      <c r="BM346" s="97">
        <v>96159</v>
      </c>
      <c r="BN346" s="97">
        <v>29029</v>
      </c>
      <c r="BO346" s="98">
        <v>5.1775362318840577E-2</v>
      </c>
    </row>
    <row r="347" spans="1:68" ht="17" x14ac:dyDescent="0.2">
      <c r="A347" s="9" t="s">
        <v>1199</v>
      </c>
      <c r="B347" s="9" t="s">
        <v>1200</v>
      </c>
      <c r="C347" s="73" t="s">
        <v>1201</v>
      </c>
      <c r="D347" s="74" t="s">
        <v>85</v>
      </c>
      <c r="E347" s="75" t="s">
        <v>75</v>
      </c>
      <c r="F347" s="27">
        <v>27188</v>
      </c>
      <c r="G347" s="27">
        <v>25894</v>
      </c>
      <c r="H347" s="27">
        <v>25924</v>
      </c>
      <c r="I347" s="27">
        <v>12431</v>
      </c>
      <c r="J347" s="27">
        <v>91437</v>
      </c>
      <c r="K347" s="27">
        <v>26456</v>
      </c>
      <c r="L347" s="27">
        <v>26090</v>
      </c>
      <c r="M347" s="27">
        <v>26143</v>
      </c>
      <c r="N347" s="27">
        <v>11398</v>
      </c>
      <c r="O347" s="27">
        <v>90087</v>
      </c>
      <c r="P347" s="27">
        <v>26890</v>
      </c>
      <c r="Q347" s="27">
        <v>26371</v>
      </c>
      <c r="R347" s="27">
        <v>25764</v>
      </c>
      <c r="S347" s="27">
        <v>11906</v>
      </c>
      <c r="T347" s="27">
        <v>90931</v>
      </c>
      <c r="U347" s="27">
        <v>28326</v>
      </c>
      <c r="V347" s="27">
        <v>26167</v>
      </c>
      <c r="W347" s="27">
        <v>27091</v>
      </c>
      <c r="X347" s="27">
        <v>12577</v>
      </c>
      <c r="Y347" s="27">
        <v>94161</v>
      </c>
      <c r="Z347" s="27">
        <v>28171</v>
      </c>
      <c r="AA347" s="27">
        <v>27934</v>
      </c>
      <c r="AB347" s="27">
        <v>27765</v>
      </c>
      <c r="AC347" s="27">
        <v>12431</v>
      </c>
      <c r="AD347" s="27">
        <v>96301</v>
      </c>
      <c r="AE347" s="27">
        <v>29172</v>
      </c>
      <c r="AF347" s="27">
        <v>28479</v>
      </c>
      <c r="AG347" s="27">
        <v>28465</v>
      </c>
      <c r="AH347" s="27">
        <v>13347</v>
      </c>
      <c r="AI347" s="27">
        <v>99463</v>
      </c>
      <c r="AJ347" s="27">
        <v>30397</v>
      </c>
      <c r="AK347" s="27">
        <v>30080</v>
      </c>
      <c r="AL347" s="27">
        <v>29574</v>
      </c>
      <c r="AM347" s="27">
        <v>15179</v>
      </c>
      <c r="AN347" s="27">
        <v>105230</v>
      </c>
      <c r="AO347" s="27">
        <v>31908</v>
      </c>
      <c r="AP347" s="27">
        <v>31055</v>
      </c>
      <c r="AQ347" s="27">
        <v>31059</v>
      </c>
      <c r="AR347" s="27">
        <v>15469</v>
      </c>
      <c r="AS347" s="27">
        <v>109491</v>
      </c>
      <c r="AT347" s="27">
        <v>33973</v>
      </c>
      <c r="AU347" s="27">
        <v>32922</v>
      </c>
      <c r="AV347" s="27">
        <v>33134</v>
      </c>
      <c r="AW347" s="27">
        <v>17147</v>
      </c>
      <c r="AX347" s="27">
        <v>117176</v>
      </c>
      <c r="AY347" s="27">
        <v>36193</v>
      </c>
      <c r="AZ347" s="27">
        <v>33316</v>
      </c>
      <c r="BA347" s="27">
        <v>34981</v>
      </c>
      <c r="BB347" s="27">
        <v>16668</v>
      </c>
      <c r="BC347" s="27">
        <v>121158</v>
      </c>
      <c r="BD347" s="69" t="s">
        <v>181</v>
      </c>
      <c r="BE347" s="99" t="s">
        <v>181</v>
      </c>
      <c r="BF347" s="99" t="s">
        <v>181</v>
      </c>
      <c r="BG347" s="99" t="s">
        <v>181</v>
      </c>
      <c r="BH347" s="99" t="s">
        <v>181</v>
      </c>
      <c r="BI347" s="97" t="s">
        <v>47</v>
      </c>
      <c r="BJ347" s="97" t="s">
        <v>47</v>
      </c>
      <c r="BK347" s="97" t="s">
        <v>47</v>
      </c>
      <c r="BL347" s="97" t="s">
        <v>47</v>
      </c>
      <c r="BM347" s="97" t="s">
        <v>47</v>
      </c>
      <c r="BN347" s="97" t="s">
        <v>47</v>
      </c>
      <c r="BO347" s="98" t="s">
        <v>1279</v>
      </c>
    </row>
    <row r="348" spans="1:68" ht="17" x14ac:dyDescent="0.2">
      <c r="A348" s="9" t="s">
        <v>1202</v>
      </c>
      <c r="B348" s="9" t="s">
        <v>1203</v>
      </c>
      <c r="C348" s="73" t="s">
        <v>1204</v>
      </c>
      <c r="D348" s="74" t="s">
        <v>85</v>
      </c>
      <c r="E348" s="75" t="s">
        <v>65</v>
      </c>
      <c r="F348" s="27">
        <v>15004</v>
      </c>
      <c r="G348" s="27">
        <v>14808</v>
      </c>
      <c r="H348" s="27">
        <v>14598</v>
      </c>
      <c r="I348" s="27">
        <v>5394</v>
      </c>
      <c r="J348" s="27">
        <v>49804</v>
      </c>
      <c r="K348" s="27">
        <v>14915</v>
      </c>
      <c r="L348" s="27">
        <v>14724</v>
      </c>
      <c r="M348" s="27">
        <v>14426</v>
      </c>
      <c r="N348" s="27">
        <v>6029</v>
      </c>
      <c r="O348" s="27">
        <v>50094</v>
      </c>
      <c r="P348" s="27">
        <v>13588</v>
      </c>
      <c r="Q348" s="27">
        <v>15981</v>
      </c>
      <c r="R348" s="27">
        <v>14721</v>
      </c>
      <c r="S348" s="27">
        <v>6314</v>
      </c>
      <c r="T348" s="27">
        <v>50604</v>
      </c>
      <c r="U348" s="27">
        <v>14379</v>
      </c>
      <c r="V348" s="27">
        <v>15715</v>
      </c>
      <c r="W348" s="27">
        <v>14815</v>
      </c>
      <c r="X348" s="27">
        <v>6687</v>
      </c>
      <c r="Y348" s="27">
        <v>51596</v>
      </c>
      <c r="Z348" s="27">
        <v>14646</v>
      </c>
      <c r="AA348" s="27">
        <v>16234</v>
      </c>
      <c r="AB348" s="27">
        <v>15739</v>
      </c>
      <c r="AC348" s="27">
        <v>6787</v>
      </c>
      <c r="AD348" s="27">
        <v>53406</v>
      </c>
      <c r="AE348" s="27">
        <v>16048</v>
      </c>
      <c r="AF348" s="27">
        <v>15739</v>
      </c>
      <c r="AG348" s="27">
        <v>15559</v>
      </c>
      <c r="AH348" s="27">
        <v>7556</v>
      </c>
      <c r="AI348" s="27">
        <v>54902</v>
      </c>
      <c r="AJ348" s="27">
        <v>16758</v>
      </c>
      <c r="AK348" s="27">
        <v>16390</v>
      </c>
      <c r="AL348" s="27">
        <v>15700</v>
      </c>
      <c r="AM348" s="27">
        <v>9720</v>
      </c>
      <c r="AN348" s="27">
        <v>58568</v>
      </c>
      <c r="AO348" s="27">
        <v>17261</v>
      </c>
      <c r="AP348" s="27">
        <v>17033</v>
      </c>
      <c r="AQ348" s="27">
        <v>16986</v>
      </c>
      <c r="AR348" s="27">
        <v>9902</v>
      </c>
      <c r="AS348" s="27">
        <v>61182</v>
      </c>
      <c r="AT348" s="27">
        <v>18509</v>
      </c>
      <c r="AU348" s="27">
        <v>18162</v>
      </c>
      <c r="AV348" s="27">
        <v>19172</v>
      </c>
      <c r="AW348" s="27">
        <v>8761</v>
      </c>
      <c r="AX348" s="27">
        <v>64604</v>
      </c>
      <c r="AY348" s="27">
        <v>18482</v>
      </c>
      <c r="AZ348" s="27">
        <v>20270</v>
      </c>
      <c r="BA348" s="27">
        <v>19058</v>
      </c>
      <c r="BB348" s="27">
        <v>10947</v>
      </c>
      <c r="BC348" s="27">
        <v>68757</v>
      </c>
      <c r="BD348" s="63">
        <v>19080</v>
      </c>
      <c r="BE348" s="97">
        <v>19336</v>
      </c>
      <c r="BF348" s="97">
        <v>19216</v>
      </c>
      <c r="BG348" s="97">
        <v>11186</v>
      </c>
      <c r="BH348" s="97">
        <v>68818</v>
      </c>
      <c r="BI348" s="97">
        <v>21200</v>
      </c>
      <c r="BJ348" s="97">
        <v>21048</v>
      </c>
      <c r="BK348" s="97">
        <v>21180</v>
      </c>
      <c r="BL348" s="97">
        <v>13507</v>
      </c>
      <c r="BM348" s="97">
        <v>76935</v>
      </c>
      <c r="BN348" s="97">
        <v>22382</v>
      </c>
      <c r="BO348" s="98">
        <v>5.5754716981132074E-2</v>
      </c>
    </row>
    <row r="349" spans="1:68" ht="17" x14ac:dyDescent="0.2">
      <c r="A349" s="9" t="s">
        <v>1205</v>
      </c>
      <c r="B349" s="9" t="s">
        <v>1206</v>
      </c>
      <c r="C349" s="73" t="s">
        <v>1207</v>
      </c>
      <c r="D349" s="74" t="s">
        <v>85</v>
      </c>
      <c r="E349" s="75" t="s">
        <v>79</v>
      </c>
      <c r="F349" s="27">
        <v>13004</v>
      </c>
      <c r="G349" s="27">
        <v>12821</v>
      </c>
      <c r="H349" s="27">
        <v>12687</v>
      </c>
      <c r="I349" s="27">
        <v>5425</v>
      </c>
      <c r="J349" s="27">
        <v>43937</v>
      </c>
      <c r="K349" s="27">
        <v>13161</v>
      </c>
      <c r="L349" s="27">
        <v>12998</v>
      </c>
      <c r="M349" s="27">
        <v>12748</v>
      </c>
      <c r="N349" s="27">
        <v>5434</v>
      </c>
      <c r="O349" s="27">
        <v>44341</v>
      </c>
      <c r="P349" s="27">
        <v>13393</v>
      </c>
      <c r="Q349" s="27">
        <v>12991</v>
      </c>
      <c r="R349" s="27">
        <v>12810</v>
      </c>
      <c r="S349" s="27">
        <v>5459</v>
      </c>
      <c r="T349" s="27">
        <v>44653</v>
      </c>
      <c r="U349" s="27">
        <v>13584</v>
      </c>
      <c r="V349" s="27">
        <v>13340</v>
      </c>
      <c r="W349" s="27">
        <v>13127</v>
      </c>
      <c r="X349" s="27">
        <v>5782</v>
      </c>
      <c r="Y349" s="27">
        <v>45833</v>
      </c>
      <c r="Z349" s="27">
        <v>14196</v>
      </c>
      <c r="AA349" s="27">
        <v>13894</v>
      </c>
      <c r="AB349" s="27">
        <v>13635</v>
      </c>
      <c r="AC349" s="27">
        <v>6209</v>
      </c>
      <c r="AD349" s="27">
        <v>47934</v>
      </c>
      <c r="AE349" s="27">
        <v>14615</v>
      </c>
      <c r="AF349" s="27">
        <v>14421</v>
      </c>
      <c r="AG349" s="27">
        <v>14227</v>
      </c>
      <c r="AH349" s="27">
        <v>6506</v>
      </c>
      <c r="AI349" s="27">
        <v>49769</v>
      </c>
      <c r="AJ349" s="27">
        <v>15599</v>
      </c>
      <c r="AK349" s="27">
        <v>15230</v>
      </c>
      <c r="AL349" s="27">
        <v>15015</v>
      </c>
      <c r="AM349" s="27">
        <v>7077</v>
      </c>
      <c r="AN349" s="27">
        <v>52921</v>
      </c>
      <c r="AO349" s="27">
        <v>16030</v>
      </c>
      <c r="AP349" s="27">
        <v>15874</v>
      </c>
      <c r="AQ349" s="27">
        <v>15538</v>
      </c>
      <c r="AR349" s="27">
        <v>7341</v>
      </c>
      <c r="AS349" s="27">
        <v>54783</v>
      </c>
      <c r="AT349" s="27">
        <v>16915</v>
      </c>
      <c r="AU349" s="27">
        <v>16606</v>
      </c>
      <c r="AV349" s="27">
        <v>16463</v>
      </c>
      <c r="AW349" s="27">
        <v>7743</v>
      </c>
      <c r="AX349" s="27">
        <v>57727</v>
      </c>
      <c r="AY349" s="27">
        <v>17800</v>
      </c>
      <c r="AZ349" s="27">
        <v>17563</v>
      </c>
      <c r="BA349" s="27">
        <v>17264</v>
      </c>
      <c r="BB349" s="27">
        <v>7728</v>
      </c>
      <c r="BC349" s="27">
        <v>60355</v>
      </c>
      <c r="BD349" s="63">
        <v>17340</v>
      </c>
      <c r="BE349" s="97">
        <v>18128</v>
      </c>
      <c r="BF349" s="97">
        <v>17588</v>
      </c>
      <c r="BG349" s="97">
        <v>8560</v>
      </c>
      <c r="BH349" s="97">
        <v>61616</v>
      </c>
      <c r="BI349" s="97">
        <v>19126</v>
      </c>
      <c r="BJ349" s="97">
        <v>18889</v>
      </c>
      <c r="BK349" s="97">
        <v>18608</v>
      </c>
      <c r="BL349" s="97">
        <v>8683</v>
      </c>
      <c r="BM349" s="97">
        <v>65306</v>
      </c>
      <c r="BN349" s="97">
        <v>19988</v>
      </c>
      <c r="BO349" s="98">
        <v>4.5069538847641956E-2</v>
      </c>
    </row>
    <row r="350" spans="1:68" ht="17" x14ac:dyDescent="0.2">
      <c r="A350" s="16" t="s">
        <v>1208</v>
      </c>
      <c r="B350" s="16" t="s">
        <v>1209</v>
      </c>
      <c r="C350" s="102" t="s">
        <v>1210</v>
      </c>
      <c r="D350" s="103" t="s">
        <v>87</v>
      </c>
      <c r="E350" s="104" t="s">
        <v>77</v>
      </c>
      <c r="F350" s="29">
        <v>24411</v>
      </c>
      <c r="G350" s="29">
        <v>23168</v>
      </c>
      <c r="H350" s="29">
        <v>23672</v>
      </c>
      <c r="I350" s="29">
        <v>9861</v>
      </c>
      <c r="J350" s="29">
        <v>81112</v>
      </c>
      <c r="K350" s="29">
        <v>24565</v>
      </c>
      <c r="L350" s="29">
        <v>23229</v>
      </c>
      <c r="M350" s="29">
        <v>23743</v>
      </c>
      <c r="N350" s="29">
        <v>10073</v>
      </c>
      <c r="O350" s="29">
        <v>81610</v>
      </c>
      <c r="P350" s="29">
        <v>25002</v>
      </c>
      <c r="Q350" s="29">
        <v>25764</v>
      </c>
      <c r="R350" s="29">
        <v>24489</v>
      </c>
      <c r="S350" s="29">
        <v>8049</v>
      </c>
      <c r="T350" s="29">
        <v>83304</v>
      </c>
      <c r="U350" s="29">
        <v>26073</v>
      </c>
      <c r="V350" s="29">
        <v>25270</v>
      </c>
      <c r="W350" s="29">
        <v>26575</v>
      </c>
      <c r="X350" s="29">
        <v>9909</v>
      </c>
      <c r="Y350" s="29">
        <v>87827</v>
      </c>
      <c r="Z350" s="29">
        <v>27026</v>
      </c>
      <c r="AA350" s="29">
        <v>26401</v>
      </c>
      <c r="AB350" s="29">
        <v>26589</v>
      </c>
      <c r="AC350" s="29">
        <v>11455</v>
      </c>
      <c r="AD350" s="29">
        <v>91471</v>
      </c>
      <c r="AE350" s="29">
        <v>27617</v>
      </c>
      <c r="AF350" s="29">
        <v>26592</v>
      </c>
      <c r="AG350" s="29">
        <v>26986</v>
      </c>
      <c r="AH350" s="29">
        <v>11873</v>
      </c>
      <c r="AI350" s="29">
        <v>93068</v>
      </c>
      <c r="AJ350" s="29">
        <v>29727</v>
      </c>
      <c r="AK350" s="29">
        <v>27777</v>
      </c>
      <c r="AL350" s="29">
        <v>28055</v>
      </c>
      <c r="AM350" s="29">
        <v>11851</v>
      </c>
      <c r="AN350" s="29">
        <v>97410</v>
      </c>
      <c r="AO350" s="29">
        <v>30048</v>
      </c>
      <c r="AP350" s="29">
        <v>28663</v>
      </c>
      <c r="AQ350" s="29">
        <v>29238</v>
      </c>
      <c r="AR350" s="29">
        <v>14394</v>
      </c>
      <c r="AS350" s="29">
        <v>102343</v>
      </c>
      <c r="AT350" s="29">
        <v>31538</v>
      </c>
      <c r="AU350" s="29">
        <v>30438</v>
      </c>
      <c r="AV350" s="29">
        <v>30917</v>
      </c>
      <c r="AW350" s="29">
        <v>14194</v>
      </c>
      <c r="AX350" s="29">
        <v>107087</v>
      </c>
      <c r="AY350" s="29">
        <v>32809</v>
      </c>
      <c r="AZ350" s="29">
        <v>31800</v>
      </c>
      <c r="BA350" s="29">
        <v>32211</v>
      </c>
      <c r="BB350" s="29">
        <v>15261</v>
      </c>
      <c r="BC350" s="29">
        <v>112081</v>
      </c>
      <c r="BD350" s="81">
        <v>32697</v>
      </c>
      <c r="BE350" s="105">
        <v>32227</v>
      </c>
      <c r="BF350" s="105">
        <v>32981</v>
      </c>
      <c r="BG350" s="105">
        <v>16042</v>
      </c>
      <c r="BH350" s="105">
        <v>113947</v>
      </c>
      <c r="BI350" s="105">
        <v>34763</v>
      </c>
      <c r="BJ350" s="105">
        <v>34067</v>
      </c>
      <c r="BK350" s="105">
        <v>34298</v>
      </c>
      <c r="BL350" s="105">
        <v>18797</v>
      </c>
      <c r="BM350" s="105">
        <v>121925</v>
      </c>
      <c r="BN350" s="105">
        <v>36875</v>
      </c>
      <c r="BO350" s="106">
        <v>6.0754250208555072E-2</v>
      </c>
      <c r="BP350" s="82"/>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38"/>
  <sheetViews>
    <sheetView workbookViewId="0"/>
  </sheetViews>
  <sheetFormatPr baseColWidth="10" defaultColWidth="10.6640625" defaultRowHeight="13" x14ac:dyDescent="0.15"/>
  <cols>
    <col min="1" max="1" width="2.5" style="107" customWidth="1"/>
    <col min="2" max="2" width="4" style="107" customWidth="1"/>
    <col min="3" max="3" width="13.33203125" style="107" bestFit="1" customWidth="1"/>
    <col min="4" max="4" width="8.83203125" style="107" bestFit="1" customWidth="1"/>
    <col min="5" max="5" width="18.1640625" style="107" customWidth="1"/>
    <col min="6" max="6" width="16.6640625" style="107" customWidth="1"/>
    <col min="7" max="7" width="3.83203125" style="107" customWidth="1"/>
    <col min="8" max="8" width="26.1640625" style="107" customWidth="1"/>
    <col min="9" max="9" width="24.6640625" style="107" bestFit="1" customWidth="1"/>
    <col min="10" max="10" width="26" style="107" customWidth="1"/>
    <col min="11" max="11" width="26" style="109" customWidth="1"/>
    <col min="12" max="12" width="26" style="107" customWidth="1"/>
    <col min="13" max="13" width="30.83203125" style="107" customWidth="1"/>
    <col min="14" max="14" width="13.1640625" style="110" bestFit="1" customWidth="1"/>
    <col min="15" max="15" width="10.6640625" style="110" customWidth="1"/>
    <col min="16" max="17" width="11.1640625" style="110" bestFit="1" customWidth="1"/>
    <col min="18" max="18" width="14.83203125" style="110" customWidth="1"/>
    <col min="19" max="19" width="12.83203125" style="110" customWidth="1"/>
    <col min="20" max="20" width="14" style="110" customWidth="1"/>
    <col min="21" max="21" width="10.6640625" style="107" customWidth="1"/>
    <col min="22" max="16384" width="10.6640625" style="107"/>
  </cols>
  <sheetData>
    <row r="1" spans="2:19" ht="18" x14ac:dyDescent="0.2">
      <c r="C1" s="108"/>
    </row>
    <row r="2" spans="2:19" ht="16" x14ac:dyDescent="0.2">
      <c r="B2" s="111" t="s">
        <v>1284</v>
      </c>
    </row>
    <row r="3" spans="2:19" x14ac:dyDescent="0.15">
      <c r="B3" s="112" t="s">
        <v>1285</v>
      </c>
    </row>
    <row r="4" spans="2:19" x14ac:dyDescent="0.15">
      <c r="B4" s="112" t="s">
        <v>1286</v>
      </c>
    </row>
    <row r="6" spans="2:19" thickBot="1" x14ac:dyDescent="0.15">
      <c r="B6" s="113"/>
      <c r="C6" s="113"/>
      <c r="D6" s="113"/>
      <c r="E6" s="113"/>
      <c r="F6" s="113"/>
      <c r="G6" s="113"/>
      <c r="H6" s="113"/>
      <c r="I6" s="114" t="s">
        <v>1287</v>
      </c>
    </row>
    <row r="7" spans="2:19" ht="49.5" customHeight="1" x14ac:dyDescent="0.15">
      <c r="B7" s="115"/>
      <c r="C7" s="115"/>
      <c r="D7" s="115"/>
      <c r="E7" s="116" t="s">
        <v>1288</v>
      </c>
      <c r="F7" s="116" t="s">
        <v>1289</v>
      </c>
      <c r="G7" s="116"/>
      <c r="H7" s="116" t="s">
        <v>1290</v>
      </c>
      <c r="I7" s="116" t="s">
        <v>1291</v>
      </c>
    </row>
    <row r="8" spans="2:19" x14ac:dyDescent="0.15">
      <c r="I8" s="117"/>
    </row>
    <row r="9" spans="2:19" x14ac:dyDescent="0.15">
      <c r="C9" s="118" t="s">
        <v>1292</v>
      </c>
      <c r="E9" s="119">
        <v>11733.767</v>
      </c>
      <c r="F9" s="119">
        <v>342.87</v>
      </c>
      <c r="G9" s="119"/>
      <c r="H9" s="119">
        <v>165.09</v>
      </c>
      <c r="I9" s="119">
        <v>12241.727000000001</v>
      </c>
      <c r="J9" s="120"/>
      <c r="K9" s="121"/>
      <c r="L9" s="120"/>
      <c r="M9" s="122"/>
      <c r="N9" s="123"/>
      <c r="O9" s="123"/>
      <c r="P9" s="123"/>
      <c r="Q9" s="123"/>
      <c r="R9" s="124"/>
      <c r="S9" s="124"/>
    </row>
    <row r="10" spans="2:19" x14ac:dyDescent="0.15">
      <c r="C10" s="118" t="s">
        <v>1293</v>
      </c>
      <c r="E10" s="119">
        <v>12679.22</v>
      </c>
      <c r="F10" s="119">
        <v>364.084</v>
      </c>
      <c r="G10" s="119"/>
      <c r="H10" s="119">
        <v>164.43199999999999</v>
      </c>
      <c r="I10" s="119">
        <v>13207.736000000001</v>
      </c>
      <c r="J10" s="120"/>
      <c r="K10" s="121"/>
      <c r="L10" s="120"/>
      <c r="M10" s="122"/>
      <c r="N10" s="123"/>
      <c r="O10" s="123"/>
      <c r="P10" s="123"/>
      <c r="Q10" s="123"/>
      <c r="R10" s="125"/>
      <c r="S10" s="124"/>
    </row>
    <row r="11" spans="2:19" x14ac:dyDescent="0.15">
      <c r="C11" s="118" t="s">
        <v>1294</v>
      </c>
      <c r="E11" s="119">
        <v>13931.495999999999</v>
      </c>
      <c r="F11" s="119">
        <v>367.66399999999999</v>
      </c>
      <c r="G11" s="119"/>
      <c r="H11" s="119">
        <v>211.61799999999999</v>
      </c>
      <c r="I11" s="119">
        <v>14510.778</v>
      </c>
      <c r="J11" s="120"/>
      <c r="K11" s="121"/>
      <c r="L11" s="120"/>
      <c r="M11" s="122"/>
      <c r="N11" s="123"/>
      <c r="O11" s="123"/>
      <c r="P11" s="123"/>
      <c r="Q11" s="123"/>
      <c r="R11" s="125"/>
      <c r="S11" s="124"/>
    </row>
    <row r="12" spans="2:19" x14ac:dyDescent="0.15">
      <c r="C12" s="118" t="s">
        <v>1295</v>
      </c>
      <c r="E12" s="119">
        <v>15784.859400000001</v>
      </c>
      <c r="F12" s="119">
        <v>362.01340000000005</v>
      </c>
      <c r="G12" s="119"/>
      <c r="H12" s="119">
        <v>245.52946</v>
      </c>
      <c r="I12" s="119">
        <v>16392.402260000003</v>
      </c>
      <c r="J12" s="120"/>
      <c r="K12" s="121"/>
      <c r="L12" s="120"/>
      <c r="M12" s="122"/>
      <c r="N12" s="123"/>
      <c r="O12" s="123"/>
      <c r="P12" s="123"/>
      <c r="Q12" s="123"/>
      <c r="R12" s="125"/>
      <c r="S12" s="124"/>
    </row>
    <row r="13" spans="2:19" x14ac:dyDescent="0.15">
      <c r="C13" s="118" t="s">
        <v>1296</v>
      </c>
      <c r="E13" s="119">
        <v>16763.987000000001</v>
      </c>
      <c r="F13" s="119">
        <v>367.83600000000001</v>
      </c>
      <c r="G13" s="119"/>
      <c r="H13" s="119">
        <v>240.001</v>
      </c>
      <c r="I13" s="119">
        <v>17371.824000000001</v>
      </c>
      <c r="J13" s="120"/>
      <c r="K13" s="121"/>
      <c r="L13" s="120"/>
      <c r="M13" s="122"/>
      <c r="N13" s="123"/>
      <c r="O13" s="123"/>
      <c r="P13" s="123"/>
      <c r="Q13" s="123"/>
      <c r="R13" s="125"/>
      <c r="S13" s="124"/>
    </row>
    <row r="14" spans="2:19" x14ac:dyDescent="0.15">
      <c r="C14" s="118" t="s">
        <v>1297</v>
      </c>
      <c r="E14" s="119">
        <v>17750.216769999999</v>
      </c>
      <c r="F14" s="119">
        <v>379.46797999999995</v>
      </c>
      <c r="G14" s="119"/>
      <c r="H14" s="119">
        <v>289.04634999999996</v>
      </c>
      <c r="I14" s="119">
        <v>18418.731100000001</v>
      </c>
      <c r="J14" s="120"/>
      <c r="K14" s="121"/>
      <c r="L14" s="120"/>
      <c r="M14" s="122"/>
      <c r="N14" s="123"/>
      <c r="O14" s="123"/>
      <c r="P14" s="123"/>
      <c r="Q14" s="123"/>
      <c r="R14" s="125"/>
      <c r="S14" s="124"/>
    </row>
    <row r="15" spans="2:19" x14ac:dyDescent="0.15">
      <c r="C15" s="118" t="s">
        <v>1298</v>
      </c>
      <c r="E15" s="119">
        <v>18654.187679999999</v>
      </c>
      <c r="F15" s="119">
        <v>381.95159000000001</v>
      </c>
      <c r="G15" s="119"/>
      <c r="H15" s="119">
        <v>279.24894</v>
      </c>
      <c r="I15" s="119">
        <v>19315.388210000001</v>
      </c>
      <c r="J15" s="120"/>
      <c r="K15" s="121"/>
      <c r="L15" s="120"/>
      <c r="M15" s="122"/>
      <c r="N15" s="123"/>
      <c r="O15" s="123"/>
      <c r="P15" s="123"/>
      <c r="Q15" s="123"/>
      <c r="R15" s="125"/>
      <c r="S15" s="124"/>
    </row>
    <row r="16" spans="2:19" x14ac:dyDescent="0.15">
      <c r="C16" s="118" t="s">
        <v>1299</v>
      </c>
      <c r="E16" s="119">
        <v>19737.484</v>
      </c>
      <c r="F16" s="119">
        <v>356.15499999999997</v>
      </c>
      <c r="G16" s="119"/>
      <c r="H16" s="119">
        <v>279.90499999999997</v>
      </c>
      <c r="I16" s="119">
        <v>20373.543999999998</v>
      </c>
      <c r="J16" s="120"/>
      <c r="K16" s="121"/>
      <c r="L16" s="120"/>
      <c r="M16" s="122"/>
      <c r="N16" s="123"/>
      <c r="O16" s="123"/>
      <c r="P16" s="123"/>
      <c r="Q16" s="123"/>
      <c r="R16" s="125"/>
      <c r="S16" s="124"/>
    </row>
    <row r="17" spans="3:19" x14ac:dyDescent="0.15">
      <c r="C17" s="118" t="s">
        <v>1300</v>
      </c>
      <c r="E17" s="119">
        <v>20648.291000000001</v>
      </c>
      <c r="F17" s="119">
        <v>338.32034000000004</v>
      </c>
      <c r="G17" s="119"/>
      <c r="H17" s="119">
        <v>332.33783</v>
      </c>
      <c r="I17" s="119">
        <v>21318.94917</v>
      </c>
      <c r="J17" s="120"/>
      <c r="K17" s="121"/>
      <c r="L17" s="120"/>
      <c r="M17" s="122"/>
      <c r="N17" s="123"/>
      <c r="O17" s="123"/>
      <c r="P17" s="123"/>
      <c r="Q17" s="123"/>
      <c r="R17" s="125"/>
      <c r="S17" s="124"/>
    </row>
    <row r="18" spans="3:19" ht="15" x14ac:dyDescent="0.15">
      <c r="C18" s="118" t="s">
        <v>1301</v>
      </c>
      <c r="D18" s="126" t="s">
        <v>1302</v>
      </c>
      <c r="E18" s="119">
        <v>21113.94961</v>
      </c>
      <c r="F18" s="119">
        <v>365.2432</v>
      </c>
      <c r="G18" s="119"/>
      <c r="H18" s="119">
        <v>348.76434</v>
      </c>
      <c r="I18" s="119">
        <v>21827.957150000002</v>
      </c>
      <c r="J18" s="120"/>
      <c r="K18" s="109" t="s">
        <v>1303</v>
      </c>
      <c r="L18" s="120" t="s">
        <v>1304</v>
      </c>
      <c r="M18" s="122" t="s">
        <v>1305</v>
      </c>
      <c r="N18" s="123"/>
      <c r="O18" s="123"/>
      <c r="P18" s="123"/>
      <c r="S18" s="124"/>
    </row>
    <row r="19" spans="3:19" x14ac:dyDescent="0.15">
      <c r="C19" s="118" t="s">
        <v>1306</v>
      </c>
      <c r="E19" s="119">
        <v>21574.442619999998</v>
      </c>
      <c r="F19" s="119">
        <v>391.26299999999998</v>
      </c>
      <c r="G19" s="119"/>
      <c r="H19" s="119">
        <v>340.53267000000005</v>
      </c>
      <c r="I19" s="119">
        <v>22306.238289999998</v>
      </c>
      <c r="K19" s="127" t="e">
        <f>#REF!</f>
        <v>#REF!</v>
      </c>
      <c r="L19" s="128" t="e">
        <f t="shared" ref="L19:L30" si="0">(I19*1000)-K19</f>
        <v>#REF!</v>
      </c>
      <c r="M19" s="122"/>
      <c r="N19" s="123"/>
      <c r="O19" s="123"/>
      <c r="P19" s="123"/>
      <c r="S19" s="124"/>
    </row>
    <row r="20" spans="3:19" x14ac:dyDescent="0.15">
      <c r="C20" s="118" t="s">
        <v>1307</v>
      </c>
      <c r="E20" s="119">
        <v>21760.988000000001</v>
      </c>
      <c r="F20" s="119">
        <v>392.79599999999999</v>
      </c>
      <c r="G20" s="119"/>
      <c r="H20" s="119">
        <v>342.09706999999997</v>
      </c>
      <c r="I20" s="119">
        <v>22495.881069999999</v>
      </c>
      <c r="J20" s="120"/>
      <c r="K20" s="127" t="e">
        <f>#REF!</f>
        <v>#REF!</v>
      </c>
      <c r="L20" s="128" t="e">
        <f t="shared" si="0"/>
        <v>#REF!</v>
      </c>
      <c r="M20" s="122"/>
      <c r="N20" s="123"/>
      <c r="O20" s="123"/>
      <c r="P20" s="123"/>
      <c r="S20" s="124"/>
    </row>
    <row r="21" spans="3:19" x14ac:dyDescent="0.15">
      <c r="C21" s="118" t="s">
        <v>1308</v>
      </c>
      <c r="E21" s="119">
        <v>22052.61074</v>
      </c>
      <c r="F21" s="119">
        <v>391.95693999999997</v>
      </c>
      <c r="G21" s="119"/>
      <c r="H21" s="119">
        <v>314.32648</v>
      </c>
      <c r="I21" s="119">
        <v>22758.89416</v>
      </c>
      <c r="J21" s="120"/>
      <c r="K21" s="127" t="e">
        <f>#REF!</f>
        <v>#REF!</v>
      </c>
      <c r="L21" s="128" t="e">
        <f t="shared" si="0"/>
        <v>#REF!</v>
      </c>
      <c r="M21" s="122"/>
      <c r="N21" s="123"/>
      <c r="O21" s="123"/>
      <c r="P21" s="123"/>
      <c r="S21" s="124"/>
    </row>
    <row r="22" spans="3:19" x14ac:dyDescent="0.15">
      <c r="C22" s="118" t="s">
        <v>1309</v>
      </c>
      <c r="E22" s="119">
        <v>23086.803530000001</v>
      </c>
      <c r="F22" s="119">
        <v>399.35629</v>
      </c>
      <c r="G22" s="119"/>
      <c r="H22" s="119">
        <v>361.6474</v>
      </c>
      <c r="I22" s="119">
        <v>23847.807220000002</v>
      </c>
      <c r="J22" s="120"/>
      <c r="K22" s="127" t="e">
        <f>#REF!</f>
        <v>#REF!</v>
      </c>
      <c r="L22" s="128" t="e">
        <f t="shared" si="0"/>
        <v>#REF!</v>
      </c>
      <c r="M22" s="122"/>
      <c r="N22" s="123"/>
      <c r="O22" s="123"/>
      <c r="P22" s="123"/>
      <c r="S22" s="124"/>
    </row>
    <row r="23" spans="3:19" x14ac:dyDescent="0.15">
      <c r="C23" s="118" t="s">
        <v>1310</v>
      </c>
      <c r="E23" s="119">
        <v>23708.901999999998</v>
      </c>
      <c r="F23" s="119">
        <v>457.06799999999998</v>
      </c>
      <c r="G23" s="119"/>
      <c r="H23" s="119">
        <v>392.459</v>
      </c>
      <c r="I23" s="119">
        <v>24558.428999999996</v>
      </c>
      <c r="J23" s="129"/>
      <c r="K23" s="127" t="e">
        <f>#REF!</f>
        <v>#REF!</v>
      </c>
      <c r="L23" s="128" t="e">
        <f t="shared" si="0"/>
        <v>#REF!</v>
      </c>
      <c r="M23" s="122"/>
      <c r="N23" s="123"/>
      <c r="O23" s="123"/>
      <c r="P23" s="123"/>
      <c r="S23" s="124"/>
    </row>
    <row r="24" spans="3:19" x14ac:dyDescent="0.15">
      <c r="C24" s="118" t="s">
        <v>1311</v>
      </c>
      <c r="E24" s="119">
        <v>24408.937399999999</v>
      </c>
      <c r="F24" s="119">
        <v>508.57240000000002</v>
      </c>
      <c r="G24" s="119"/>
      <c r="H24" s="119">
        <v>400.05829999999997</v>
      </c>
      <c r="I24" s="119">
        <v>25317.5681</v>
      </c>
      <c r="J24" s="120"/>
      <c r="K24" s="127" t="e">
        <f>#REF!</f>
        <v>#REF!</v>
      </c>
      <c r="L24" s="128" t="e">
        <f t="shared" si="0"/>
        <v>#REF!</v>
      </c>
      <c r="M24" s="122"/>
      <c r="N24" s="123"/>
      <c r="O24" s="123"/>
      <c r="P24" s="123"/>
      <c r="S24" s="124"/>
    </row>
    <row r="25" spans="3:19" x14ac:dyDescent="0.15">
      <c r="C25" s="118" t="s">
        <v>1312</v>
      </c>
      <c r="E25" s="119">
        <v>25654.4964</v>
      </c>
      <c r="F25" s="119">
        <v>506.77590000000004</v>
      </c>
      <c r="G25" s="119"/>
      <c r="H25" s="119">
        <v>451.98159999999996</v>
      </c>
      <c r="I25" s="119">
        <v>26613.2549</v>
      </c>
      <c r="J25" s="120"/>
      <c r="K25" s="127" t="e">
        <f>#REF!</f>
        <v>#REF!</v>
      </c>
      <c r="L25" s="128" t="e">
        <f t="shared" si="0"/>
        <v>#REF!</v>
      </c>
      <c r="M25" s="122"/>
      <c r="N25" s="123"/>
      <c r="O25" s="123"/>
      <c r="P25" s="123"/>
      <c r="S25" s="124"/>
    </row>
    <row r="26" spans="3:19" ht="15" x14ac:dyDescent="0.15">
      <c r="C26" s="118" t="s">
        <v>1313</v>
      </c>
      <c r="E26" s="119">
        <v>27078.042000000001</v>
      </c>
      <c r="F26" s="119">
        <v>483.07299999999998</v>
      </c>
      <c r="G26" s="130"/>
      <c r="H26" s="119">
        <v>444.45699999999999</v>
      </c>
      <c r="I26" s="119">
        <v>28005.572</v>
      </c>
      <c r="J26" s="131"/>
      <c r="K26" s="127" t="e">
        <f>#REF!</f>
        <v>#REF!</v>
      </c>
      <c r="L26" s="128" t="e">
        <f t="shared" si="0"/>
        <v>#REF!</v>
      </c>
      <c r="M26" s="132"/>
      <c r="N26" s="131"/>
      <c r="O26" s="132"/>
      <c r="P26" s="131"/>
      <c r="S26" s="124"/>
    </row>
    <row r="27" spans="3:19" x14ac:dyDescent="0.15">
      <c r="C27" s="118" t="s">
        <v>1314</v>
      </c>
      <c r="E27" s="119">
        <v>28876.437000000002</v>
      </c>
      <c r="F27" s="119">
        <v>492.66699999999997</v>
      </c>
      <c r="G27" s="119"/>
      <c r="H27" s="119">
        <v>457.11799999999999</v>
      </c>
      <c r="I27" s="119">
        <v>29826.222000000002</v>
      </c>
      <c r="J27" s="120"/>
      <c r="K27" s="127" t="e">
        <f>#REF!</f>
        <v>#REF!</v>
      </c>
      <c r="L27" s="128" t="e">
        <f t="shared" si="0"/>
        <v>#REF!</v>
      </c>
      <c r="M27" s="122"/>
      <c r="N27" s="123"/>
      <c r="O27" s="123"/>
      <c r="P27" s="123"/>
      <c r="S27" s="124"/>
    </row>
    <row r="28" spans="3:19" x14ac:dyDescent="0.15">
      <c r="C28" s="118" t="s">
        <v>1315</v>
      </c>
      <c r="E28" s="119">
        <v>30639.005000000001</v>
      </c>
      <c r="F28" s="119">
        <v>489.03899999999999</v>
      </c>
      <c r="G28" s="119"/>
      <c r="H28" s="119">
        <v>454.04500000000002</v>
      </c>
      <c r="I28" s="119">
        <v>31582.089</v>
      </c>
      <c r="J28" s="120"/>
      <c r="K28" s="127" t="e">
        <f>#REF!</f>
        <v>#REF!</v>
      </c>
      <c r="L28" s="128" t="e">
        <f t="shared" si="0"/>
        <v>#REF!</v>
      </c>
      <c r="M28" s="122"/>
      <c r="N28" s="123"/>
      <c r="O28" s="123"/>
      <c r="P28" s="123"/>
      <c r="S28" s="124"/>
    </row>
    <row r="29" spans="3:19" x14ac:dyDescent="0.15">
      <c r="C29" s="118" t="s">
        <v>1316</v>
      </c>
      <c r="E29" s="119">
        <v>31251.571</v>
      </c>
      <c r="F29" s="119">
        <v>372.18599999999998</v>
      </c>
      <c r="G29" s="119"/>
      <c r="H29" s="119">
        <v>552.48900000000003</v>
      </c>
      <c r="I29" s="119">
        <v>32176.245999999999</v>
      </c>
      <c r="J29" s="120"/>
      <c r="K29" s="127" t="e">
        <f>#REF!</f>
        <v>#REF!</v>
      </c>
      <c r="L29" s="128" t="e">
        <f t="shared" si="0"/>
        <v>#REF!</v>
      </c>
      <c r="M29" s="120" t="e">
        <f>E29=#REF!/1000</f>
        <v>#REF!</v>
      </c>
      <c r="N29" s="120" t="e">
        <f>F29=#REF!/1000</f>
        <v>#REF!</v>
      </c>
      <c r="O29" s="120" t="e">
        <f>H29=#REF!/1000</f>
        <v>#REF!</v>
      </c>
      <c r="P29" s="120" t="e">
        <f>I29=#REF!/1000</f>
        <v>#REF!</v>
      </c>
      <c r="S29" s="124"/>
    </row>
    <row r="30" spans="3:19" x14ac:dyDescent="0.15">
      <c r="C30" s="118" t="s">
        <v>1317</v>
      </c>
      <c r="E30" s="119" t="e">
        <f>#REF!/1000</f>
        <v>#REF!</v>
      </c>
      <c r="F30" s="119" t="e">
        <f>#REF!/1000</f>
        <v>#REF!</v>
      </c>
      <c r="G30" s="119"/>
      <c r="H30" s="119" t="e">
        <f>#REF!/1000</f>
        <v>#REF!</v>
      </c>
      <c r="I30" s="119" t="e">
        <f>#REF!/1000</f>
        <v>#REF!</v>
      </c>
      <c r="J30" s="119"/>
      <c r="K30" s="127" t="e">
        <f>#REF!</f>
        <v>#REF!</v>
      </c>
      <c r="L30" s="128" t="e">
        <f t="shared" si="0"/>
        <v>#REF!</v>
      </c>
      <c r="M30" s="120" t="e">
        <f>E30=#REF!/1000</f>
        <v>#REF!</v>
      </c>
      <c r="N30" s="120" t="e">
        <f>F30=#REF!/1000</f>
        <v>#REF!</v>
      </c>
      <c r="O30" s="120" t="e">
        <f>H30=#REF!/1000</f>
        <v>#REF!</v>
      </c>
      <c r="P30" s="120" t="e">
        <f>I30=#REF!/1000</f>
        <v>#REF!</v>
      </c>
      <c r="S30" s="124"/>
    </row>
    <row r="31" spans="3:19" x14ac:dyDescent="0.15">
      <c r="C31" s="118" t="s">
        <v>1318</v>
      </c>
      <c r="E31" s="119"/>
      <c r="F31" s="119"/>
      <c r="G31" s="119"/>
      <c r="H31" s="119"/>
      <c r="I31" s="119"/>
      <c r="J31" s="119"/>
      <c r="K31" s="127"/>
      <c r="L31" s="128"/>
      <c r="M31" s="120"/>
      <c r="N31" s="120"/>
      <c r="O31" s="120"/>
      <c r="P31" s="120"/>
      <c r="S31" s="124"/>
    </row>
    <row r="32" spans="3:19" x14ac:dyDescent="0.15">
      <c r="C32" s="118"/>
      <c r="E32" s="119"/>
      <c r="F32" s="119"/>
      <c r="G32" s="119"/>
      <c r="H32" s="119"/>
      <c r="I32" s="119"/>
      <c r="J32" s="120"/>
      <c r="K32" s="121"/>
      <c r="L32" s="120"/>
      <c r="M32" s="122"/>
      <c r="N32" s="124"/>
      <c r="O32" s="133"/>
      <c r="P32" s="123"/>
      <c r="Q32" s="134"/>
      <c r="R32" s="125"/>
      <c r="S32" s="124"/>
    </row>
    <row r="33" spans="3:19" ht="15" x14ac:dyDescent="0.15">
      <c r="C33" s="118" t="s">
        <v>1319</v>
      </c>
      <c r="D33" s="126" t="s">
        <v>1320</v>
      </c>
      <c r="E33" s="119"/>
      <c r="F33" s="119"/>
      <c r="G33" s="119"/>
      <c r="H33" s="119"/>
      <c r="I33" s="119"/>
      <c r="J33" s="120"/>
      <c r="K33" s="121"/>
      <c r="L33" s="120"/>
      <c r="M33" s="122"/>
      <c r="N33" s="124"/>
      <c r="O33" s="133"/>
      <c r="P33" s="123"/>
      <c r="Q33" s="134"/>
      <c r="R33" s="125"/>
      <c r="S33" s="124"/>
    </row>
    <row r="34" spans="3:19" hidden="1" x14ac:dyDescent="0.15">
      <c r="C34" s="118"/>
      <c r="D34" s="135"/>
      <c r="E34" s="119"/>
      <c r="F34" s="119"/>
      <c r="G34" s="119"/>
      <c r="H34" s="119"/>
      <c r="I34" s="119"/>
      <c r="J34" s="136"/>
      <c r="K34" s="137"/>
      <c r="L34" s="136"/>
      <c r="M34" s="136"/>
      <c r="N34" s="124"/>
      <c r="O34" s="124"/>
      <c r="P34" s="123"/>
      <c r="Q34" s="123"/>
      <c r="R34" s="124"/>
      <c r="S34" s="124"/>
    </row>
    <row r="35" spans="3:19" hidden="1" x14ac:dyDescent="0.15">
      <c r="C35" s="118" t="s">
        <v>1298</v>
      </c>
      <c r="D35" s="135" t="s">
        <v>57</v>
      </c>
      <c r="E35" s="138" t="s">
        <v>1321</v>
      </c>
      <c r="F35" s="138" t="s">
        <v>1321</v>
      </c>
      <c r="G35" s="138"/>
      <c r="H35" s="138" t="s">
        <v>1321</v>
      </c>
      <c r="I35" s="119">
        <v>5618.6176100000002</v>
      </c>
      <c r="P35" s="123"/>
      <c r="Q35" s="123"/>
    </row>
    <row r="36" spans="3:19" hidden="1" x14ac:dyDescent="0.15">
      <c r="C36" s="118"/>
      <c r="D36" s="135" t="s">
        <v>59</v>
      </c>
      <c r="E36" s="138" t="s">
        <v>1321</v>
      </c>
      <c r="F36" s="138" t="s">
        <v>1321</v>
      </c>
      <c r="G36" s="138"/>
      <c r="H36" s="138" t="s">
        <v>1321</v>
      </c>
      <c r="I36" s="119">
        <v>5444.7638699999998</v>
      </c>
      <c r="P36" s="123"/>
      <c r="Q36" s="123"/>
    </row>
    <row r="37" spans="3:19" hidden="1" x14ac:dyDescent="0.15">
      <c r="C37" s="118"/>
      <c r="D37" s="135" t="s">
        <v>1322</v>
      </c>
      <c r="E37" s="138" t="s">
        <v>1321</v>
      </c>
      <c r="F37" s="138" t="s">
        <v>1321</v>
      </c>
      <c r="G37" s="138"/>
      <c r="H37" s="138" t="s">
        <v>1321</v>
      </c>
      <c r="I37" s="119">
        <v>5474.0932299999995</v>
      </c>
      <c r="P37" s="123"/>
      <c r="Q37" s="123"/>
    </row>
    <row r="38" spans="3:19" hidden="1" x14ac:dyDescent="0.15">
      <c r="C38" s="118"/>
      <c r="D38" s="135" t="s">
        <v>1323</v>
      </c>
      <c r="E38" s="138" t="s">
        <v>1321</v>
      </c>
      <c r="F38" s="138" t="s">
        <v>1321</v>
      </c>
      <c r="G38" s="138"/>
      <c r="H38" s="138" t="s">
        <v>1321</v>
      </c>
      <c r="I38" s="119">
        <v>2778.8632599999996</v>
      </c>
      <c r="P38" s="123"/>
      <c r="Q38" s="123"/>
    </row>
    <row r="39" spans="3:19" hidden="1" x14ac:dyDescent="0.15">
      <c r="C39" s="118"/>
      <c r="D39" s="135"/>
      <c r="E39" s="138"/>
      <c r="F39" s="138"/>
      <c r="G39" s="138"/>
      <c r="H39" s="138"/>
      <c r="I39" s="119"/>
      <c r="P39" s="123"/>
      <c r="Q39" s="123"/>
    </row>
    <row r="40" spans="3:19" hidden="1" x14ac:dyDescent="0.15">
      <c r="C40" s="118" t="s">
        <v>1299</v>
      </c>
      <c r="D40" s="135" t="s">
        <v>57</v>
      </c>
      <c r="E40" s="138" t="s">
        <v>1321</v>
      </c>
      <c r="F40" s="138" t="s">
        <v>1321</v>
      </c>
      <c r="G40" s="138"/>
      <c r="H40" s="138" t="s">
        <v>1321</v>
      </c>
      <c r="I40" s="119">
        <v>5944.8379999999997</v>
      </c>
      <c r="P40" s="123"/>
      <c r="Q40" s="123"/>
    </row>
    <row r="41" spans="3:19" hidden="1" x14ac:dyDescent="0.15">
      <c r="C41" s="118"/>
      <c r="D41" s="135" t="s">
        <v>59</v>
      </c>
      <c r="E41" s="138" t="s">
        <v>1321</v>
      </c>
      <c r="F41" s="138" t="s">
        <v>1321</v>
      </c>
      <c r="G41" s="138"/>
      <c r="H41" s="138" t="s">
        <v>1321</v>
      </c>
      <c r="I41" s="119">
        <v>5755.4271600000002</v>
      </c>
      <c r="P41" s="123"/>
      <c r="Q41" s="123"/>
    </row>
    <row r="42" spans="3:19" hidden="1" x14ac:dyDescent="0.15">
      <c r="C42" s="118"/>
      <c r="D42" s="135" t="s">
        <v>1322</v>
      </c>
      <c r="E42" s="138" t="s">
        <v>1321</v>
      </c>
      <c r="F42" s="138" t="s">
        <v>1321</v>
      </c>
      <c r="G42" s="138"/>
      <c r="H42" s="138" t="s">
        <v>1321</v>
      </c>
      <c r="I42" s="119">
        <v>5781.0360000000001</v>
      </c>
      <c r="P42" s="123"/>
      <c r="Q42" s="123"/>
    </row>
    <row r="43" spans="3:19" hidden="1" x14ac:dyDescent="0.15">
      <c r="C43" s="118"/>
      <c r="D43" s="135" t="s">
        <v>1323</v>
      </c>
      <c r="E43" s="138" t="s">
        <v>1321</v>
      </c>
      <c r="F43" s="138" t="s">
        <v>1321</v>
      </c>
      <c r="G43" s="138"/>
      <c r="H43" s="138" t="s">
        <v>1321</v>
      </c>
      <c r="I43" s="119">
        <v>2892.2469999999998</v>
      </c>
      <c r="P43" s="123"/>
      <c r="Q43" s="123"/>
    </row>
    <row r="44" spans="3:19" hidden="1" x14ac:dyDescent="0.15">
      <c r="C44" s="118"/>
      <c r="D44" s="135"/>
      <c r="E44" s="138"/>
      <c r="F44" s="138"/>
      <c r="G44" s="138"/>
      <c r="H44" s="138"/>
      <c r="I44" s="119"/>
      <c r="P44" s="123"/>
      <c r="Q44" s="123"/>
    </row>
    <row r="45" spans="3:19" hidden="1" x14ac:dyDescent="0.15">
      <c r="C45" s="118" t="s">
        <v>1300</v>
      </c>
      <c r="D45" s="135" t="s">
        <v>57</v>
      </c>
      <c r="E45" s="138" t="s">
        <v>1321</v>
      </c>
      <c r="F45" s="138" t="s">
        <v>1321</v>
      </c>
      <c r="G45" s="138"/>
      <c r="H45" s="138" t="s">
        <v>1321</v>
      </c>
      <c r="I45" s="119">
        <v>6293.4660000000003</v>
      </c>
      <c r="P45" s="123"/>
      <c r="Q45" s="123"/>
    </row>
    <row r="46" spans="3:19" hidden="1" x14ac:dyDescent="0.15">
      <c r="C46" s="118"/>
      <c r="D46" s="135" t="s">
        <v>59</v>
      </c>
      <c r="E46" s="138" t="s">
        <v>1321</v>
      </c>
      <c r="F46" s="138" t="s">
        <v>1321</v>
      </c>
      <c r="G46" s="138"/>
      <c r="H46" s="138" t="s">
        <v>1321</v>
      </c>
      <c r="I46" s="119">
        <v>6066.7969999999996</v>
      </c>
      <c r="P46" s="123"/>
      <c r="Q46" s="123"/>
    </row>
    <row r="47" spans="3:19" hidden="1" x14ac:dyDescent="0.15">
      <c r="C47" s="118"/>
      <c r="D47" s="135" t="s">
        <v>1322</v>
      </c>
      <c r="E47" s="138" t="s">
        <v>1321</v>
      </c>
      <c r="F47" s="138" t="s">
        <v>1321</v>
      </c>
      <c r="G47" s="138"/>
      <c r="H47" s="138" t="s">
        <v>1321</v>
      </c>
      <c r="I47" s="119">
        <v>6047.1469999999999</v>
      </c>
      <c r="P47" s="123"/>
      <c r="Q47" s="123"/>
    </row>
    <row r="48" spans="3:19" hidden="1" x14ac:dyDescent="0.15">
      <c r="C48" s="118"/>
      <c r="D48" s="135" t="s">
        <v>1323</v>
      </c>
      <c r="E48" s="138" t="s">
        <v>1321</v>
      </c>
      <c r="F48" s="138" t="s">
        <v>1321</v>
      </c>
      <c r="G48" s="138"/>
      <c r="H48" s="138" t="s">
        <v>1321</v>
      </c>
      <c r="I48" s="119">
        <v>2911.4591700000001</v>
      </c>
      <c r="P48" s="123"/>
      <c r="Q48" s="123"/>
    </row>
    <row r="49" spans="3:17" hidden="1" x14ac:dyDescent="0.15">
      <c r="C49" s="118"/>
      <c r="D49" s="135"/>
      <c r="E49" s="138"/>
      <c r="F49" s="138"/>
      <c r="G49" s="138"/>
      <c r="H49" s="138"/>
      <c r="I49" s="119"/>
      <c r="P49" s="123"/>
      <c r="Q49" s="123"/>
    </row>
    <row r="50" spans="3:17" hidden="1" x14ac:dyDescent="0.15">
      <c r="C50" s="118" t="s">
        <v>1301</v>
      </c>
      <c r="D50" s="135" t="s">
        <v>57</v>
      </c>
      <c r="E50" s="138" t="s">
        <v>1321</v>
      </c>
      <c r="F50" s="138" t="s">
        <v>1321</v>
      </c>
      <c r="G50" s="138"/>
      <c r="H50" s="138" t="s">
        <v>1321</v>
      </c>
      <c r="I50" s="119">
        <v>6406.4132800000007</v>
      </c>
      <c r="P50" s="123"/>
      <c r="Q50" s="123"/>
    </row>
    <row r="51" spans="3:17" hidden="1" x14ac:dyDescent="0.15">
      <c r="C51" s="118"/>
      <c r="D51" s="135" t="s">
        <v>59</v>
      </c>
      <c r="E51" s="138" t="s">
        <v>1321</v>
      </c>
      <c r="F51" s="138" t="s">
        <v>1321</v>
      </c>
      <c r="G51" s="138"/>
      <c r="H51" s="138" t="s">
        <v>1321</v>
      </c>
      <c r="I51" s="119">
        <v>6195.1160200000004</v>
      </c>
      <c r="P51" s="123"/>
      <c r="Q51" s="123"/>
    </row>
    <row r="52" spans="3:17" ht="12" hidden="1" customHeight="1" x14ac:dyDescent="0.15">
      <c r="C52" s="118"/>
      <c r="D52" s="135" t="s">
        <v>1322</v>
      </c>
      <c r="E52" s="138" t="s">
        <v>1321</v>
      </c>
      <c r="F52" s="138" t="s">
        <v>1321</v>
      </c>
      <c r="G52" s="138"/>
      <c r="H52" s="138" t="s">
        <v>1321</v>
      </c>
      <c r="I52" s="119">
        <v>6155.5489100000004</v>
      </c>
      <c r="P52" s="123"/>
      <c r="Q52" s="123"/>
    </row>
    <row r="53" spans="3:17" hidden="1" x14ac:dyDescent="0.15">
      <c r="C53" s="118"/>
      <c r="D53" s="135" t="s">
        <v>1323</v>
      </c>
      <c r="E53" s="138" t="s">
        <v>1321</v>
      </c>
      <c r="F53" s="138" t="s">
        <v>1321</v>
      </c>
      <c r="G53" s="138"/>
      <c r="H53" s="138" t="s">
        <v>1321</v>
      </c>
      <c r="I53" s="119">
        <v>3068.9496800000002</v>
      </c>
      <c r="P53" s="123"/>
      <c r="Q53" s="123"/>
    </row>
    <row r="54" spans="3:17" hidden="1" x14ac:dyDescent="0.15">
      <c r="C54" s="118"/>
      <c r="D54" s="135"/>
      <c r="E54" s="138"/>
      <c r="F54" s="138"/>
      <c r="G54" s="138"/>
      <c r="H54" s="138"/>
      <c r="I54" s="119"/>
      <c r="P54" s="123"/>
      <c r="Q54" s="123"/>
    </row>
    <row r="55" spans="3:17" hidden="1" x14ac:dyDescent="0.15">
      <c r="C55" s="118" t="s">
        <v>1306</v>
      </c>
      <c r="D55" s="135" t="s">
        <v>57</v>
      </c>
      <c r="E55" s="138" t="s">
        <v>1321</v>
      </c>
      <c r="F55" s="138" t="s">
        <v>1321</v>
      </c>
      <c r="G55" s="138"/>
      <c r="H55" s="138" t="s">
        <v>1321</v>
      </c>
      <c r="I55" s="119">
        <v>6544.0228900000002</v>
      </c>
      <c r="M55" s="139"/>
      <c r="P55" s="123"/>
      <c r="Q55" s="123"/>
    </row>
    <row r="56" spans="3:17" hidden="1" x14ac:dyDescent="0.15">
      <c r="D56" s="107" t="s">
        <v>59</v>
      </c>
      <c r="E56" s="138" t="s">
        <v>1321</v>
      </c>
      <c r="F56" s="138" t="s">
        <v>1321</v>
      </c>
      <c r="G56" s="138"/>
      <c r="H56" s="138" t="s">
        <v>1321</v>
      </c>
      <c r="I56" s="119">
        <v>6336.3756199999998</v>
      </c>
      <c r="J56" s="140"/>
      <c r="K56" s="141"/>
      <c r="L56" s="140"/>
      <c r="M56" s="139"/>
      <c r="P56" s="123"/>
      <c r="Q56" s="123"/>
    </row>
    <row r="57" spans="3:17" hidden="1" x14ac:dyDescent="0.15">
      <c r="D57" s="107" t="s">
        <v>1322</v>
      </c>
      <c r="E57" s="138" t="s">
        <v>1321</v>
      </c>
      <c r="F57" s="138" t="s">
        <v>1321</v>
      </c>
      <c r="G57" s="138"/>
      <c r="H57" s="138" t="s">
        <v>1321</v>
      </c>
      <c r="I57" s="119">
        <v>6322.0090899999996</v>
      </c>
      <c r="M57" s="139"/>
      <c r="P57" s="123"/>
      <c r="Q57" s="123"/>
    </row>
    <row r="58" spans="3:17" hidden="1" x14ac:dyDescent="0.15">
      <c r="D58" s="107" t="s">
        <v>1323</v>
      </c>
      <c r="E58" s="138" t="s">
        <v>1321</v>
      </c>
      <c r="F58" s="138" t="s">
        <v>1321</v>
      </c>
      <c r="G58" s="138"/>
      <c r="H58" s="138" t="s">
        <v>1321</v>
      </c>
      <c r="I58" s="119">
        <v>3103.82969</v>
      </c>
      <c r="M58" s="139"/>
      <c r="P58" s="123"/>
      <c r="Q58" s="123"/>
    </row>
    <row r="59" spans="3:17" hidden="1" x14ac:dyDescent="0.15">
      <c r="E59" s="138"/>
      <c r="F59" s="138"/>
      <c r="G59" s="138"/>
      <c r="H59" s="138"/>
      <c r="I59" s="119"/>
      <c r="M59" s="139"/>
      <c r="P59" s="123"/>
      <c r="Q59" s="123"/>
    </row>
    <row r="60" spans="3:17" x14ac:dyDescent="0.15">
      <c r="E60" s="138"/>
      <c r="F60" s="138"/>
      <c r="G60" s="138"/>
      <c r="H60" s="138"/>
      <c r="I60" s="119"/>
      <c r="M60" s="139"/>
      <c r="P60" s="123"/>
      <c r="Q60" s="123"/>
    </row>
    <row r="61" spans="3:17" x14ac:dyDescent="0.15">
      <c r="C61" s="118" t="s">
        <v>1324</v>
      </c>
      <c r="D61" s="135" t="s">
        <v>57</v>
      </c>
      <c r="E61" s="138" t="s">
        <v>1321</v>
      </c>
      <c r="F61" s="138" t="s">
        <v>1321</v>
      </c>
      <c r="G61" s="138"/>
      <c r="H61" s="138" t="s">
        <v>1321</v>
      </c>
      <c r="I61" s="119">
        <v>6582.0108</v>
      </c>
      <c r="J61" s="142"/>
      <c r="K61" s="143">
        <v>6582.0108000000009</v>
      </c>
      <c r="L61" s="142" t="str">
        <f>IF(I61&lt;&gt;K61,"N", "Y")</f>
        <v>Y</v>
      </c>
      <c r="M61" s="139"/>
      <c r="P61" s="123"/>
      <c r="Q61" s="123"/>
    </row>
    <row r="62" spans="3:17" x14ac:dyDescent="0.15">
      <c r="D62" s="107" t="s">
        <v>59</v>
      </c>
      <c r="E62" s="138" t="s">
        <v>1321</v>
      </c>
      <c r="F62" s="138" t="s">
        <v>1321</v>
      </c>
      <c r="G62" s="138"/>
      <c r="H62" s="138" t="s">
        <v>1321</v>
      </c>
      <c r="I62" s="119">
        <v>6390.7835500000001</v>
      </c>
      <c r="J62" s="142"/>
      <c r="K62" s="143">
        <v>6390.783550000001</v>
      </c>
      <c r="L62" s="142" t="str">
        <f>IF(I62&lt;&gt;K62,"N", "Y")</f>
        <v>Y</v>
      </c>
      <c r="M62" s="139"/>
      <c r="P62" s="123"/>
      <c r="Q62" s="123"/>
    </row>
    <row r="63" spans="3:17" x14ac:dyDescent="0.15">
      <c r="D63" s="107" t="s">
        <v>1322</v>
      </c>
      <c r="E63" s="138" t="s">
        <v>1321</v>
      </c>
      <c r="F63" s="138" t="s">
        <v>1321</v>
      </c>
      <c r="G63" s="138"/>
      <c r="H63" s="138" t="s">
        <v>1321</v>
      </c>
      <c r="I63" s="119">
        <v>6338.3353299999999</v>
      </c>
      <c r="J63" s="142"/>
      <c r="K63" s="143">
        <v>6338.335329999999</v>
      </c>
      <c r="L63" s="142" t="str">
        <f>IF(I63&lt;&gt;K63,"N", "Y")</f>
        <v>Y</v>
      </c>
      <c r="M63" s="139"/>
      <c r="P63" s="123"/>
      <c r="Q63" s="123"/>
    </row>
    <row r="64" spans="3:17" x14ac:dyDescent="0.15">
      <c r="D64" s="107" t="s">
        <v>1323</v>
      </c>
      <c r="E64" s="138" t="s">
        <v>1321</v>
      </c>
      <c r="F64" s="138" t="s">
        <v>1321</v>
      </c>
      <c r="G64" s="138"/>
      <c r="H64" s="138" t="s">
        <v>1321</v>
      </c>
      <c r="I64" s="119">
        <v>3184.75171</v>
      </c>
      <c r="J64" s="142"/>
      <c r="K64" s="143">
        <v>3184.75171</v>
      </c>
      <c r="L64" s="142" t="str">
        <f>IF(I64&lt;&gt;K64,"N", "Y")</f>
        <v>Y</v>
      </c>
      <c r="M64" s="142">
        <f>SUM(I61:I64)</f>
        <v>22495.881389999999</v>
      </c>
      <c r="N64" s="144">
        <f>M64-I20</f>
        <v>3.1999999919207767E-4</v>
      </c>
      <c r="P64" s="123"/>
      <c r="Q64" s="123"/>
    </row>
    <row r="65" spans="3:20" x14ac:dyDescent="0.15">
      <c r="E65" s="138"/>
      <c r="F65" s="138"/>
      <c r="G65" s="138"/>
      <c r="H65" s="138"/>
      <c r="I65" s="119"/>
      <c r="J65" s="142"/>
      <c r="K65" s="143"/>
      <c r="L65" s="142"/>
      <c r="M65" s="139"/>
      <c r="P65" s="123"/>
      <c r="Q65" s="123"/>
    </row>
    <row r="66" spans="3:20" x14ac:dyDescent="0.15">
      <c r="C66" s="118" t="s">
        <v>1325</v>
      </c>
      <c r="D66" s="135" t="s">
        <v>1326</v>
      </c>
      <c r="E66" s="138" t="s">
        <v>1321</v>
      </c>
      <c r="F66" s="138" t="s">
        <v>1321</v>
      </c>
      <c r="G66" s="138"/>
      <c r="H66" s="138" t="s">
        <v>1321</v>
      </c>
      <c r="I66" s="145">
        <v>6672.4866199999997</v>
      </c>
      <c r="J66" s="142"/>
      <c r="K66" s="143">
        <v>6672.4866300000003</v>
      </c>
      <c r="L66" s="142" t="str">
        <f>IF(I66&lt;&gt;K66,"N", "Y")</f>
        <v>N</v>
      </c>
      <c r="M66" s="139"/>
      <c r="N66" s="146"/>
      <c r="O66" s="123"/>
      <c r="P66" s="123" t="s">
        <v>1327</v>
      </c>
      <c r="Q66" s="123"/>
    </row>
    <row r="67" spans="3:20" x14ac:dyDescent="0.15">
      <c r="D67" s="107" t="s">
        <v>1328</v>
      </c>
      <c r="E67" s="138" t="s">
        <v>1321</v>
      </c>
      <c r="F67" s="138" t="s">
        <v>1321</v>
      </c>
      <c r="G67" s="138"/>
      <c r="H67" s="138" t="s">
        <v>1321</v>
      </c>
      <c r="I67" s="145">
        <v>6420.9102300000004</v>
      </c>
      <c r="J67" s="142"/>
      <c r="K67" s="143">
        <v>6420.9102199999998</v>
      </c>
      <c r="L67" s="142" t="str">
        <f>IF(I67&lt;&gt;K67,"N", "Y")</f>
        <v>N</v>
      </c>
      <c r="M67" s="139"/>
      <c r="N67" s="142"/>
      <c r="O67" s="123"/>
      <c r="P67" s="123" t="s">
        <v>1327</v>
      </c>
      <c r="Q67" s="123"/>
    </row>
    <row r="68" spans="3:20" x14ac:dyDescent="0.15">
      <c r="D68" s="107" t="s">
        <v>1322</v>
      </c>
      <c r="E68" s="138" t="s">
        <v>1321</v>
      </c>
      <c r="F68" s="138" t="s">
        <v>1321</v>
      </c>
      <c r="G68" s="138"/>
      <c r="H68" s="138" t="s">
        <v>1321</v>
      </c>
      <c r="I68" s="119">
        <v>6458.3462900000004</v>
      </c>
      <c r="J68" s="142"/>
      <c r="K68" s="143">
        <v>6458.3462900000004</v>
      </c>
      <c r="L68" s="142" t="str">
        <f>IF(I68&lt;&gt;K68,"N", "Y")</f>
        <v>Y</v>
      </c>
      <c r="M68" s="139"/>
      <c r="N68" s="142"/>
      <c r="P68" s="123"/>
      <c r="Q68" s="123"/>
    </row>
    <row r="69" spans="3:20" x14ac:dyDescent="0.15">
      <c r="D69" s="107" t="s">
        <v>1323</v>
      </c>
      <c r="E69" s="138" t="s">
        <v>1321</v>
      </c>
      <c r="F69" s="138" t="s">
        <v>1321</v>
      </c>
      <c r="G69" s="138"/>
      <c r="H69" s="138" t="s">
        <v>1321</v>
      </c>
      <c r="I69" s="119">
        <v>3207.1485200000002</v>
      </c>
      <c r="J69" s="142"/>
      <c r="K69" s="143">
        <v>3207.1485200000002</v>
      </c>
      <c r="L69" s="142" t="str">
        <f>IF(I69&lt;&gt;K69,"N", "Y")</f>
        <v>Y</v>
      </c>
      <c r="M69" s="142">
        <f>SUM(I66:I69)</f>
        <v>22758.891660000001</v>
      </c>
      <c r="N69" s="144">
        <f>M69-I21</f>
        <v>-2.4999999986903276E-3</v>
      </c>
      <c r="P69" s="123"/>
      <c r="Q69" s="123"/>
    </row>
    <row r="70" spans="3:20" x14ac:dyDescent="0.15">
      <c r="E70" s="138"/>
      <c r="F70" s="138"/>
      <c r="G70" s="138"/>
      <c r="H70" s="138"/>
      <c r="I70" s="119"/>
      <c r="J70" s="142"/>
      <c r="K70" s="143"/>
      <c r="L70" s="142"/>
      <c r="M70" s="139"/>
      <c r="P70" s="123"/>
      <c r="Q70" s="123"/>
    </row>
    <row r="71" spans="3:20" x14ac:dyDescent="0.15">
      <c r="C71" s="118" t="s">
        <v>1329</v>
      </c>
      <c r="D71" s="135" t="s">
        <v>1326</v>
      </c>
      <c r="E71" s="138" t="s">
        <v>1321</v>
      </c>
      <c r="F71" s="138" t="s">
        <v>1321</v>
      </c>
      <c r="G71" s="138"/>
      <c r="H71" s="138" t="s">
        <v>1321</v>
      </c>
      <c r="I71" s="119">
        <v>6918.7160000000003</v>
      </c>
      <c r="J71" s="142"/>
      <c r="K71" s="143">
        <v>6918.7160000000003</v>
      </c>
      <c r="L71" s="142" t="str">
        <f>IF(I71&lt;&gt;K71,"N", "Y")</f>
        <v>Y</v>
      </c>
      <c r="M71" s="139"/>
      <c r="N71" s="146"/>
      <c r="P71" s="123"/>
      <c r="Q71" s="123"/>
    </row>
    <row r="72" spans="3:20" x14ac:dyDescent="0.15">
      <c r="D72" s="107" t="s">
        <v>1328</v>
      </c>
      <c r="E72" s="138" t="s">
        <v>1321</v>
      </c>
      <c r="F72" s="138" t="s">
        <v>1321</v>
      </c>
      <c r="G72" s="138"/>
      <c r="H72" s="138" t="s">
        <v>1321</v>
      </c>
      <c r="I72" s="119">
        <v>6717.2120000000004</v>
      </c>
      <c r="J72" s="142"/>
      <c r="K72" s="143">
        <v>6717.2120000000004</v>
      </c>
      <c r="L72" s="142" t="str">
        <f>IF(I72&lt;&gt;K72,"N", "Y")</f>
        <v>Y</v>
      </c>
      <c r="M72" s="139"/>
      <c r="N72" s="142"/>
      <c r="P72" s="123"/>
      <c r="Q72" s="123"/>
    </row>
    <row r="73" spans="3:20" x14ac:dyDescent="0.15">
      <c r="D73" s="107" t="s">
        <v>1322</v>
      </c>
      <c r="E73" s="138" t="s">
        <v>1321</v>
      </c>
      <c r="F73" s="138" t="s">
        <v>1321</v>
      </c>
      <c r="G73" s="138"/>
      <c r="H73" s="138" t="s">
        <v>1321</v>
      </c>
      <c r="I73" s="119">
        <v>6704.259</v>
      </c>
      <c r="J73" s="142"/>
      <c r="K73" s="143">
        <v>6704.259</v>
      </c>
      <c r="L73" s="142" t="str">
        <f>IF(I73&lt;&gt;K73,"N", "Y")</f>
        <v>Y</v>
      </c>
      <c r="M73" s="139"/>
      <c r="N73" s="142"/>
      <c r="P73" s="123"/>
      <c r="Q73" s="123"/>
    </row>
    <row r="74" spans="3:20" x14ac:dyDescent="0.15">
      <c r="D74" s="107" t="s">
        <v>1323</v>
      </c>
      <c r="E74" s="138" t="s">
        <v>1321</v>
      </c>
      <c r="F74" s="138" t="s">
        <v>1321</v>
      </c>
      <c r="G74" s="138"/>
      <c r="H74" s="138" t="s">
        <v>1321</v>
      </c>
      <c r="I74" s="119">
        <v>3507.61895</v>
      </c>
      <c r="J74" s="142"/>
      <c r="K74" s="143">
        <v>3507.61895</v>
      </c>
      <c r="L74" s="142" t="str">
        <f>IF(I74&lt;&gt;K74,"N", "Y")</f>
        <v>Y</v>
      </c>
      <c r="M74" s="142">
        <f>SUM(I71:I74)</f>
        <v>23847.805949999998</v>
      </c>
      <c r="N74" s="144">
        <f>M74-I22</f>
        <v>-1.2700000042968895E-3</v>
      </c>
      <c r="P74" s="123"/>
      <c r="Q74" s="123"/>
    </row>
    <row r="75" spans="3:20" x14ac:dyDescent="0.15">
      <c r="E75" s="138"/>
      <c r="F75" s="138"/>
      <c r="G75" s="138"/>
      <c r="H75" s="138"/>
      <c r="I75" s="119"/>
      <c r="J75" s="142"/>
      <c r="K75" s="143"/>
      <c r="L75" s="142"/>
      <c r="M75" s="139"/>
      <c r="P75" s="123"/>
      <c r="Q75" s="123"/>
    </row>
    <row r="76" spans="3:20" x14ac:dyDescent="0.15">
      <c r="C76" s="118" t="s">
        <v>1330</v>
      </c>
      <c r="D76" s="135" t="s">
        <v>1326</v>
      </c>
      <c r="E76" s="138" t="s">
        <v>1321</v>
      </c>
      <c r="F76" s="138" t="s">
        <v>1321</v>
      </c>
      <c r="G76" s="138"/>
      <c r="H76" s="138" t="s">
        <v>1321</v>
      </c>
      <c r="I76" s="119">
        <v>7115.0060000000003</v>
      </c>
      <c r="J76" s="142"/>
      <c r="K76" s="143">
        <v>7115.0060000000003</v>
      </c>
      <c r="L76" s="142" t="str">
        <f>IF(I76&lt;&gt;K76,"N", "Y")</f>
        <v>Y</v>
      </c>
      <c r="M76" s="139"/>
      <c r="N76" s="146"/>
      <c r="P76" s="147"/>
      <c r="Q76" s="147"/>
      <c r="R76" s="147"/>
      <c r="S76" s="147"/>
      <c r="T76" s="147"/>
    </row>
    <row r="77" spans="3:20" x14ac:dyDescent="0.15">
      <c r="D77" s="107" t="s">
        <v>1328</v>
      </c>
      <c r="E77" s="138" t="s">
        <v>1321</v>
      </c>
      <c r="F77" s="138" t="s">
        <v>1321</v>
      </c>
      <c r="G77" s="138"/>
      <c r="H77" s="138" t="s">
        <v>1321</v>
      </c>
      <c r="I77" s="119">
        <v>6898.5150000000003</v>
      </c>
      <c r="J77" s="142"/>
      <c r="K77" s="143">
        <v>6898.5150000000003</v>
      </c>
      <c r="L77" s="142" t="str">
        <f>IF(I77&lt;&gt;K77,"N", "Y")</f>
        <v>Y</v>
      </c>
      <c r="M77" s="139"/>
      <c r="N77" s="142"/>
      <c r="P77" s="147"/>
      <c r="Q77" s="147"/>
      <c r="R77" s="119"/>
      <c r="S77" s="147"/>
      <c r="T77" s="147"/>
    </row>
    <row r="78" spans="3:20" x14ac:dyDescent="0.15">
      <c r="D78" s="107" t="s">
        <v>1322</v>
      </c>
      <c r="E78" s="138" t="s">
        <v>1321</v>
      </c>
      <c r="F78" s="138" t="s">
        <v>1321</v>
      </c>
      <c r="G78" s="138"/>
      <c r="H78" s="138" t="s">
        <v>1321</v>
      </c>
      <c r="I78" s="119">
        <v>6879.3</v>
      </c>
      <c r="J78" s="142"/>
      <c r="K78" s="143">
        <v>6879.3</v>
      </c>
      <c r="L78" s="142" t="str">
        <f>IF(I78&lt;&gt;K78,"N", "Y")</f>
        <v>Y</v>
      </c>
      <c r="M78" s="139"/>
      <c r="N78" s="142"/>
      <c r="P78" s="123"/>
      <c r="Q78" s="123"/>
      <c r="R78" s="119"/>
    </row>
    <row r="79" spans="3:20" x14ac:dyDescent="0.15">
      <c r="D79" s="107" t="s">
        <v>1323</v>
      </c>
      <c r="E79" s="138" t="s">
        <v>1321</v>
      </c>
      <c r="F79" s="138" t="s">
        <v>1321</v>
      </c>
      <c r="G79" s="138"/>
      <c r="H79" s="138" t="s">
        <v>1321</v>
      </c>
      <c r="I79" s="119">
        <v>3665.6129999999998</v>
      </c>
      <c r="J79" s="142"/>
      <c r="K79" s="143">
        <v>3665.6129999999998</v>
      </c>
      <c r="L79" s="142" t="str">
        <f>IF(I79&lt;&gt;K79,"N", "Y")</f>
        <v>Y</v>
      </c>
      <c r="M79" s="148">
        <f>SUM(I76:I79)</f>
        <v>24558.434000000001</v>
      </c>
      <c r="N79" s="144">
        <f>M79-I23</f>
        <v>5.0000000046566129E-3</v>
      </c>
      <c r="P79" s="123" t="s">
        <v>1331</v>
      </c>
      <c r="Q79" s="123"/>
      <c r="R79" s="119"/>
    </row>
    <row r="80" spans="3:20" x14ac:dyDescent="0.15">
      <c r="E80" s="138"/>
      <c r="F80" s="138"/>
      <c r="G80" s="138"/>
      <c r="H80" s="138"/>
      <c r="I80" s="149"/>
      <c r="J80" s="142"/>
      <c r="K80" s="143"/>
      <c r="L80" s="142"/>
      <c r="M80" s="139"/>
      <c r="N80" s="142"/>
      <c r="P80" s="123"/>
      <c r="Q80" s="123"/>
      <c r="R80" s="119"/>
    </row>
    <row r="81" spans="3:19" x14ac:dyDescent="0.15">
      <c r="C81" s="118" t="s">
        <v>1332</v>
      </c>
      <c r="D81" s="135" t="s">
        <v>1326</v>
      </c>
      <c r="E81" s="138" t="s">
        <v>1321</v>
      </c>
      <c r="F81" s="138" t="s">
        <v>1321</v>
      </c>
      <c r="G81" s="138"/>
      <c r="H81" s="138" t="s">
        <v>1321</v>
      </c>
      <c r="I81" s="36">
        <v>7322.049</v>
      </c>
      <c r="J81" s="142"/>
      <c r="K81" s="143">
        <v>7322.049</v>
      </c>
      <c r="L81" s="142" t="str">
        <f>IF(I81&lt;&gt;K81,"N", "Y")</f>
        <v>Y</v>
      </c>
      <c r="M81" s="139"/>
      <c r="N81" s="142"/>
      <c r="P81" s="123"/>
      <c r="Q81" s="123"/>
    </row>
    <row r="82" spans="3:19" x14ac:dyDescent="0.15">
      <c r="D82" s="107" t="s">
        <v>1328</v>
      </c>
      <c r="E82" s="138" t="s">
        <v>1321</v>
      </c>
      <c r="F82" s="138" t="s">
        <v>1321</v>
      </c>
      <c r="G82" s="138"/>
      <c r="H82" s="138" t="s">
        <v>1321</v>
      </c>
      <c r="I82" s="119">
        <v>7087.7830000000004</v>
      </c>
      <c r="J82" s="142"/>
      <c r="K82" s="143">
        <v>7087.7830000000004</v>
      </c>
      <c r="L82" s="142" t="str">
        <f>IF(I82&lt;&gt;K82,"N", "Y")</f>
        <v>Y</v>
      </c>
      <c r="M82" s="139"/>
      <c r="N82" s="142"/>
      <c r="P82" s="123"/>
      <c r="Q82" s="123"/>
    </row>
    <row r="83" spans="3:19" x14ac:dyDescent="0.15">
      <c r="D83" s="107" t="s">
        <v>1322</v>
      </c>
      <c r="E83" s="138" t="s">
        <v>1321</v>
      </c>
      <c r="F83" s="138" t="s">
        <v>1321</v>
      </c>
      <c r="G83" s="138"/>
      <c r="H83" s="138" t="s">
        <v>1321</v>
      </c>
      <c r="I83" s="119">
        <v>7083.4880000000003</v>
      </c>
      <c r="J83" s="142"/>
      <c r="K83" s="143">
        <v>7083.4880000000003</v>
      </c>
      <c r="L83" s="142" t="str">
        <f>IF(I83&lt;&gt;K83,"N", "Y")</f>
        <v>Y</v>
      </c>
      <c r="M83" s="139"/>
      <c r="N83" s="142"/>
      <c r="P83" s="123"/>
      <c r="Q83" s="123"/>
    </row>
    <row r="84" spans="3:19" x14ac:dyDescent="0.15">
      <c r="D84" s="107" t="s">
        <v>1323</v>
      </c>
      <c r="E84" s="138" t="s">
        <v>1321</v>
      </c>
      <c r="F84" s="138" t="s">
        <v>1321</v>
      </c>
      <c r="G84" s="138"/>
      <c r="H84" s="138" t="s">
        <v>1321</v>
      </c>
      <c r="I84" s="119">
        <v>3824.2481000000002</v>
      </c>
      <c r="J84" s="142"/>
      <c r="K84" s="143">
        <v>3824.2481000000002</v>
      </c>
      <c r="L84" s="142" t="str">
        <f>IF(I84&lt;&gt;K84,"N", "Y")</f>
        <v>Y</v>
      </c>
      <c r="M84" s="142">
        <f>SUM(I81:I84)</f>
        <v>25317.5681</v>
      </c>
      <c r="N84" s="144">
        <f>M84-I24</f>
        <v>0</v>
      </c>
      <c r="P84" s="123"/>
      <c r="Q84" s="123"/>
    </row>
    <row r="85" spans="3:19" x14ac:dyDescent="0.15">
      <c r="E85" s="138"/>
      <c r="F85" s="138"/>
      <c r="G85" s="138"/>
      <c r="H85" s="138"/>
      <c r="I85" s="119"/>
      <c r="J85" s="142"/>
      <c r="K85" s="143"/>
      <c r="L85" s="142"/>
      <c r="M85" s="139"/>
      <c r="N85" s="142"/>
      <c r="P85" s="123"/>
      <c r="Q85" s="123"/>
    </row>
    <row r="86" spans="3:19" x14ac:dyDescent="0.15">
      <c r="C86" s="118" t="s">
        <v>1333</v>
      </c>
      <c r="D86" s="107" t="s">
        <v>1334</v>
      </c>
      <c r="E86" s="138" t="s">
        <v>1321</v>
      </c>
      <c r="F86" s="138" t="s">
        <v>1321</v>
      </c>
      <c r="G86" s="138"/>
      <c r="H86" s="138" t="s">
        <v>1321</v>
      </c>
      <c r="I86" s="119">
        <v>7678.2049999999999</v>
      </c>
      <c r="J86" s="142"/>
      <c r="K86" s="143">
        <v>7678.2049999999999</v>
      </c>
      <c r="L86" s="142" t="str">
        <f>IF(I86&lt;&gt;K86,"N", "Y")</f>
        <v>Y</v>
      </c>
      <c r="M86" s="139"/>
      <c r="N86" s="142"/>
      <c r="P86" s="123"/>
      <c r="Q86" s="123"/>
    </row>
    <row r="87" spans="3:19" x14ac:dyDescent="0.15">
      <c r="C87" s="118"/>
      <c r="D87" s="107" t="s">
        <v>59</v>
      </c>
      <c r="E87" s="138" t="s">
        <v>1321</v>
      </c>
      <c r="F87" s="138" t="s">
        <v>1321</v>
      </c>
      <c r="G87" s="138"/>
      <c r="H87" s="138" t="s">
        <v>1321</v>
      </c>
      <c r="I87" s="119">
        <v>7428.4830000000002</v>
      </c>
      <c r="J87" s="142"/>
      <c r="K87" s="143">
        <v>7428.4830000000002</v>
      </c>
      <c r="L87" s="142" t="str">
        <f>IF(I87&lt;&gt;K87,"N", "Y")</f>
        <v>Y</v>
      </c>
      <c r="M87" s="139"/>
      <c r="N87" s="142"/>
      <c r="P87" s="123"/>
      <c r="Q87" s="123"/>
    </row>
    <row r="88" spans="3:19" x14ac:dyDescent="0.15">
      <c r="C88" s="118"/>
      <c r="D88" s="107" t="s">
        <v>1322</v>
      </c>
      <c r="E88" s="138" t="s">
        <v>1321</v>
      </c>
      <c r="F88" s="138" t="s">
        <v>1321</v>
      </c>
      <c r="G88" s="138"/>
      <c r="H88" s="138" t="s">
        <v>1321</v>
      </c>
      <c r="I88" s="119">
        <v>7411.25</v>
      </c>
      <c r="J88" s="142"/>
      <c r="K88" s="143">
        <v>7411.25</v>
      </c>
      <c r="L88" s="142" t="str">
        <f>IF(I88&lt;&gt;K88,"N", "Y")</f>
        <v>Y</v>
      </c>
      <c r="M88" s="139"/>
      <c r="N88" s="142"/>
      <c r="P88" s="123"/>
      <c r="Q88" s="123"/>
    </row>
    <row r="89" spans="3:19" x14ac:dyDescent="0.15">
      <c r="C89" s="118"/>
      <c r="D89" s="107" t="s">
        <v>1323</v>
      </c>
      <c r="E89" s="138" t="s">
        <v>1321</v>
      </c>
      <c r="F89" s="138" t="s">
        <v>1321</v>
      </c>
      <c r="G89" s="138"/>
      <c r="H89" s="138" t="s">
        <v>1321</v>
      </c>
      <c r="I89" s="119">
        <v>4095.3159000000001</v>
      </c>
      <c r="J89" s="142"/>
      <c r="K89" s="143">
        <v>4095.3159000000001</v>
      </c>
      <c r="L89" s="142" t="str">
        <f>IF(I89&lt;&gt;K89,"N", "Y")</f>
        <v>Y</v>
      </c>
      <c r="M89" s="142">
        <f>SUM(I86:I89)</f>
        <v>26613.253900000003</v>
      </c>
      <c r="N89" s="144">
        <f>M89-I25</f>
        <v>-9.9999999656574801E-4</v>
      </c>
      <c r="P89" s="123"/>
      <c r="Q89" s="123"/>
    </row>
    <row r="90" spans="3:19" x14ac:dyDescent="0.15">
      <c r="C90" s="118"/>
      <c r="E90" s="138"/>
      <c r="F90" s="138"/>
      <c r="G90" s="138"/>
      <c r="H90" s="138"/>
      <c r="I90" s="119"/>
      <c r="J90" s="142"/>
      <c r="K90" s="143"/>
      <c r="L90" s="142"/>
      <c r="M90" s="139"/>
      <c r="N90" s="142"/>
      <c r="P90" s="123"/>
      <c r="Q90" s="123"/>
    </row>
    <row r="91" spans="3:19" x14ac:dyDescent="0.15">
      <c r="C91" s="118" t="s">
        <v>1313</v>
      </c>
      <c r="D91" s="107" t="s">
        <v>1334</v>
      </c>
      <c r="E91" s="138" t="s">
        <v>1321</v>
      </c>
      <c r="F91" s="138" t="s">
        <v>1321</v>
      </c>
      <c r="G91" s="138"/>
      <c r="H91" s="138" t="s">
        <v>1321</v>
      </c>
      <c r="I91" s="119">
        <v>8072.9070000000002</v>
      </c>
      <c r="J91" s="142"/>
      <c r="K91" s="143">
        <v>8072.9070000000002</v>
      </c>
      <c r="L91" s="142" t="str">
        <f>IF(I91&lt;&gt;K91,"N", "Y")</f>
        <v>Y</v>
      </c>
      <c r="M91" s="139"/>
      <c r="N91" s="150"/>
      <c r="O91" s="136"/>
      <c r="Q91" s="136"/>
      <c r="S91" s="136"/>
    </row>
    <row r="92" spans="3:19" x14ac:dyDescent="0.15">
      <c r="C92" s="118"/>
      <c r="D92" s="107" t="s">
        <v>59</v>
      </c>
      <c r="E92" s="138" t="s">
        <v>1321</v>
      </c>
      <c r="F92" s="138" t="s">
        <v>1321</v>
      </c>
      <c r="G92" s="138"/>
      <c r="H92" s="138" t="s">
        <v>1321</v>
      </c>
      <c r="I92" s="119">
        <v>7784.7889999999998</v>
      </c>
      <c r="J92" s="142"/>
      <c r="K92" s="143">
        <v>7784.7889999999998</v>
      </c>
      <c r="L92" s="142" t="str">
        <f>IF(I92&lt;&gt;K92,"N", "Y")</f>
        <v>Y</v>
      </c>
      <c r="M92" s="139"/>
      <c r="N92" s="136"/>
      <c r="P92" s="123"/>
    </row>
    <row r="93" spans="3:19" s="107" customFormat="1" x14ac:dyDescent="0.15">
      <c r="C93" s="118"/>
      <c r="D93" s="107" t="s">
        <v>1322</v>
      </c>
      <c r="E93" s="138" t="s">
        <v>1321</v>
      </c>
      <c r="F93" s="138" t="s">
        <v>1321</v>
      </c>
      <c r="G93" s="138"/>
      <c r="H93" s="138" t="s">
        <v>1321</v>
      </c>
      <c r="I93" s="119">
        <v>7802.0280000000002</v>
      </c>
      <c r="J93" s="142"/>
      <c r="K93" s="143">
        <v>7802.0280000000002</v>
      </c>
      <c r="L93" s="142" t="str">
        <f>IF(I93&lt;&gt;K93,"N", "Y")</f>
        <v>Y</v>
      </c>
      <c r="M93" s="139"/>
      <c r="N93" s="136"/>
      <c r="O93" s="110"/>
      <c r="P93" s="123"/>
      <c r="Q93" s="123"/>
    </row>
    <row r="94" spans="3:19" s="107" customFormat="1" x14ac:dyDescent="0.15">
      <c r="C94" s="118"/>
      <c r="D94" s="107" t="s">
        <v>1323</v>
      </c>
      <c r="E94" s="138" t="s">
        <v>1321</v>
      </c>
      <c r="F94" s="138" t="s">
        <v>1321</v>
      </c>
      <c r="G94" s="138"/>
      <c r="H94" s="138" t="s">
        <v>1321</v>
      </c>
      <c r="I94" s="119">
        <v>4345.8490000000002</v>
      </c>
      <c r="J94" s="142"/>
      <c r="K94" s="143">
        <v>4345.8490000000002</v>
      </c>
      <c r="L94" s="142" t="str">
        <f>IF(I94&lt;&gt;K94,"N", "Y")</f>
        <v>Y</v>
      </c>
      <c r="M94" s="142">
        <f>SUM(I91:I94)</f>
        <v>28005.573000000004</v>
      </c>
      <c r="N94" s="144">
        <f>M94-I26</f>
        <v>1.0000000038417056E-3</v>
      </c>
      <c r="O94" s="110"/>
      <c r="P94" s="123"/>
      <c r="Q94" s="123"/>
    </row>
    <row r="95" spans="3:19" x14ac:dyDescent="0.15">
      <c r="C95" s="118"/>
      <c r="E95" s="138"/>
      <c r="F95" s="138"/>
      <c r="G95" s="138"/>
      <c r="H95" s="138"/>
      <c r="I95" s="119"/>
      <c r="J95" s="142"/>
      <c r="K95" s="143"/>
      <c r="L95" s="142"/>
      <c r="M95" s="139"/>
      <c r="N95" s="142"/>
      <c r="P95" s="123"/>
      <c r="Q95" s="123"/>
    </row>
    <row r="96" spans="3:19" s="107" customFormat="1" x14ac:dyDescent="0.15">
      <c r="C96" s="118" t="s">
        <v>1314</v>
      </c>
      <c r="D96" s="107" t="s">
        <v>1334</v>
      </c>
      <c r="E96" s="138" t="s">
        <v>1321</v>
      </c>
      <c r="F96" s="138" t="s">
        <v>1321</v>
      </c>
      <c r="G96" s="138"/>
      <c r="H96" s="138" t="s">
        <v>1321</v>
      </c>
      <c r="I96" s="119">
        <v>8585.3700000000008</v>
      </c>
      <c r="J96" s="142"/>
      <c r="K96" s="143">
        <v>8585.3700000000008</v>
      </c>
      <c r="L96" s="142" t="str">
        <f>IF(I96&lt;&gt;K96,"N", "Y")</f>
        <v>Y</v>
      </c>
      <c r="M96" s="139"/>
      <c r="N96" s="142"/>
      <c r="O96" s="110"/>
      <c r="P96" s="123"/>
      <c r="Q96" s="123"/>
    </row>
    <row r="97" spans="3:17" s="107" customFormat="1" x14ac:dyDescent="0.15">
      <c r="C97" s="118"/>
      <c r="D97" s="107" t="s">
        <v>59</v>
      </c>
      <c r="E97" s="138" t="s">
        <v>1321</v>
      </c>
      <c r="F97" s="138" t="s">
        <v>1321</v>
      </c>
      <c r="G97" s="138"/>
      <c r="H97" s="138" t="s">
        <v>1321</v>
      </c>
      <c r="I97" s="119">
        <v>8266.4950000000008</v>
      </c>
      <c r="J97" s="142"/>
      <c r="K97" s="143">
        <v>8266.4950000000008</v>
      </c>
      <c r="L97" s="142" t="str">
        <f>IF(I97&lt;&gt;K97,"N", "Y")</f>
        <v>Y</v>
      </c>
      <c r="M97" s="139"/>
      <c r="N97" s="142"/>
      <c r="O97" s="110"/>
      <c r="P97" s="123"/>
      <c r="Q97" s="123"/>
    </row>
    <row r="98" spans="3:17" s="107" customFormat="1" x14ac:dyDescent="0.15">
      <c r="C98" s="118"/>
      <c r="D98" s="107" t="s">
        <v>1322</v>
      </c>
      <c r="E98" s="138" t="s">
        <v>1321</v>
      </c>
      <c r="F98" s="138" t="s">
        <v>1321</v>
      </c>
      <c r="G98" s="138"/>
      <c r="H98" s="138" t="s">
        <v>1321</v>
      </c>
      <c r="I98" s="119">
        <v>8319.5480000000007</v>
      </c>
      <c r="J98" s="142"/>
      <c r="K98" s="143">
        <v>8319.5480000000007</v>
      </c>
      <c r="L98" s="142" t="str">
        <f>IF(I98&lt;&gt;K98,"N", "Y")</f>
        <v>Y</v>
      </c>
      <c r="M98" s="139"/>
      <c r="N98" s="142"/>
      <c r="O98" s="110"/>
      <c r="P98" s="123"/>
      <c r="Q98" s="123"/>
    </row>
    <row r="99" spans="3:17" s="107" customFormat="1" x14ac:dyDescent="0.15">
      <c r="C99" s="118"/>
      <c r="D99" s="107" t="s">
        <v>1323</v>
      </c>
      <c r="E99" s="138" t="s">
        <v>1321</v>
      </c>
      <c r="F99" s="138" t="s">
        <v>1321</v>
      </c>
      <c r="G99" s="138"/>
      <c r="H99" s="138" t="s">
        <v>1321</v>
      </c>
      <c r="I99" s="145">
        <v>4654.8109999999997</v>
      </c>
      <c r="J99" s="142"/>
      <c r="K99" s="143">
        <f>J99/1000</f>
        <v>0</v>
      </c>
      <c r="L99" s="142" t="str">
        <f>IF(I99&lt;&gt;K99,"N", "Y")</f>
        <v>N</v>
      </c>
      <c r="M99" s="142">
        <f>SUM(I96:I99)</f>
        <v>29826.224000000002</v>
      </c>
      <c r="N99" s="144">
        <f>M99-I27</f>
        <v>2.0000000004074536E-3</v>
      </c>
      <c r="O99" s="110"/>
      <c r="P99" s="123" t="s">
        <v>1335</v>
      </c>
      <c r="Q99" s="123"/>
    </row>
    <row r="100" spans="3:17" x14ac:dyDescent="0.15">
      <c r="C100" s="118"/>
      <c r="E100" s="138"/>
      <c r="F100" s="138"/>
      <c r="G100" s="138"/>
      <c r="H100" s="138"/>
      <c r="I100" s="119"/>
      <c r="J100" s="142"/>
      <c r="K100" s="143"/>
      <c r="L100" s="142"/>
      <c r="M100" s="119"/>
      <c r="N100" s="142"/>
      <c r="P100" s="123"/>
      <c r="Q100" s="123"/>
    </row>
    <row r="101" spans="3:17" x14ac:dyDescent="0.15">
      <c r="C101" s="118" t="s">
        <v>1315</v>
      </c>
      <c r="D101" s="107" t="s">
        <v>1334</v>
      </c>
      <c r="E101" s="138" t="s">
        <v>1321</v>
      </c>
      <c r="F101" s="138" t="s">
        <v>1321</v>
      </c>
      <c r="G101" s="138"/>
      <c r="H101" s="138" t="s">
        <v>1321</v>
      </c>
      <c r="I101" s="119">
        <v>9082.384</v>
      </c>
      <c r="J101" s="142"/>
      <c r="K101" s="143">
        <v>9082.384</v>
      </c>
      <c r="L101" s="142" t="str">
        <f>IF(I101&lt;&gt;K101,"N", "Y")</f>
        <v>Y</v>
      </c>
      <c r="M101" s="151"/>
      <c r="N101" s="142"/>
      <c r="P101" s="123"/>
      <c r="Q101" s="123"/>
    </row>
    <row r="102" spans="3:17" x14ac:dyDescent="0.15">
      <c r="C102" s="118"/>
      <c r="D102" s="107" t="s">
        <v>59</v>
      </c>
      <c r="E102" s="138" t="s">
        <v>1321</v>
      </c>
      <c r="F102" s="138" t="s">
        <v>1321</v>
      </c>
      <c r="G102" s="138"/>
      <c r="H102" s="138" t="s">
        <v>1321</v>
      </c>
      <c r="I102" s="119">
        <v>8783.0720000000001</v>
      </c>
      <c r="J102" s="142"/>
      <c r="K102" s="143">
        <v>8783.0720000000001</v>
      </c>
      <c r="L102" s="142" t="str">
        <f>IF(I102&lt;&gt;K102,"N", "Y")</f>
        <v>Y</v>
      </c>
      <c r="M102" s="151"/>
      <c r="N102" s="142"/>
      <c r="P102" s="123"/>
      <c r="Q102" s="123"/>
    </row>
    <row r="103" spans="3:17" x14ac:dyDescent="0.15">
      <c r="C103" s="118"/>
      <c r="D103" s="107" t="s">
        <v>1322</v>
      </c>
      <c r="E103" s="138" t="s">
        <v>1321</v>
      </c>
      <c r="F103" s="138" t="s">
        <v>1321</v>
      </c>
      <c r="G103" s="138"/>
      <c r="H103" s="138" t="s">
        <v>1321</v>
      </c>
      <c r="I103" s="119">
        <v>8763.89</v>
      </c>
      <c r="J103" s="142"/>
      <c r="K103" s="143">
        <v>8763.89</v>
      </c>
      <c r="L103" s="142" t="str">
        <f>IF(I103&lt;&gt;K103,"N", "Y")</f>
        <v>Y</v>
      </c>
      <c r="M103" s="151"/>
      <c r="N103" s="142"/>
      <c r="P103" s="123"/>
      <c r="Q103" s="123"/>
    </row>
    <row r="104" spans="3:17" x14ac:dyDescent="0.15">
      <c r="C104" s="118"/>
      <c r="D104" s="107" t="s">
        <v>1323</v>
      </c>
      <c r="E104" s="138" t="s">
        <v>1321</v>
      </c>
      <c r="F104" s="138" t="s">
        <v>1321</v>
      </c>
      <c r="G104" s="138"/>
      <c r="H104" s="138" t="s">
        <v>1321</v>
      </c>
      <c r="I104" s="119">
        <v>4952.7439999999997</v>
      </c>
      <c r="J104" s="142"/>
      <c r="K104" s="143">
        <v>4952.7439999999997</v>
      </c>
      <c r="L104" s="142" t="str">
        <f>IF(I104&lt;&gt;K104,"N", "Y")</f>
        <v>Y</v>
      </c>
      <c r="M104" s="142">
        <f>SUM(I101:I104)</f>
        <v>31582.089999999997</v>
      </c>
      <c r="N104" s="144">
        <f>M104-I28</f>
        <v>9.9999999656574801E-4</v>
      </c>
      <c r="P104" s="123"/>
      <c r="Q104" s="123"/>
    </row>
    <row r="105" spans="3:17" x14ac:dyDescent="0.15">
      <c r="C105" s="118"/>
      <c r="E105" s="138"/>
      <c r="F105" s="138"/>
      <c r="G105" s="138"/>
      <c r="H105" s="138"/>
      <c r="I105" s="119"/>
      <c r="J105" s="142"/>
      <c r="K105" s="143"/>
      <c r="L105" s="142"/>
      <c r="N105" s="144"/>
      <c r="P105" s="123"/>
      <c r="Q105" s="123"/>
    </row>
    <row r="106" spans="3:17" x14ac:dyDescent="0.15">
      <c r="C106" s="118" t="s">
        <v>1316</v>
      </c>
      <c r="D106" s="107" t="s">
        <v>1334</v>
      </c>
      <c r="E106" s="138" t="s">
        <v>1321</v>
      </c>
      <c r="F106" s="138" t="s">
        <v>1321</v>
      </c>
      <c r="G106" s="138"/>
      <c r="H106" s="138" t="s">
        <v>1321</v>
      </c>
      <c r="I106" s="119" t="e">
        <f>#REF!/1000</f>
        <v>#REF!</v>
      </c>
      <c r="J106" s="142"/>
      <c r="K106" s="143">
        <v>8978.5010000000002</v>
      </c>
      <c r="L106" s="142" t="e">
        <f>IF(I106&lt;&gt;K106,"N", "Y")</f>
        <v>#REF!</v>
      </c>
      <c r="M106" s="119"/>
      <c r="N106" s="142"/>
      <c r="P106" s="123"/>
      <c r="Q106" s="123"/>
    </row>
    <row r="107" spans="3:17" x14ac:dyDescent="0.15">
      <c r="C107" s="118"/>
      <c r="D107" s="107" t="s">
        <v>1336</v>
      </c>
      <c r="E107" s="138" t="s">
        <v>1321</v>
      </c>
      <c r="F107" s="138" t="s">
        <v>1321</v>
      </c>
      <c r="G107" s="138"/>
      <c r="H107" s="138" t="s">
        <v>1321</v>
      </c>
      <c r="I107" s="119" t="e">
        <f>#REF!/1000</f>
        <v>#REF!</v>
      </c>
      <c r="J107" s="142"/>
      <c r="K107" s="143">
        <v>8951.7980000000007</v>
      </c>
      <c r="L107" s="142" t="e">
        <f>IF(I107&lt;&gt;K107,"N", "Y")</f>
        <v>#REF!</v>
      </c>
      <c r="M107" s="119"/>
      <c r="N107" s="142"/>
      <c r="P107" s="123"/>
      <c r="Q107" s="123"/>
    </row>
    <row r="108" spans="3:17" x14ac:dyDescent="0.15">
      <c r="C108" s="118"/>
      <c r="D108" s="107" t="s">
        <v>1337</v>
      </c>
      <c r="E108" s="138" t="s">
        <v>1321</v>
      </c>
      <c r="F108" s="138" t="s">
        <v>1321</v>
      </c>
      <c r="G108" s="138"/>
      <c r="H108" s="138" t="s">
        <v>1321</v>
      </c>
      <c r="I108" s="119" t="e">
        <f>#REF!/1000</f>
        <v>#REF!</v>
      </c>
      <c r="J108" s="142"/>
      <c r="K108" s="143">
        <v>8990.0210000000006</v>
      </c>
      <c r="L108" s="142" t="e">
        <f>IF(I108&lt;&gt;K108,"N", "Y")</f>
        <v>#REF!</v>
      </c>
      <c r="M108" s="119"/>
      <c r="N108" s="142"/>
      <c r="P108" s="123"/>
      <c r="Q108" s="123"/>
    </row>
    <row r="109" spans="3:17" x14ac:dyDescent="0.15">
      <c r="C109" s="118"/>
      <c r="D109" s="107" t="s">
        <v>1323</v>
      </c>
      <c r="E109" s="138" t="s">
        <v>1321</v>
      </c>
      <c r="F109" s="138" t="s">
        <v>1321</v>
      </c>
      <c r="G109" s="138"/>
      <c r="H109" s="138" t="s">
        <v>1321</v>
      </c>
      <c r="I109" s="145" t="e">
        <f>#REF!/1000</f>
        <v>#REF!</v>
      </c>
      <c r="J109" s="142"/>
      <c r="K109" s="143">
        <v>5247.4160000000002</v>
      </c>
      <c r="L109" s="142" t="e">
        <f>IF(I109&lt;&gt;K109,"N", "Y")</f>
        <v>#REF!</v>
      </c>
      <c r="M109" s="142" t="e">
        <f>SUM(I106:I109)</f>
        <v>#REF!</v>
      </c>
      <c r="N109" s="144" t="e">
        <f>M109-I29</f>
        <v>#REF!</v>
      </c>
      <c r="P109" s="123" t="s">
        <v>1338</v>
      </c>
      <c r="Q109" s="123"/>
    </row>
    <row r="110" spans="3:17" x14ac:dyDescent="0.15">
      <c r="C110" s="118"/>
      <c r="E110" s="138"/>
      <c r="F110" s="138"/>
      <c r="G110" s="138"/>
      <c r="H110" s="138"/>
      <c r="I110" s="119"/>
      <c r="J110" s="142"/>
      <c r="K110" s="143"/>
      <c r="L110" s="142"/>
      <c r="M110" s="142"/>
      <c r="N110" s="144"/>
      <c r="P110" s="123"/>
      <c r="Q110" s="123"/>
    </row>
    <row r="111" spans="3:17" x14ac:dyDescent="0.15">
      <c r="C111" s="118" t="s">
        <v>1317</v>
      </c>
      <c r="D111" s="107" t="s">
        <v>57</v>
      </c>
      <c r="E111" s="138" t="s">
        <v>1321</v>
      </c>
      <c r="F111" s="138" t="s">
        <v>1321</v>
      </c>
      <c r="G111" s="138"/>
      <c r="H111" s="138" t="s">
        <v>1321</v>
      </c>
      <c r="I111" s="119" t="e">
        <f>#REF!/1000</f>
        <v>#REF!</v>
      </c>
      <c r="J111" s="142"/>
      <c r="K111" s="143">
        <v>9806.3919999999998</v>
      </c>
      <c r="L111" s="142" t="e">
        <f>IF(I111&lt;&gt;K111,"N", "Y")</f>
        <v>#REF!</v>
      </c>
      <c r="M111" s="142"/>
      <c r="N111" s="144"/>
      <c r="P111" s="123"/>
      <c r="Q111" s="123"/>
    </row>
    <row r="112" spans="3:17" x14ac:dyDescent="0.15">
      <c r="C112" s="118"/>
      <c r="D112" s="107" t="s">
        <v>59</v>
      </c>
      <c r="E112" s="138" t="s">
        <v>1321</v>
      </c>
      <c r="F112" s="138" t="s">
        <v>1321</v>
      </c>
      <c r="G112" s="138"/>
      <c r="H112" s="138" t="s">
        <v>1321</v>
      </c>
      <c r="I112" s="119" t="e">
        <f>#REF!/1000</f>
        <v>#REF!</v>
      </c>
      <c r="J112" s="142"/>
      <c r="K112" s="143">
        <v>9483</v>
      </c>
      <c r="L112" s="142" t="e">
        <f>IF(I112&lt;&gt;K112,"N", "Y")</f>
        <v>#REF!</v>
      </c>
      <c r="M112" s="142"/>
      <c r="N112" s="144"/>
      <c r="P112" s="123"/>
      <c r="Q112" s="123"/>
    </row>
    <row r="113" spans="2:17" x14ac:dyDescent="0.15">
      <c r="C113" s="118"/>
      <c r="D113" s="107" t="s">
        <v>1322</v>
      </c>
      <c r="E113" s="138" t="s">
        <v>1321</v>
      </c>
      <c r="F113" s="138" t="s">
        <v>1321</v>
      </c>
      <c r="G113" s="138"/>
      <c r="H113" s="138" t="s">
        <v>1321</v>
      </c>
      <c r="I113" s="119" t="e">
        <f>#REF!/1000</f>
        <v>#REF!</v>
      </c>
      <c r="J113" s="142"/>
      <c r="K113" s="143">
        <v>9512</v>
      </c>
      <c r="L113" s="142" t="e">
        <f>IF(I113&lt;&gt;K113,"N", "Y")</f>
        <v>#REF!</v>
      </c>
      <c r="M113" s="142"/>
      <c r="N113" s="144"/>
      <c r="P113" s="123"/>
      <c r="Q113" s="123"/>
    </row>
    <row r="114" spans="2:17" x14ac:dyDescent="0.15">
      <c r="C114" s="118"/>
      <c r="D114" s="107" t="s">
        <v>1323</v>
      </c>
      <c r="E114" s="138" t="s">
        <v>1321</v>
      </c>
      <c r="F114" s="138" t="s">
        <v>1321</v>
      </c>
      <c r="G114" s="138"/>
      <c r="H114" s="138" t="s">
        <v>1321</v>
      </c>
      <c r="I114" s="152" t="e">
        <f>#REF!/1000</f>
        <v>#REF!</v>
      </c>
      <c r="J114" s="142" t="s">
        <v>1339</v>
      </c>
      <c r="K114" s="143">
        <v>5622</v>
      </c>
      <c r="L114" s="142" t="e">
        <f>IF(I114&lt;&gt;K114,"N", "Y")</f>
        <v>#REF!</v>
      </c>
      <c r="M114" s="142" t="e">
        <f>SUM(I111:I114)</f>
        <v>#REF!</v>
      </c>
      <c r="N114" s="144" t="e">
        <f>M114-I34</f>
        <v>#REF!</v>
      </c>
      <c r="P114" s="123" t="s">
        <v>1340</v>
      </c>
      <c r="Q114" s="123"/>
    </row>
    <row r="115" spans="2:17" x14ac:dyDescent="0.15">
      <c r="C115" s="118"/>
      <c r="E115" s="138"/>
      <c r="F115" s="138"/>
      <c r="G115" s="138"/>
      <c r="H115" s="138"/>
      <c r="I115" s="119"/>
      <c r="J115" s="142"/>
      <c r="K115" s="143"/>
      <c r="L115" s="142"/>
      <c r="M115" s="142"/>
      <c r="N115" s="144"/>
      <c r="P115" s="123"/>
      <c r="Q115" s="123"/>
    </row>
    <row r="116" spans="2:17" x14ac:dyDescent="0.15">
      <c r="C116" s="118" t="s">
        <v>1318</v>
      </c>
      <c r="D116" s="107" t="s">
        <v>57</v>
      </c>
      <c r="E116" s="138" t="s">
        <v>1321</v>
      </c>
      <c r="F116" s="138" t="s">
        <v>1321</v>
      </c>
      <c r="G116" s="138"/>
      <c r="H116" s="138" t="s">
        <v>1321</v>
      </c>
      <c r="I116" s="119" t="e">
        <f>#REF!/1000</f>
        <v>#REF!</v>
      </c>
      <c r="J116" s="36"/>
      <c r="K116" s="143">
        <v>10331.661</v>
      </c>
      <c r="L116" s="142" t="e">
        <f>IF(I116&lt;&gt;K116,"N", "Y")</f>
        <v>#REF!</v>
      </c>
      <c r="M116" s="142"/>
      <c r="N116" s="144"/>
      <c r="P116" s="123"/>
      <c r="Q116" s="123"/>
    </row>
    <row r="117" spans="2:17" x14ac:dyDescent="0.15">
      <c r="C117" s="118"/>
      <c r="D117" s="107" t="s">
        <v>59</v>
      </c>
      <c r="E117" s="138" t="s">
        <v>1321</v>
      </c>
      <c r="F117" s="138" t="s">
        <v>1321</v>
      </c>
      <c r="G117" s="138"/>
      <c r="H117" s="138" t="s">
        <v>1321</v>
      </c>
      <c r="I117" s="119"/>
      <c r="J117" s="119"/>
      <c r="K117" s="143"/>
      <c r="L117" s="142"/>
      <c r="M117" s="142"/>
      <c r="N117" s="144"/>
      <c r="P117" s="123"/>
      <c r="Q117" s="123"/>
    </row>
    <row r="118" spans="2:17" x14ac:dyDescent="0.15">
      <c r="C118" s="118"/>
      <c r="D118" s="107" t="s">
        <v>1322</v>
      </c>
      <c r="E118" s="138" t="s">
        <v>1321</v>
      </c>
      <c r="F118" s="138" t="s">
        <v>1321</v>
      </c>
      <c r="G118" s="138"/>
      <c r="H118" s="138" t="s">
        <v>1321</v>
      </c>
      <c r="I118" s="119"/>
      <c r="J118" s="119"/>
      <c r="K118" s="143"/>
      <c r="L118" s="142"/>
      <c r="M118" s="142"/>
      <c r="N118" s="144"/>
      <c r="P118" s="123"/>
      <c r="Q118" s="123"/>
    </row>
    <row r="119" spans="2:17" x14ac:dyDescent="0.15">
      <c r="C119" s="118"/>
      <c r="D119" s="107" t="s">
        <v>1323</v>
      </c>
      <c r="E119" s="138" t="s">
        <v>1321</v>
      </c>
      <c r="F119" s="138" t="s">
        <v>1321</v>
      </c>
      <c r="G119" s="138"/>
      <c r="H119" s="138" t="s">
        <v>1321</v>
      </c>
      <c r="I119" s="119"/>
      <c r="J119" s="119"/>
      <c r="K119" s="143"/>
      <c r="L119" s="142"/>
      <c r="M119" s="142"/>
      <c r="N119" s="144"/>
      <c r="P119" s="123"/>
      <c r="Q119" s="123"/>
    </row>
    <row r="120" spans="2:17" thickBot="1" x14ac:dyDescent="0.15">
      <c r="B120" s="113"/>
      <c r="C120" s="113"/>
      <c r="D120" s="153"/>
      <c r="E120" s="113"/>
      <c r="F120" s="154"/>
      <c r="G120" s="154"/>
      <c r="H120" s="154"/>
      <c r="I120" s="154"/>
      <c r="J120" s="155"/>
      <c r="K120" s="156"/>
      <c r="L120" s="138"/>
      <c r="M120" s="119"/>
      <c r="N120" s="142"/>
    </row>
    <row r="122" spans="2:17" ht="27" customHeight="1" x14ac:dyDescent="0.15">
      <c r="B122" s="157">
        <v>1</v>
      </c>
      <c r="C122" s="172" t="s">
        <v>1341</v>
      </c>
      <c r="D122" s="172"/>
      <c r="E122" s="172"/>
      <c r="F122" s="172"/>
      <c r="G122" s="172"/>
      <c r="H122" s="172"/>
      <c r="I122" s="172"/>
      <c r="J122" s="158"/>
      <c r="K122" s="159"/>
      <c r="L122" s="158"/>
      <c r="M122" s="158"/>
      <c r="N122" s="160"/>
    </row>
    <row r="123" spans="2:17" ht="12.75" customHeight="1" x14ac:dyDescent="0.15">
      <c r="B123" s="157">
        <v>2</v>
      </c>
      <c r="C123" s="161" t="s">
        <v>1342</v>
      </c>
      <c r="D123" s="161"/>
      <c r="E123" s="161"/>
      <c r="F123" s="161"/>
      <c r="G123" s="161"/>
      <c r="H123" s="161"/>
      <c r="I123" s="161"/>
      <c r="J123" s="158"/>
      <c r="K123" s="162"/>
      <c r="L123" s="163"/>
      <c r="M123" s="156"/>
      <c r="N123" s="163"/>
      <c r="O123" s="164"/>
    </row>
    <row r="124" spans="2:17" ht="12.75" customHeight="1" x14ac:dyDescent="0.15">
      <c r="B124" s="157">
        <v>3</v>
      </c>
      <c r="C124" s="161" t="s">
        <v>1343</v>
      </c>
      <c r="D124" s="161"/>
      <c r="E124" s="161"/>
      <c r="F124" s="161"/>
      <c r="G124" s="161"/>
      <c r="H124" s="161"/>
      <c r="I124" s="161"/>
      <c r="J124" s="161"/>
      <c r="K124" s="165"/>
      <c r="L124" s="161"/>
      <c r="M124" s="161"/>
      <c r="N124" s="161"/>
    </row>
    <row r="125" spans="2:17" ht="13.25" customHeight="1" x14ac:dyDescent="0.15">
      <c r="B125" s="157"/>
      <c r="C125" s="161" t="s">
        <v>1344</v>
      </c>
      <c r="D125" s="161"/>
      <c r="E125" s="161"/>
      <c r="F125" s="161"/>
      <c r="G125" s="161"/>
      <c r="H125" s="161"/>
      <c r="I125" s="161"/>
      <c r="J125" s="161"/>
      <c r="K125" s="165"/>
      <c r="L125" s="161"/>
      <c r="M125" s="161"/>
      <c r="N125" s="161"/>
    </row>
    <row r="126" spans="2:17" ht="13.25" customHeight="1" x14ac:dyDescent="0.15">
      <c r="B126" s="157"/>
      <c r="C126" s="161" t="s">
        <v>1345</v>
      </c>
      <c r="D126" s="161"/>
      <c r="E126" s="161"/>
      <c r="F126" s="161"/>
      <c r="G126" s="161"/>
      <c r="H126" s="161"/>
      <c r="I126" s="161"/>
      <c r="J126" s="161"/>
      <c r="K126" s="165"/>
      <c r="L126" s="161"/>
      <c r="M126" s="161"/>
      <c r="N126" s="161"/>
    </row>
    <row r="127" spans="2:17" ht="13.25" customHeight="1" x14ac:dyDescent="0.15">
      <c r="B127" s="157"/>
      <c r="C127" s="161" t="s">
        <v>1346</v>
      </c>
      <c r="D127" s="161"/>
      <c r="E127" s="161"/>
      <c r="F127" s="161"/>
      <c r="G127" s="161"/>
      <c r="H127" s="161"/>
      <c r="I127" s="161"/>
      <c r="J127" s="161"/>
      <c r="K127" s="165"/>
      <c r="L127" s="161"/>
      <c r="M127" s="161"/>
      <c r="N127" s="161"/>
    </row>
    <row r="128" spans="2:17" ht="26.25" customHeight="1" x14ac:dyDescent="0.15">
      <c r="B128" s="157">
        <v>4</v>
      </c>
      <c r="C128" s="172" t="s">
        <v>1347</v>
      </c>
      <c r="D128" s="172"/>
      <c r="E128" s="172"/>
      <c r="F128" s="172"/>
      <c r="G128" s="172"/>
      <c r="H128" s="172"/>
      <c r="I128" s="172"/>
      <c r="J128" s="158"/>
      <c r="K128" s="159"/>
      <c r="L128" s="158"/>
      <c r="M128" s="158"/>
      <c r="N128" s="160"/>
    </row>
    <row r="129" spans="2:14" ht="25.5" customHeight="1" x14ac:dyDescent="0.15">
      <c r="B129" s="157">
        <v>5</v>
      </c>
      <c r="C129" s="172" t="s">
        <v>1348</v>
      </c>
      <c r="D129" s="172"/>
      <c r="E129" s="172"/>
      <c r="F129" s="172"/>
      <c r="G129" s="172"/>
      <c r="H129" s="172"/>
      <c r="I129" s="172"/>
      <c r="J129" s="158"/>
      <c r="K129" s="159"/>
      <c r="L129" s="158"/>
      <c r="M129" s="158"/>
      <c r="N129" s="160"/>
    </row>
    <row r="130" spans="2:14" ht="13.25" customHeight="1" x14ac:dyDescent="0.15">
      <c r="B130" s="157">
        <v>6</v>
      </c>
      <c r="C130" s="161" t="s">
        <v>1349</v>
      </c>
      <c r="D130" s="161"/>
      <c r="E130" s="161"/>
      <c r="F130" s="161"/>
      <c r="G130" s="161"/>
      <c r="H130" s="161"/>
      <c r="I130" s="161"/>
      <c r="J130" s="158"/>
      <c r="K130" s="159"/>
      <c r="L130" s="158"/>
      <c r="M130" s="158"/>
      <c r="N130" s="160"/>
    </row>
    <row r="131" spans="2:14" ht="27" customHeight="1" x14ac:dyDescent="0.15">
      <c r="B131" s="157">
        <v>7</v>
      </c>
      <c r="C131" s="172" t="s">
        <v>1350</v>
      </c>
      <c r="D131" s="172"/>
      <c r="E131" s="172"/>
      <c r="F131" s="172"/>
      <c r="G131" s="172"/>
      <c r="H131" s="172"/>
      <c r="I131" s="172"/>
      <c r="J131" s="158"/>
      <c r="K131" s="159"/>
      <c r="L131" s="158"/>
      <c r="M131" s="158"/>
      <c r="N131" s="160"/>
    </row>
    <row r="132" spans="2:14" ht="38.25" customHeight="1" x14ac:dyDescent="0.15">
      <c r="B132" s="157">
        <v>8</v>
      </c>
      <c r="C132" s="172" t="s">
        <v>122</v>
      </c>
      <c r="D132" s="172"/>
      <c r="E132" s="172"/>
      <c r="F132" s="172"/>
      <c r="G132" s="172"/>
      <c r="H132" s="172"/>
      <c r="I132" s="172"/>
      <c r="J132" s="158"/>
      <c r="K132" s="159"/>
      <c r="L132" s="158"/>
      <c r="M132" s="158"/>
      <c r="N132" s="160"/>
    </row>
    <row r="133" spans="2:14" ht="16.5" customHeight="1" x14ac:dyDescent="0.15">
      <c r="B133" s="157"/>
      <c r="C133" s="161"/>
      <c r="D133" s="161"/>
      <c r="E133" s="161"/>
      <c r="F133" s="161"/>
      <c r="G133" s="161"/>
      <c r="H133" s="161"/>
      <c r="I133" s="161"/>
      <c r="J133" s="158"/>
      <c r="K133" s="159"/>
      <c r="L133" s="158"/>
      <c r="M133" s="166"/>
      <c r="N133" s="160"/>
    </row>
    <row r="134" spans="2:14" x14ac:dyDescent="0.15">
      <c r="I134" s="167"/>
    </row>
    <row r="135" spans="2:14" x14ac:dyDescent="0.15">
      <c r="C135" s="168"/>
      <c r="D135" s="168"/>
      <c r="E135" s="168"/>
      <c r="F135" s="168"/>
      <c r="G135" s="168"/>
      <c r="H135" s="168"/>
      <c r="I135" s="166"/>
    </row>
    <row r="136" spans="2:14" x14ac:dyDescent="0.15">
      <c r="C136" s="169" t="s">
        <v>16</v>
      </c>
      <c r="D136" s="168"/>
      <c r="E136" s="168"/>
      <c r="F136" s="168"/>
      <c r="G136" s="168"/>
      <c r="H136" s="168"/>
      <c r="I136" s="170" t="s">
        <v>1351</v>
      </c>
    </row>
    <row r="137" spans="2:14" x14ac:dyDescent="0.15">
      <c r="C137" s="168" t="s">
        <v>1352</v>
      </c>
      <c r="D137" s="168"/>
      <c r="E137" s="168"/>
      <c r="F137" s="168"/>
      <c r="G137" s="168"/>
      <c r="H137" s="170"/>
      <c r="I137" s="170" t="s">
        <v>1353</v>
      </c>
      <c r="J137" s="118"/>
      <c r="K137" s="171"/>
      <c r="L137" s="118"/>
    </row>
    <row r="138" spans="2:14" x14ac:dyDescent="0.15">
      <c r="C138" s="168" t="s">
        <v>1354</v>
      </c>
      <c r="D138" s="168"/>
      <c r="E138" s="168"/>
      <c r="F138" s="168"/>
      <c r="G138" s="168"/>
      <c r="H138" s="168"/>
      <c r="I138" s="170" t="s">
        <v>1355</v>
      </c>
    </row>
  </sheetData>
  <mergeCells count="5">
    <mergeCell ref="C122:I122"/>
    <mergeCell ref="C128:I128"/>
    <mergeCell ref="C129:I129"/>
    <mergeCell ref="C131:I131"/>
    <mergeCell ref="C132:I132"/>
  </mergeCells>
  <pageMargins left="0.75000000000000011" right="0.75000000000000011" top="1" bottom="1" header="0.5" footer="0.5"/>
  <pageSetup paperSize="0" scale="63" fitToWidth="0" fitToHeight="0" orientation="portrait" horizontalDpi="0" verticalDpi="0" copies="0"/>
  <headerFooter alignWithMargins="0"/>
  <colBreaks count="1" manualBreakCount="1">
    <brk id="12"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vt:lpstr>
      <vt:lpstr>Contents</vt:lpstr>
      <vt:lpstr>Notes</vt:lpstr>
      <vt:lpstr>Table_1</vt:lpstr>
      <vt:lpstr>Table_2</vt:lpstr>
      <vt:lpstr>Table_3</vt:lpstr>
      <vt:lpstr>Table_4</vt:lpstr>
      <vt:lpstr>Table_5</vt:lpstr>
      <vt:lpstr>Live_Table</vt:lpstr>
      <vt:lpstr>LA_List</vt:lpstr>
      <vt:lpstr>Live_Table!Print_Area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Timo Long</dc:creator>
  <dc:description/>
  <cp:lastModifiedBy>Microsoft Office User</cp:lastModifiedBy>
  <dcterms:created xsi:type="dcterms:W3CDTF">2010-11-04T11:22:38Z</dcterms:created>
  <dcterms:modified xsi:type="dcterms:W3CDTF">2022-10-18T09:49:35Z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5dc59807-1275-4fb2-9a5c-f9f5085af4a3</vt:lpwstr>
  </property>
  <property fmtid="{D5CDD505-2E9C-101B-9397-08002B2CF9AE}" pid="3" name="bjSaver">
    <vt:lpwstr>JpFlKAZg/g27rnTaRSb8t7TTHZkaWJl2</vt:lpwstr>
  </property>
  <property fmtid="{D5CDD505-2E9C-101B-9397-08002B2CF9AE}" pid="4" name="bjDocumentSecurityLabel">
    <vt:lpwstr>No Marking</vt:lpwstr>
  </property>
  <property fmtid="{D5CDD505-2E9C-101B-9397-08002B2CF9AE}" pid="5" name="ContentTypeId">
    <vt:lpwstr>0x010100ECCB7E1F660E4D499F35AD51896216AD</vt:lpwstr>
  </property>
</Properties>
</file>