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b7a3f9481c9ecd/Desktop/BootCamp/HomeWork/Projects/"/>
    </mc:Choice>
  </mc:AlternateContent>
  <xr:revisionPtr revIDLastSave="6" documentId="8_{368D1912-332E-4A6F-8BA7-EC9FEDC84ACD}" xr6:coauthVersionLast="47" xr6:coauthVersionMax="47" xr10:uidLastSave="{3C2AFEF4-5760-4FC8-9661-9243BE7D6303}"/>
  <bookViews>
    <workbookView xWindow="-120" yWindow="-120" windowWidth="29040" windowHeight="15840" tabRatio="733" xr2:uid="{00000000-000D-0000-FFFF-FFFF00000000}"/>
  </bookViews>
  <sheets>
    <sheet name="Outcomes Based on Launch Date" sheetId="6" r:id="rId1"/>
    <sheet name="Theater Outcomes by Launch Date" sheetId="11" r:id="rId2"/>
    <sheet name="Chart1" sheetId="12" r:id="rId3"/>
    <sheet name="Kickstarter" sheetId="1" r:id="rId4"/>
    <sheet name="Failed US Kickstarters" sheetId="9" r:id="rId5"/>
    <sheet name="Successful US Kickstarters" sheetId="8" r:id="rId6"/>
    <sheet name="Descriptive Statistics" sheetId="10" r:id="rId7"/>
    <sheet name="Outcomes Based on Goals" sheetId="13" r:id="rId8"/>
    <sheet name="Sheet3" sheetId="4" r:id="rId9"/>
    <sheet name="Sheet4" sheetId="5" r:id="rId10"/>
    <sheet name="Sheet6" sheetId="7" r:id="rId11"/>
  </sheets>
  <definedNames>
    <definedName name="_xlnm._FilterDatabase" localSheetId="4" hidden="1">'Failed US Kickstarters'!$F$1:$F$176</definedName>
    <definedName name="_xlnm._FilterDatabase" localSheetId="3" hidden="1">Kickstarter!$A$1:$R$4116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 concurrentCalc="0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" i="13" l="1"/>
  <c r="H3" i="13"/>
  <c r="H4" i="13"/>
  <c r="H5" i="13"/>
  <c r="H6" i="13"/>
  <c r="H7" i="13"/>
  <c r="H8" i="13"/>
  <c r="H9" i="13"/>
  <c r="H11" i="13"/>
  <c r="H12" i="13"/>
  <c r="H13" i="13"/>
  <c r="D2" i="13"/>
  <c r="B2" i="13"/>
  <c r="C2" i="13"/>
  <c r="E2" i="13"/>
  <c r="H2" i="13"/>
  <c r="D3" i="13"/>
  <c r="B3" i="13"/>
  <c r="C3" i="13"/>
  <c r="E3" i="13"/>
  <c r="F3" i="13"/>
  <c r="D4" i="13"/>
  <c r="B4" i="13"/>
  <c r="C4" i="13"/>
  <c r="E4" i="13"/>
  <c r="F4" i="13"/>
  <c r="D5" i="13"/>
  <c r="B5" i="13"/>
  <c r="C5" i="13"/>
  <c r="E5" i="13"/>
  <c r="F5" i="13"/>
  <c r="D6" i="13"/>
  <c r="B6" i="13"/>
  <c r="C6" i="13"/>
  <c r="E6" i="13"/>
  <c r="F6" i="13"/>
  <c r="D7" i="13"/>
  <c r="B7" i="13"/>
  <c r="C7" i="13"/>
  <c r="E7" i="13"/>
  <c r="F7" i="13"/>
  <c r="D8" i="13"/>
  <c r="B8" i="13"/>
  <c r="C8" i="13"/>
  <c r="E8" i="13"/>
  <c r="F8" i="13"/>
  <c r="D9" i="13"/>
  <c r="B9" i="13"/>
  <c r="C9" i="13"/>
  <c r="E9" i="13"/>
  <c r="F9" i="13"/>
  <c r="D10" i="13"/>
  <c r="B10" i="13"/>
  <c r="C10" i="13"/>
  <c r="E10" i="13"/>
  <c r="F10" i="13"/>
  <c r="D11" i="13"/>
  <c r="B11" i="13"/>
  <c r="C11" i="13"/>
  <c r="E11" i="13"/>
  <c r="F11" i="13"/>
  <c r="D12" i="13"/>
  <c r="B12" i="13"/>
  <c r="C12" i="13"/>
  <c r="E12" i="13"/>
  <c r="F12" i="13"/>
  <c r="D13" i="13"/>
  <c r="B13" i="13"/>
  <c r="C13" i="13"/>
  <c r="E13" i="13"/>
  <c r="F13" i="13"/>
  <c r="G10" i="13"/>
  <c r="G3" i="13"/>
  <c r="G4" i="13"/>
  <c r="G5" i="13"/>
  <c r="G6" i="13"/>
  <c r="G7" i="13"/>
  <c r="G8" i="13"/>
  <c r="G9" i="13"/>
  <c r="G11" i="13"/>
  <c r="G12" i="13"/>
  <c r="G13" i="13"/>
  <c r="G2" i="13"/>
  <c r="F2" i="13"/>
  <c r="C15" i="10"/>
  <c r="C14" i="10"/>
  <c r="C13" i="10"/>
  <c r="C16" i="10"/>
  <c r="B15" i="10"/>
  <c r="B14" i="10"/>
  <c r="B16" i="10"/>
  <c r="B13" i="10"/>
  <c r="B5" i="10"/>
  <c r="B6" i="10"/>
  <c r="B7" i="10"/>
  <c r="C6" i="10"/>
  <c r="C7" i="10"/>
  <c r="C5" i="10"/>
  <c r="C4" i="10"/>
  <c r="B4" i="10"/>
  <c r="C12" i="10"/>
  <c r="C11" i="10"/>
  <c r="B11" i="10"/>
  <c r="C3" i="10"/>
  <c r="C2" i="10"/>
  <c r="B12" i="10"/>
  <c r="B3" i="10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R4116" i="1"/>
  <c r="S4116" i="1"/>
  <c r="R2" i="1"/>
  <c r="S2" i="1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4116" i="1"/>
  <c r="P2016" i="1"/>
</calcChain>
</file>

<file path=xl/sharedStrings.xml><?xml version="1.0" encoding="utf-8"?>
<sst xmlns="http://schemas.openxmlformats.org/spreadsheetml/2006/main" count="33125" uniqueCount="8376">
  <si>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</si>
  <si>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</si>
  <si>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</si>
  <si>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</si>
  <si>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</si>
  <si>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</si>
  <si>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</si>
  <si>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</si>
  <si>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</si>
  <si>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</si>
  <si>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</si>
  <si>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</si>
  <si>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</si>
  <si>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</si>
  <si>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</si>
  <si>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</si>
  <si>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</si>
  <si>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</si>
  <si>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</si>
  <si>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</si>
  <si>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</si>
  <si>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</si>
  <si>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</si>
  <si>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</si>
  <si>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</si>
  <si>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</si>
  <si>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</si>
  <si>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</si>
  <si>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</si>
  <si>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</si>
  <si>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</si>
  <si>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</si>
  <si>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</si>
  <si>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</si>
  <si>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</si>
  <si>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</si>
  <si>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</si>
  <si>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</si>
  <si>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</si>
  <si>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</si>
  <si>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</si>
  <si>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</si>
  <si>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</si>
  <si>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</si>
  <si>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</si>
  <si>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</si>
  <si>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</si>
  <si>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</si>
  <si>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</si>
  <si>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</si>
  <si>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</si>
  <si>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</si>
  <si>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</si>
  <si>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</si>
  <si>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</si>
  <si>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</si>
  <si>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</si>
  <si>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</si>
  <si>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</si>
  <si>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</si>
  <si>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</si>
  <si>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</si>
  <si>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</si>
  <si>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</si>
  <si>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</si>
  <si>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</si>
  <si>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</si>
  <si>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</si>
  <si>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</si>
  <si>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</si>
  <si>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</si>
  <si>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</si>
  <si>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</si>
  <si>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</si>
  <si>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</si>
  <si>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</si>
  <si>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</si>
  <si>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</si>
  <si>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</si>
  <si>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</si>
  <si>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</si>
  <si>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</si>
  <si>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</si>
  <si>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</si>
  <si>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</si>
  <si>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</si>
  <si>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</si>
  <si>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</si>
  <si>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</si>
  <si>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</si>
  <si>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</si>
  <si>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</si>
  <si>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</si>
  <si>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</si>
  <si>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</si>
  <si>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</si>
  <si>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</si>
  <si>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</si>
  <si>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</si>
  <si>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</si>
  <si>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</si>
  <si>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</si>
  <si>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</si>
  <si>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</si>
  <si>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</si>
  <si>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</si>
  <si>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</si>
  <si>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</si>
  <si>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</si>
  <si>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</si>
  <si>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</si>
  <si>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</si>
  <si>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</si>
  <si>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</si>
  <si>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</si>
  <si>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</si>
  <si>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</si>
  <si>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</si>
  <si>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</si>
  <si>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</si>
  <si>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</si>
  <si>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</si>
  <si>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</si>
  <si>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</si>
  <si>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</si>
  <si>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</si>
  <si>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</si>
  <si>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</si>
  <si>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</si>
  <si>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</si>
  <si>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</si>
  <si>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</si>
  <si>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</si>
  <si>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</si>
  <si>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</si>
  <si>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</si>
  <si>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</si>
  <si>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</si>
  <si>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</si>
  <si>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</si>
  <si>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</si>
  <si>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</si>
  <si>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</si>
  <si>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</si>
  <si>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</si>
  <si>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</si>
  <si>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</si>
  <si>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</si>
  <si>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</si>
  <si>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</si>
  <si>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</si>
  <si>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</si>
  <si>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</si>
  <si>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</si>
  <si>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</si>
  <si>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</si>
  <si>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</si>
  <si>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</si>
  <si>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</si>
  <si>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</si>
  <si>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</si>
  <si>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</si>
  <si>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</si>
  <si>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</si>
  <si>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</si>
  <si>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</si>
  <si>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</si>
  <si>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</si>
  <si>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</si>
  <si>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</si>
  <si>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</si>
  <si>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</si>
  <si>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</si>
  <si>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</si>
  <si>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</si>
  <si>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</si>
  <si>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</si>
  <si>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</si>
  <si>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</si>
  <si>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</si>
  <si>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</si>
  <si>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</si>
  <si>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</si>
  <si>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</si>
  <si>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</si>
  <si>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</si>
  <si>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</si>
  <si>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</si>
  <si>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</si>
  <si>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</si>
  <si>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</si>
  <si>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</si>
  <si>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</si>
  <si>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</si>
  <si>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</si>
  <si>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</si>
  <si>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</si>
  <si>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</si>
  <si>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</si>
  <si>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</si>
  <si>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</si>
  <si>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</si>
  <si>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</si>
  <si>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</si>
  <si>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</si>
  <si>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</si>
  <si>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</si>
  <si>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</si>
  <si>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</si>
  <si>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</si>
  <si>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</si>
  <si>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</si>
  <si>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</si>
  <si>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</si>
  <si>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</si>
  <si>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</si>
  <si>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</si>
  <si>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</si>
  <si>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</si>
  <si>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</si>
  <si>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</si>
  <si>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</si>
  <si>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</si>
  <si>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</si>
  <si>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</si>
  <si>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</si>
  <si>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</si>
  <si>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</si>
  <si>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</si>
  <si>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</si>
  <si>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</si>
  <si>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</si>
  <si>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</si>
  <si>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</si>
  <si>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</si>
  <si>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</si>
  <si>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</si>
  <si>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</si>
  <si>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</si>
  <si>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</si>
  <si>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</si>
  <si>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</si>
  <si>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</si>
  <si>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</si>
  <si>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</si>
  <si>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</si>
  <si>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</si>
  <si>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</si>
  <si>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</si>
  <si>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</si>
  <si>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</si>
  <si>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</si>
  <si>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</si>
  <si>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</si>
  <si>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</si>
  <si>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</si>
  <si>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</si>
  <si>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</si>
  <si>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</si>
  <si>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</si>
  <si>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</si>
  <si>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</si>
  <si>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</si>
  <si>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</si>
  <si>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</si>
  <si>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</si>
  <si>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</si>
  <si>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</si>
  <si>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</si>
  <si>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</si>
  <si>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</si>
  <si>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</si>
  <si>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</si>
  <si>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</si>
  <si>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</si>
  <si>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</si>
  <si>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</si>
  <si>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</si>
  <si>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</si>
  <si>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</si>
  <si>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</si>
  <si>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</si>
  <si>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</si>
  <si>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</si>
  <si>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</si>
  <si>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</si>
  <si>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</si>
  <si>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</si>
  <si>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</si>
  <si>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</si>
  <si>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</si>
  <si>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</si>
  <si>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</si>
  <si>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</si>
  <si>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</si>
  <si>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</si>
  <si>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</si>
  <si>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</si>
  <si>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</si>
  <si>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</si>
  <si>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</si>
  <si>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</si>
  <si>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</si>
  <si>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</si>
  <si>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</si>
  <si>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</si>
  <si>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</si>
  <si>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</si>
  <si>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</si>
  <si>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</si>
  <si>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</si>
  <si>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</si>
  <si>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</si>
  <si>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</si>
  <si>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</si>
  <si>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</si>
  <si>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</si>
  <si>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</si>
  <si>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</si>
  <si>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</si>
  <si>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</si>
  <si>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</si>
  <si>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</si>
  <si>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</si>
  <si>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</si>
  <si>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</si>
  <si>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</si>
  <si>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</si>
  <si>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</si>
  <si>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</si>
  <si>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</si>
  <si>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</si>
  <si>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</si>
  <si>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</si>
  <si>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</si>
  <si>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</si>
  <si>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</si>
  <si>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</si>
  <si>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</si>
  <si>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</si>
  <si>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</si>
  <si>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</si>
  <si>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</si>
  <si>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</si>
  <si>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</si>
  <si>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</si>
  <si>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</si>
  <si>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</si>
  <si>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</si>
  <si>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</si>
  <si>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</si>
  <si>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</si>
  <si>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</si>
  <si>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</si>
  <si>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</si>
  <si>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</si>
  <si>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</si>
  <si>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</si>
  <si>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</si>
  <si>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</si>
  <si>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</si>
  <si>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</si>
  <si>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</si>
  <si>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</si>
  <si>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</si>
  <si>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</si>
  <si>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</si>
  <si>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</si>
  <si>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</si>
  <si>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</si>
  <si>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</si>
  <si>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</si>
  <si>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</si>
  <si>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</si>
  <si>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</si>
  <si>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</si>
  <si>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</si>
  <si>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</si>
  <si>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</si>
  <si>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</si>
  <si>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</si>
  <si>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</si>
  <si>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</si>
  <si>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</si>
  <si>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</si>
  <si>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</si>
  <si>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</si>
  <si>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</si>
  <si>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</si>
  <si>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</si>
  <si>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</si>
  <si>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</si>
  <si>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</si>
  <si>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</si>
  <si>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</si>
  <si>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</si>
  <si>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</si>
  <si>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</si>
  <si>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</si>
  <si>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</si>
  <si>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</si>
  <si>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</si>
  <si>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</si>
  <si>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</si>
  <si>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</si>
  <si>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</si>
  <si>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</si>
  <si>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</si>
  <si>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</si>
  <si>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</si>
  <si>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</si>
  <si>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</si>
  <si>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</si>
  <si>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</si>
  <si>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</si>
  <si>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</si>
  <si>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</si>
  <si>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</si>
  <si>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</si>
  <si>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</si>
  <si>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</si>
  <si>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</si>
  <si>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</si>
  <si>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</si>
  <si>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</si>
  <si>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</si>
  <si>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</si>
  <si>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</si>
  <si>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</si>
  <si>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</si>
  <si>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</si>
  <si>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</si>
  <si>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</si>
  <si>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</si>
  <si>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</si>
  <si>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</si>
  <si>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</si>
  <si>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</si>
  <si>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</si>
  <si>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</si>
  <si>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</si>
  <si>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</si>
  <si>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</si>
  <si>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</si>
  <si>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</si>
  <si>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</si>
  <si>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</si>
  <si>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</si>
  <si>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</si>
  <si>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</si>
  <si>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</si>
  <si>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</si>
  <si>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</si>
  <si>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</si>
  <si>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</si>
  <si>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</si>
  <si>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</si>
  <si>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</si>
  <si>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</si>
  <si>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</si>
  <si>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</si>
  <si>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</si>
  <si>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</si>
  <si>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</si>
  <si>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</si>
  <si>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</si>
  <si>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</si>
  <si>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</si>
  <si>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</si>
  <si>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</si>
  <si>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</si>
  <si>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</si>
  <si>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</si>
  <si>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</si>
  <si>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</si>
  <si>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</si>
  <si>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</si>
  <si>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</si>
  <si>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</si>
  <si>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</si>
  <si>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</si>
  <si>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</si>
  <si>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</si>
  <si>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</si>
  <si>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</si>
  <si>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</si>
  <si>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</si>
  <si>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</si>
  <si>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</si>
  <si>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</si>
  <si>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</si>
  <si>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</si>
  <si>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</si>
  <si>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</si>
  <si>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</si>
  <si>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</si>
  <si>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</si>
  <si>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</si>
  <si>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</si>
  <si>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</si>
  <si>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</si>
  <si>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</si>
  <si>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</si>
  <si>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</si>
  <si>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</si>
  <si>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</si>
  <si>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</si>
  <si>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</si>
  <si>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</si>
  <si>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</si>
  <si>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</si>
  <si>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</si>
  <si>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</si>
  <si>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</si>
  <si>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</si>
  <si>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</si>
  <si>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</si>
  <si>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</si>
  <si>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</si>
  <si>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</si>
  <si>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</si>
  <si>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</si>
  <si>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</si>
  <si>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</si>
  <si>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</si>
  <si>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</si>
  <si>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</si>
  <si>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</si>
  <si>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</si>
  <si>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</si>
  <si>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</si>
  <si>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</si>
  <si>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</si>
  <si>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</si>
  <si>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</si>
  <si>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</si>
  <si>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</si>
  <si>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</si>
  <si>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</si>
  <si>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</si>
  <si>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</si>
  <si>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</si>
  <si>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</si>
  <si>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</si>
  <si>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</si>
  <si>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</si>
  <si>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</si>
  <si>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</si>
  <si>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</si>
  <si>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</si>
  <si>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</si>
  <si>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</si>
  <si>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</si>
  <si>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</si>
  <si>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</si>
  <si>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</si>
  <si>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</si>
  <si>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</si>
  <si>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</si>
  <si>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</si>
  <si>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</si>
  <si>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</si>
  <si>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</si>
  <si>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</si>
  <si>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</si>
  <si>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</si>
  <si>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</si>
  <si>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</si>
  <si>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</si>
  <si>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</si>
  <si>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</si>
  <si>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</si>
  <si>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</si>
  <si>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</si>
  <si>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</si>
  <si>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</si>
  <si>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</si>
  <si>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</si>
  <si>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</si>
  <si>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</si>
  <si>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</si>
  <si>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</si>
  <si>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</si>
  <si>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</si>
  <si>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</si>
  <si>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</si>
  <si>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</si>
  <si>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</si>
  <si>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</si>
  <si>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</si>
  <si>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</si>
  <si>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</si>
  <si>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</si>
  <si>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</si>
  <si>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</si>
  <si>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</si>
  <si>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</si>
  <si>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</si>
  <si>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</si>
  <si>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</si>
  <si>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</si>
  <si>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</si>
  <si>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</si>
  <si>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</si>
  <si>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</si>
  <si>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</si>
  <si>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</si>
  <si>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</si>
  <si>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</si>
  <si>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</si>
  <si>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</si>
  <si>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</si>
  <si>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</si>
  <si>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</si>
  <si>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</si>
  <si>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</si>
  <si>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</si>
  <si>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</si>
  <si>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</si>
  <si>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</si>
  <si>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</si>
  <si>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</si>
  <si>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</si>
  <si>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</si>
  <si>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</si>
  <si>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</si>
  <si>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</si>
  <si>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</si>
  <si>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</si>
  <si>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</si>
  <si>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</si>
  <si>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</si>
  <si>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</si>
  <si>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</si>
  <si>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</si>
  <si>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</si>
  <si>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</si>
  <si>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</si>
  <si>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</si>
  <si>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</si>
  <si>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</si>
  <si>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</si>
  <si>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</si>
  <si>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</si>
  <si>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</si>
  <si>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</si>
  <si>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</si>
  <si>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</si>
  <si>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</si>
  <si>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</si>
  <si>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</si>
  <si>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</si>
  <si>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</si>
  <si>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</si>
  <si>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</si>
  <si>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</si>
  <si>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</si>
  <si>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</si>
  <si>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</si>
  <si>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</si>
  <si>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</si>
  <si>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</si>
  <si>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</si>
  <si>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</si>
  <si>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</si>
  <si>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</si>
  <si>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</si>
  <si>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</si>
  <si>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</si>
  <si>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</si>
  <si>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</si>
  <si>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</si>
  <si>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</si>
  <si>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</si>
  <si>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</si>
  <si>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</si>
  <si>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</si>
  <si>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</si>
  <si>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</si>
  <si>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</si>
  <si>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</si>
  <si>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</si>
  <si>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</si>
  <si>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</si>
  <si>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</si>
  <si>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</si>
  <si>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</si>
  <si>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</si>
  <si>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</si>
  <si>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</si>
  <si>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</si>
  <si>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</si>
  <si>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</si>
  <si>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</si>
  <si>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</si>
  <si>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</si>
  <si>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</si>
  <si>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</si>
  <si>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</si>
  <si>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</si>
  <si>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</si>
  <si>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</si>
  <si>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</si>
  <si>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</si>
  <si>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</si>
  <si>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</si>
  <si>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</si>
  <si>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</si>
  <si>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</si>
  <si>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</si>
  <si>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</si>
  <si>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</si>
  <si>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</si>
  <si>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</si>
  <si>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</si>
  <si>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</si>
  <si>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</si>
  <si>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</si>
  <si>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</si>
  <si>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</si>
  <si>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</si>
  <si>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</si>
  <si>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</si>
  <si>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</si>
  <si>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</si>
  <si>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</si>
  <si>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</si>
  <si>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</si>
  <si>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</si>
  <si>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</si>
  <si>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</si>
  <si>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</si>
  <si>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</si>
  <si>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</si>
  <si>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</si>
  <si>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</si>
  <si>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</si>
  <si>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</si>
  <si>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</si>
  <si>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</si>
  <si>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</si>
  <si>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</si>
  <si>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</si>
  <si>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</si>
  <si>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</si>
  <si>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</si>
  <si>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</si>
  <si>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</si>
  <si>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</si>
  <si>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</si>
  <si>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</si>
  <si>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</si>
  <si>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</si>
  <si>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</si>
  <si>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</si>
  <si>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</si>
  <si>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</si>
  <si>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</si>
  <si>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</si>
  <si>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</si>
  <si>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</si>
  <si>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</si>
  <si>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</si>
  <si>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</si>
  <si>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</si>
  <si>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</si>
  <si>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</si>
  <si>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</si>
  <si>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</si>
  <si>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</si>
  <si>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</si>
  <si>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</si>
  <si>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</si>
  <si>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</si>
  <si>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</si>
  <si>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</si>
  <si>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</si>
  <si>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</si>
  <si>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</si>
  <si>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</si>
  <si>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</si>
  <si>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</si>
  <si>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</si>
  <si>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</si>
  <si>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</si>
  <si>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</si>
  <si>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</si>
  <si>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</si>
  <si>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</si>
  <si>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</si>
  <si>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</si>
  <si>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</si>
  <si>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</si>
  <si>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</si>
  <si>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</si>
  <si>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</si>
  <si>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</si>
  <si>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</si>
  <si>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</si>
  <si>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</si>
  <si>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</si>
  <si>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</si>
  <si>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</si>
  <si>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</si>
  <si>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</si>
  <si>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</si>
  <si>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</si>
  <si>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</si>
  <si>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</si>
  <si>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</si>
  <si>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</si>
  <si>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</si>
  <si>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</si>
  <si>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</si>
  <si>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</si>
  <si>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</si>
  <si>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</si>
  <si>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</si>
  <si>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</si>
  <si>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</si>
  <si>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</si>
  <si>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</si>
  <si>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</si>
  <si>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</si>
  <si>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</si>
  <si>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</si>
  <si>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</si>
  <si>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</si>
  <si>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</si>
  <si>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</si>
  <si>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</si>
  <si>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</si>
  <si>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</si>
  <si>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</si>
  <si>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</si>
  <si>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</si>
  <si>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</si>
  <si>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</si>
  <si>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</si>
  <si>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</si>
  <si>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</si>
  <si>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</si>
  <si>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</si>
  <si>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</si>
  <si>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</si>
  <si>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</si>
  <si>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</si>
  <si>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</si>
  <si>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</si>
  <si>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</si>
  <si>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</si>
  <si>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</si>
  <si>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</si>
  <si>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</si>
  <si>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</si>
  <si>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</si>
  <si>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</si>
  <si>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</si>
  <si>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</si>
  <si>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</si>
  <si>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</si>
  <si>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</si>
  <si>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</si>
  <si>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</si>
  <si>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</si>
  <si>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</si>
  <si>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</si>
  <si>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</si>
  <si>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</si>
  <si>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</si>
  <si>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</si>
  <si>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</si>
  <si>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</si>
  <si>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</si>
  <si>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</si>
  <si>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</si>
  <si>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</si>
  <si>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</si>
  <si>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</si>
  <si>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</si>
  <si>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</si>
  <si>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</si>
  <si>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</si>
  <si>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</si>
  <si>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</si>
  <si>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</si>
  <si>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</si>
  <si>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</si>
  <si>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</si>
  <si>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</si>
  <si>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</si>
  <si>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</si>
  <si>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</si>
  <si>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</si>
  <si>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</si>
  <si>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</si>
  <si>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</si>
  <si>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</si>
  <si>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</si>
  <si>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</si>
  <si>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</si>
  <si>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</si>
  <si>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</si>
  <si>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</si>
  <si>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</si>
  <si>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</si>
  <si>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</si>
  <si>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</si>
  <si>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</si>
  <si>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</si>
  <si>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</si>
  <si>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</si>
  <si>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</si>
  <si>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</si>
  <si>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</si>
  <si>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</si>
  <si>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</si>
  <si>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</si>
  <si>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</si>
  <si>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</si>
  <si>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</si>
  <si>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</si>
  <si>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</si>
  <si>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</si>
  <si>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</si>
  <si>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</si>
  <si>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</si>
  <si>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</si>
  <si>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</si>
  <si>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</si>
  <si>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</si>
  <si>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</si>
  <si>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</si>
  <si>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</si>
  <si>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</si>
  <si>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</si>
  <si>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</si>
  <si>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</si>
  <si>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</si>
  <si>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</si>
  <si>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</si>
  <si>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</si>
  <si>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</si>
  <si>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</si>
  <si>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</si>
  <si>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</si>
  <si>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</si>
  <si>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</si>
  <si>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</si>
  <si>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</si>
  <si>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</si>
  <si>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</si>
  <si>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</si>
  <si>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</si>
  <si>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</si>
  <si>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</si>
  <si>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</si>
  <si>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</si>
  <si>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</si>
  <si>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</si>
  <si>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</si>
  <si>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</si>
  <si>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</si>
  <si>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</si>
  <si>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</si>
  <si>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</si>
  <si>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</si>
  <si>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</si>
  <si>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</si>
  <si>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</si>
  <si>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</si>
  <si>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</si>
  <si>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</si>
  <si>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</si>
  <si>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</si>
  <si>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</si>
  <si>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</si>
  <si>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</si>
  <si>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</si>
  <si>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</si>
  <si>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</si>
  <si>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</si>
  <si>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</si>
  <si>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</si>
  <si>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</si>
  <si>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</si>
  <si>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</si>
  <si>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</si>
  <si>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</si>
  <si>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</si>
  <si>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</si>
  <si>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</si>
  <si>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</si>
  <si>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</si>
  <si>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</si>
  <si>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</si>
  <si>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</si>
  <si>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</si>
  <si>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</si>
  <si>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</si>
  <si>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</si>
  <si>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</si>
  <si>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</si>
  <si>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</si>
  <si>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</si>
  <si>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</si>
  <si>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</si>
  <si>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</si>
  <si>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</si>
  <si>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</si>
  <si>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</si>
  <si>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</si>
  <si>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</si>
  <si>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</si>
  <si>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</si>
  <si>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</si>
  <si>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</si>
  <si>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</si>
  <si>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</si>
  <si>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</si>
  <si>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</si>
  <si>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</si>
  <si>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</si>
  <si>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</si>
  <si>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</si>
  <si>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</si>
  <si>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</si>
  <si>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</si>
  <si>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</si>
  <si>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</si>
  <si>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</si>
  <si>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</si>
  <si>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</si>
  <si>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</si>
  <si>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</si>
  <si>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</si>
  <si>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</si>
  <si>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</si>
  <si>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</si>
  <si>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</si>
  <si>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</si>
  <si>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</si>
  <si>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</si>
  <si>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</si>
  <si>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</si>
  <si>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</si>
  <si>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</si>
  <si>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</si>
  <si>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</si>
  <si>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</si>
  <si>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</si>
  <si>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</si>
  <si>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</si>
  <si>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</si>
  <si>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</si>
  <si>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</si>
  <si>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</si>
  <si>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</si>
  <si>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</si>
  <si>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</si>
  <si>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</si>
  <si>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</si>
  <si>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</si>
  <si>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</si>
  <si>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</si>
  <si>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</si>
  <si>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</si>
  <si>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</si>
  <si>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</si>
  <si>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</si>
  <si>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</si>
  <si>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</si>
  <si>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</si>
  <si>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</si>
  <si>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</si>
  <si>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</si>
  <si>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</si>
  <si>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</si>
  <si>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</si>
  <si>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</si>
  <si>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</si>
  <si>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</si>
  <si>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</si>
  <si>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</si>
  <si>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</si>
  <si>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</si>
  <si>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</si>
  <si>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</si>
  <si>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</si>
  <si>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</si>
  <si>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</si>
  <si>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</si>
  <si>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</si>
  <si>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</si>
  <si>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</si>
  <si>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</si>
  <si>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</si>
  <si>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</si>
  <si>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</si>
  <si>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</si>
  <si>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</si>
  <si>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</si>
  <si>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</si>
  <si>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</si>
  <si>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</si>
  <si>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</si>
  <si>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</si>
  <si>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</si>
  <si>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</si>
  <si>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</si>
  <si>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</si>
  <si>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</si>
  <si>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</si>
  <si>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</si>
  <si>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</si>
  <si>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</si>
  <si>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</si>
  <si>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</si>
  <si>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</si>
  <si>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</si>
  <si>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</si>
  <si>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</si>
  <si>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</si>
  <si>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</si>
  <si>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</si>
  <si>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</si>
  <si>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</si>
  <si>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</si>
  <si>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</si>
  <si>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</si>
  <si>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</si>
  <si>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</si>
  <si>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</si>
  <si>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</si>
  <si>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</si>
  <si>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</si>
  <si>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</si>
  <si>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</si>
  <si>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</si>
  <si>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</si>
  <si>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</si>
  <si>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</si>
  <si>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</si>
  <si>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</si>
  <si>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</si>
  <si>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</si>
  <si>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</si>
  <si>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</si>
  <si>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</si>
  <si>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</si>
  <si>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</si>
  <si>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</si>
  <si>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</si>
  <si>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</si>
  <si>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</si>
  <si>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</si>
  <si>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</si>
  <si>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</si>
  <si>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</si>
  <si>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</si>
  <si>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</si>
  <si>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</si>
  <si>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</si>
  <si>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</si>
  <si>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</si>
  <si>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</si>
  <si>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</si>
  <si>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</si>
  <si>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</si>
  <si>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</si>
  <si>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</si>
  <si>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</si>
  <si>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</si>
  <si>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</si>
  <si>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</si>
  <si>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</si>
  <si>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</si>
  <si>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</si>
  <si>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</si>
  <si>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</si>
  <si>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</si>
  <si>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</si>
  <si>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</si>
  <si>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</si>
  <si>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</si>
  <si>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</si>
  <si>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</si>
  <si>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</si>
  <si>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</si>
  <si>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</si>
  <si>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</si>
  <si>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</si>
  <si>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</si>
  <si>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</si>
  <si>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</si>
  <si>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</si>
  <si>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</si>
  <si>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</si>
  <si>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</si>
  <si>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</si>
  <si>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</si>
  <si>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</si>
  <si>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</si>
  <si>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</si>
  <si>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</si>
  <si>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</si>
  <si>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</si>
  <si>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</si>
  <si>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</si>
  <si>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</si>
  <si>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</si>
  <si>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</si>
  <si>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</si>
  <si>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</si>
  <si>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</si>
  <si>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</si>
  <si>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</si>
  <si>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</si>
  <si>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</si>
  <si>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</si>
  <si>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</si>
  <si>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</si>
  <si>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</si>
  <si>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</si>
  <si>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</si>
  <si>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</si>
  <si>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</si>
  <si>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</si>
  <si>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</si>
  <si>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</si>
  <si>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</si>
  <si>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</si>
  <si>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</si>
  <si>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</si>
  <si>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</si>
  <si>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</si>
  <si>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</si>
  <si>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</si>
  <si>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</si>
  <si>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</si>
  <si>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</si>
  <si>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</si>
  <si>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</si>
  <si>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</si>
  <si>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</si>
  <si>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</si>
  <si>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</si>
  <si>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</si>
  <si>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</si>
  <si>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</si>
  <si>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</si>
  <si>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</si>
  <si>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</si>
  <si>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</si>
  <si>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</si>
  <si>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</si>
  <si>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</si>
  <si>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</si>
  <si>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</si>
  <si>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</si>
  <si>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</si>
  <si>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</si>
  <si>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</si>
  <si>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</si>
  <si>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</si>
  <si>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</si>
  <si>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</si>
  <si>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</si>
  <si>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</si>
  <si>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</si>
  <si>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</si>
  <si>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</si>
  <si>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</si>
  <si>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</si>
  <si>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</si>
  <si>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</si>
  <si>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</si>
  <si>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</si>
  <si>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</si>
  <si>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</si>
  <si>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</si>
  <si>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</si>
  <si>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</si>
  <si>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</si>
  <si>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</si>
  <si>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</si>
  <si>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</si>
  <si>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</si>
  <si>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</si>
  <si>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</si>
  <si>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</si>
  <si>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</si>
  <si>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</si>
  <si>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</si>
  <si>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</si>
  <si>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</si>
  <si>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</si>
  <si>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</si>
  <si>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</si>
  <si>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</si>
  <si>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</si>
  <si>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</si>
  <si>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</si>
  <si>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</si>
  <si>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</si>
  <si>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</si>
  <si>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</si>
  <si>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</si>
  <si>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</si>
  <si>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</si>
  <si>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</si>
  <si>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</si>
  <si>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</si>
  <si>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</si>
  <si>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</si>
  <si>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</si>
  <si>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</si>
  <si>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</si>
  <si>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</si>
  <si>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</si>
  <si>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</si>
  <si>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</si>
  <si>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</si>
  <si>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</si>
  <si>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</si>
  <si>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</si>
  <si>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</si>
  <si>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</si>
  <si>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</si>
  <si>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</si>
  <si>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</si>
  <si>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</si>
  <si>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</si>
  <si>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</si>
  <si>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</si>
  <si>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</si>
  <si>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</si>
  <si>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</si>
  <si>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</si>
  <si>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</si>
  <si>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</si>
  <si>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</si>
  <si>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</si>
  <si>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</si>
  <si>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</si>
  <si>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</si>
  <si>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</si>
  <si>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</si>
  <si>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</si>
  <si>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</si>
  <si>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</si>
  <si>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</si>
  <si>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</si>
  <si>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</si>
  <si>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</si>
  <si>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</si>
  <si>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</si>
  <si>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</si>
  <si>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</si>
  <si>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</si>
  <si>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</si>
  <si>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</si>
  <si>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</si>
  <si>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</si>
  <si>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</si>
  <si>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</si>
  <si>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</si>
  <si>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</si>
  <si>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</si>
  <si>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</si>
  <si>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</si>
  <si>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</si>
  <si>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</si>
  <si>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</si>
  <si>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</si>
  <si>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</si>
  <si>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</si>
  <si>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</si>
  <si>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</si>
  <si>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</si>
  <si>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</si>
  <si>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</si>
  <si>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</si>
  <si>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</si>
  <si>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</si>
  <si>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</si>
  <si>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</si>
  <si>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</si>
  <si>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</si>
  <si>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</si>
  <si>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</si>
  <si>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</si>
  <si>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</si>
  <si>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</si>
  <si>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</si>
  <si>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</si>
  <si>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</si>
  <si>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</si>
  <si>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</si>
  <si>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</si>
  <si>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</si>
  <si>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</si>
  <si>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</si>
  <si>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</si>
  <si>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</si>
  <si>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</si>
  <si>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</si>
  <si>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</si>
  <si>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</si>
  <si>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</si>
  <si>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</si>
  <si>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</si>
  <si>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</si>
  <si>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</si>
  <si>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</si>
  <si>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</si>
  <si>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</si>
  <si>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</si>
  <si>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</si>
  <si>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</si>
  <si>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</si>
  <si>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</si>
  <si>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</si>
  <si>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</si>
  <si>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</si>
  <si>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</si>
  <si>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</si>
  <si>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</si>
  <si>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</si>
  <si>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</si>
  <si>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</si>
  <si>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</si>
  <si>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</si>
  <si>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</si>
  <si>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</si>
  <si>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</si>
  <si>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</si>
  <si>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</si>
  <si>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</si>
  <si>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</si>
  <si>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</si>
  <si>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</si>
  <si>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</si>
  <si>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</si>
  <si>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</si>
  <si>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</si>
  <si>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</si>
  <si>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</si>
  <si>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</si>
  <si>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</si>
  <si>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</si>
  <si>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</si>
  <si>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</si>
  <si>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</si>
  <si>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</si>
  <si>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</si>
  <si>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</si>
  <si>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</si>
  <si>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</si>
  <si>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</si>
  <si>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</si>
  <si>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</si>
  <si>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</si>
  <si>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</si>
  <si>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</si>
  <si>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</si>
  <si>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</si>
  <si>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</si>
  <si>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</si>
  <si>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</si>
  <si>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</si>
  <si>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</si>
  <si>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</si>
  <si>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</si>
  <si>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</si>
  <si>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</si>
  <si>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</si>
  <si>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</si>
  <si>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</si>
  <si>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</si>
  <si>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</si>
  <si>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</si>
  <si>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</si>
  <si>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</si>
  <si>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</si>
  <si>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</si>
  <si>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</si>
  <si>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</si>
  <si>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</si>
  <si>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</si>
  <si>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</si>
  <si>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</si>
  <si>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</si>
  <si>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</si>
  <si>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</si>
  <si>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</si>
  <si>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</si>
  <si>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</si>
  <si>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</si>
  <si>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</si>
  <si>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</si>
  <si>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</si>
  <si>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</si>
  <si>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</si>
  <si>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</si>
  <si>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</si>
  <si>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</si>
  <si>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</si>
  <si>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</si>
  <si>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</si>
  <si>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</si>
  <si>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</si>
  <si>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</si>
  <si>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</si>
  <si>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</si>
  <si>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</si>
  <si>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</si>
  <si>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</si>
  <si>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</si>
  <si>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</si>
  <si>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</si>
  <si>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</si>
  <si>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</si>
  <si>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</si>
  <si>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</si>
  <si>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</si>
  <si>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</si>
  <si>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</si>
  <si>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</si>
  <si>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</si>
  <si>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</si>
  <si>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</si>
  <si>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</si>
  <si>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</si>
  <si>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</si>
  <si>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</si>
  <si>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</si>
  <si>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</si>
  <si>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</si>
  <si>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</si>
  <si>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</si>
  <si>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</si>
  <si>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</si>
  <si>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</si>
  <si>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</si>
  <si>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</si>
  <si>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</si>
  <si>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</si>
  <si>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</si>
  <si>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</si>
  <si>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</si>
  <si>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</si>
  <si>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</si>
  <si>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</si>
  <si>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</si>
  <si>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</si>
  <si>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</si>
  <si>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</si>
  <si>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</si>
  <si>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</si>
  <si>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</si>
  <si>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</si>
  <si>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</si>
  <si>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</si>
  <si>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</si>
  <si>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</si>
  <si>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</si>
  <si>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</si>
  <si>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</si>
  <si>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</si>
  <si>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</si>
  <si>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</si>
  <si>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</si>
  <si>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</si>
  <si>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</si>
  <si>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</si>
  <si>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</si>
  <si>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</si>
  <si>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</si>
  <si>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</si>
  <si>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</si>
  <si>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</si>
  <si>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</si>
  <si>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</si>
  <si>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</si>
  <si>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</si>
  <si>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</si>
  <si>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</si>
  <si>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</si>
  <si>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</si>
  <si>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</si>
  <si>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</si>
  <si>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</si>
  <si>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</si>
  <si>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</si>
  <si>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</si>
  <si>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</si>
  <si>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</si>
  <si>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</si>
  <si>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</si>
  <si>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</si>
  <si>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</si>
  <si>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</si>
  <si>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</si>
  <si>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</si>
  <si>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</si>
  <si>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</si>
  <si>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</si>
  <si>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</si>
  <si>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</si>
  <si>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</si>
  <si>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</si>
  <si>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</si>
  <si>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</si>
  <si>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</si>
  <si>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</si>
  <si>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</si>
  <si>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</si>
  <si>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</si>
  <si>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</si>
  <si>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</si>
  <si>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</si>
  <si>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</si>
  <si>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</si>
  <si>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</si>
  <si>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</si>
  <si>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</si>
  <si>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</si>
  <si>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</si>
  <si>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</si>
  <si>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</si>
  <si>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</si>
  <si>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</si>
  <si>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</si>
  <si>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</si>
  <si>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</si>
  <si>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</si>
  <si>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</si>
  <si>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</si>
  <si>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</si>
  <si>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</si>
  <si>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</si>
  <si>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</si>
  <si>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</si>
  <si>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</si>
  <si>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</si>
  <si>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</si>
  <si>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</si>
  <si>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</si>
  <si>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</si>
  <si>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</si>
  <si>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</si>
  <si>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</si>
  <si>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</si>
  <si>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</si>
  <si>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</si>
  <si>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</si>
  <si>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</si>
  <si>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</si>
  <si>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</si>
  <si>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</si>
  <si>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</si>
  <si>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</si>
  <si>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</si>
  <si>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</si>
  <si>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</si>
  <si>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</si>
  <si>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</si>
  <si>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</si>
  <si>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</si>
  <si>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</si>
  <si>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</si>
  <si>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</si>
  <si>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</si>
  <si>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</si>
  <si>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</si>
  <si>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</si>
  <si>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</si>
  <si>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</si>
  <si>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</si>
  <si>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</si>
  <si>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</si>
  <si>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</si>
  <si>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</si>
  <si>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</si>
  <si>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</si>
  <si>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</si>
  <si>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</si>
  <si>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</si>
  <si>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</si>
  <si>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</si>
  <si>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</si>
  <si>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</si>
  <si>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</si>
  <si>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</si>
  <si>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</si>
  <si>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</si>
  <si>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</si>
  <si>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</si>
  <si>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</si>
  <si>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</si>
  <si>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</si>
  <si>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</si>
  <si>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</si>
  <si>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</si>
  <si>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</si>
  <si>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</si>
  <si>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</si>
  <si>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</si>
  <si>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</si>
  <si>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</si>
  <si>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</si>
  <si>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</si>
  <si>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</si>
  <si>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</si>
  <si>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</si>
  <si>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</si>
  <si>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</si>
  <si>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</si>
  <si>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</si>
  <si>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</si>
  <si>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</si>
  <si>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</si>
  <si>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</si>
  <si>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</si>
  <si>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</si>
  <si>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</si>
  <si>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</si>
  <si>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</si>
  <si>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</si>
  <si>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</si>
  <si>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</si>
  <si>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</si>
  <si>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</si>
  <si>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</si>
  <si>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</si>
  <si>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</si>
  <si>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</si>
  <si>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</si>
  <si>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</si>
  <si>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</si>
  <si>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</si>
  <si>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</si>
  <si>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</si>
  <si>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</si>
  <si>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</si>
  <si>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</si>
  <si>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</si>
  <si>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</si>
  <si>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</si>
  <si>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</si>
  <si>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</si>
  <si>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</si>
  <si>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</si>
  <si>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</si>
  <si>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</si>
  <si>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</si>
  <si>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</si>
  <si>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</si>
  <si>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</si>
  <si>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</si>
  <si>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</si>
  <si>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</si>
  <si>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</si>
  <si>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</si>
  <si>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</si>
  <si>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</si>
  <si>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</si>
  <si>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</si>
  <si>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</si>
  <si>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</si>
  <si>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</si>
  <si>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</si>
  <si>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</si>
  <si>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</si>
  <si>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</si>
  <si>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</si>
  <si>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</si>
  <si>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</si>
  <si>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</si>
  <si>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</si>
  <si>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</si>
  <si>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</si>
  <si>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</si>
  <si>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</si>
  <si>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</si>
  <si>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</si>
  <si>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</si>
  <si>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</si>
  <si>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</si>
  <si>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</si>
  <si>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</si>
  <si>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</si>
  <si>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</si>
  <si>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</si>
  <si>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</si>
  <si>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</si>
  <si>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</si>
  <si>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</si>
  <si>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</si>
  <si>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</si>
  <si>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</si>
  <si>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</si>
  <si>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</si>
  <si>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</si>
  <si>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</si>
  <si>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</si>
  <si>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</si>
  <si>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</si>
  <si>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</si>
  <si>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</si>
  <si>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</si>
  <si>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</si>
  <si>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</si>
  <si>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</si>
  <si>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</si>
  <si>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</si>
  <si>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</si>
  <si>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</si>
  <si>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</si>
  <si>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</si>
  <si>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</si>
  <si>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</si>
  <si>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</si>
  <si>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</si>
  <si>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</si>
  <si>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</si>
  <si>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</si>
  <si>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</si>
  <si>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</si>
  <si>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</si>
  <si>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</si>
  <si>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</si>
  <si>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</si>
  <si>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</si>
  <si>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</si>
  <si>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</si>
  <si>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</si>
  <si>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</si>
  <si>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</si>
  <si>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</si>
  <si>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</si>
  <si>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</si>
  <si>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</si>
  <si>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</si>
  <si>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</si>
  <si>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</si>
  <si>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</si>
  <si>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</si>
  <si>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</si>
  <si>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</si>
  <si>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</si>
  <si>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</si>
  <si>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</si>
  <si>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</si>
  <si>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</si>
  <si>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</si>
  <si>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</si>
  <si>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</si>
  <si>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</si>
  <si>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</si>
  <si>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</si>
  <si>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</si>
  <si>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</si>
  <si>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</si>
  <si>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</si>
  <si>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</si>
  <si>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</si>
  <si>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</si>
  <si>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</si>
  <si>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</si>
  <si>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</si>
  <si>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</si>
  <si>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</si>
  <si>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</si>
  <si>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</si>
  <si>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</si>
  <si>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</si>
  <si>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</si>
  <si>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</si>
  <si>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</si>
  <si>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</si>
  <si>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</si>
  <si>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</si>
  <si>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</si>
  <si>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</si>
  <si>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</si>
  <si>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</si>
  <si>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</si>
  <si>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</si>
  <si>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</si>
  <si>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</si>
  <si>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</si>
  <si>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</si>
  <si>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</si>
  <si>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</si>
  <si>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</si>
  <si>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</si>
  <si>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</si>
  <si>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</si>
  <si>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</si>
  <si>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</si>
  <si>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</si>
  <si>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</si>
  <si>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</si>
  <si>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</si>
  <si>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</si>
  <si>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</si>
  <si>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</si>
  <si>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</si>
  <si>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</si>
  <si>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</si>
  <si>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</si>
  <si>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</si>
  <si>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</si>
  <si>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</si>
  <si>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</si>
  <si>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</si>
  <si>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</si>
  <si>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</si>
  <si>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</si>
  <si>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</si>
  <si>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</si>
  <si>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</si>
  <si>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</si>
  <si>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</si>
  <si>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</si>
  <si>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</si>
  <si>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</si>
  <si>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</si>
  <si>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</si>
  <si>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</si>
  <si>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</si>
  <si>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</si>
  <si>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</si>
  <si>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</si>
  <si>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</si>
  <si>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</si>
  <si>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</si>
  <si>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</si>
  <si>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</si>
  <si>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</si>
  <si>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</si>
  <si>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</si>
  <si>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</si>
  <si>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</si>
  <si>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</si>
  <si>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</si>
  <si>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</si>
  <si>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</si>
  <si>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</si>
  <si>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</si>
  <si>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</si>
  <si>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</si>
  <si>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</si>
  <si>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</si>
  <si>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</si>
  <si>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</si>
  <si>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</si>
  <si>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</si>
  <si>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</si>
  <si>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</si>
  <si>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</si>
  <si>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</si>
  <si>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</si>
  <si>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</si>
  <si>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</si>
  <si>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</si>
  <si>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</si>
  <si>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</si>
  <si>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</si>
  <si>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</si>
  <si>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</si>
  <si>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</si>
  <si>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</si>
  <si>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</si>
  <si>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</si>
  <si>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</si>
  <si>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</si>
  <si>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</si>
  <si>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</si>
  <si>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</si>
  <si>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</si>
  <si>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</si>
  <si>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</si>
  <si>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</si>
  <si>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</si>
  <si>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</si>
  <si>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</si>
  <si>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</si>
  <si>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</si>
  <si>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</si>
  <si>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</si>
  <si>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</si>
  <si>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</si>
  <si>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</si>
  <si>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</si>
  <si>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</si>
  <si>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</si>
  <si>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</si>
  <si>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</si>
  <si>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</si>
  <si>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</si>
  <si>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</si>
  <si>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</si>
  <si>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</si>
  <si>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</si>
  <si>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</si>
  <si>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</si>
  <si>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</si>
  <si>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</si>
  <si>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</si>
  <si>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</si>
  <si>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</si>
  <si>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</si>
  <si>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</si>
  <si>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</si>
  <si>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</si>
  <si>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</si>
  <si>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</si>
  <si>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</si>
  <si>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</si>
  <si>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</si>
  <si>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</si>
  <si>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</si>
  <si>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</si>
  <si>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</si>
  <si>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</si>
  <si>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</si>
  <si>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</si>
  <si>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</si>
  <si>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</si>
  <si>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</si>
  <si>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</si>
  <si>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</si>
  <si>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</si>
  <si>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</si>
  <si>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</si>
  <si>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</si>
  <si>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</si>
  <si>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</si>
  <si>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</si>
  <si>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</si>
  <si>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</si>
  <si>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</si>
  <si>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</si>
  <si>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</si>
  <si>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</si>
  <si>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</si>
  <si>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</si>
  <si>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</si>
  <si>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</si>
  <si>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</si>
  <si>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</si>
  <si>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</si>
  <si>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</si>
  <si>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</si>
  <si>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</si>
  <si>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</si>
  <si>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</si>
  <si>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</si>
  <si>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</si>
  <si>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</si>
  <si>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</si>
  <si>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</si>
  <si>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</si>
  <si>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</si>
  <si>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</si>
  <si>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</si>
  <si>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</si>
  <si>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</si>
  <si>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</si>
  <si>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</si>
  <si>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</si>
  <si>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</si>
  <si>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</si>
  <si>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</si>
  <si>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</si>
  <si>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</si>
  <si>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</si>
  <si>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</si>
  <si>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</si>
  <si>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</si>
  <si>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</si>
  <si>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</si>
  <si>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</si>
  <si>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</si>
  <si>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</si>
  <si>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</si>
  <si>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</si>
  <si>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</si>
  <si>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</si>
  <si>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</si>
  <si>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</si>
  <si>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</si>
  <si>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</si>
  <si>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</si>
  <si>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</si>
  <si>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</si>
  <si>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</si>
  <si>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</si>
  <si>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</si>
  <si>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</si>
  <si>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</si>
  <si>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</si>
  <si>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</si>
  <si>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</si>
  <si>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</si>
  <si>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</si>
  <si>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</si>
  <si>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</si>
  <si>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</si>
  <si>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</si>
  <si>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</si>
  <si>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</si>
  <si>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</si>
  <si>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</si>
  <si>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</si>
  <si>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</si>
  <si>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</si>
  <si>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</si>
  <si>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</si>
  <si>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</si>
  <si>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</si>
  <si>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</si>
  <si>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</si>
  <si>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</si>
  <si>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</si>
  <si>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</si>
  <si>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</si>
  <si>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</si>
  <si>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</si>
  <si>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</si>
  <si>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</si>
  <si>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</si>
  <si>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</si>
  <si>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</si>
  <si>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</si>
  <si>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</si>
  <si>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</si>
  <si>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</si>
  <si>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</si>
  <si>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</si>
  <si>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</si>
  <si>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</si>
  <si>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</si>
  <si>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</si>
  <si>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</si>
  <si>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</si>
  <si>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</si>
  <si>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</si>
  <si>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</si>
  <si>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</si>
  <si>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</si>
  <si>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</si>
  <si>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</si>
  <si>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</si>
  <si>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</si>
  <si>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</si>
  <si>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</si>
  <si>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</si>
  <si>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</si>
  <si>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</si>
  <si>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</si>
  <si>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</si>
  <si>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</si>
  <si>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</si>
  <si>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</si>
  <si>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</si>
  <si>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</si>
  <si>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</si>
  <si>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</si>
  <si>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</si>
  <si>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</si>
  <si>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</si>
  <si>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</si>
  <si>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</si>
  <si>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</si>
  <si>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</si>
  <si>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</si>
  <si>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</si>
  <si>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</si>
  <si>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</si>
  <si>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</si>
  <si>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</si>
  <si>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</si>
  <si>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</si>
  <si>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</si>
  <si>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</si>
  <si>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</si>
  <si>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</si>
  <si>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</si>
  <si>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</si>
  <si>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</si>
  <si>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</si>
  <si>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</si>
  <si>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</si>
  <si>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</si>
  <si>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</si>
  <si>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</si>
  <si>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</si>
  <si>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</si>
  <si>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</si>
  <si>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</si>
  <si>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</si>
  <si>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</si>
  <si>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</si>
  <si>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</si>
  <si>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</si>
  <si>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</si>
  <si>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</si>
  <si>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</si>
  <si>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</si>
  <si>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</si>
  <si>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</si>
  <si>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</si>
  <si>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</si>
  <si>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</si>
  <si>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</si>
  <si>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</si>
  <si>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</si>
  <si>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</si>
  <si>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</si>
  <si>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</si>
  <si>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</si>
  <si>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</si>
  <si>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</si>
  <si>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</si>
  <si>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</si>
  <si>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</si>
  <si>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</si>
  <si>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</si>
  <si>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</si>
  <si>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</si>
  <si>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</si>
  <si>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</si>
  <si>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</si>
  <si>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</si>
  <si>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</si>
  <si>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</si>
  <si>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</si>
  <si>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</si>
  <si>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</si>
  <si>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</si>
  <si>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</si>
  <si>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</si>
  <si>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</si>
  <si>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</si>
  <si>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</si>
  <si>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</si>
  <si>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</si>
  <si>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</si>
  <si>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</si>
  <si>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</si>
  <si>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</si>
  <si>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</si>
  <si>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</si>
  <si>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</si>
  <si>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</si>
  <si>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</si>
  <si>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</si>
  <si>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</si>
  <si>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</si>
  <si>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</si>
  <si>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</si>
  <si>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</si>
  <si>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</si>
  <si>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</si>
  <si>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</si>
  <si>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</si>
  <si>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</si>
  <si>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</si>
  <si>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</si>
  <si>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</si>
  <si>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</si>
  <si>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</si>
  <si>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</si>
  <si>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</si>
  <si>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</si>
  <si>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</si>
  <si>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</si>
  <si>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</si>
  <si>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</si>
  <si>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</si>
  <si>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</si>
  <si>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</si>
  <si>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</si>
  <si>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</si>
  <si>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</si>
  <si>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</si>
  <si>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</si>
  <si>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</si>
  <si>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</si>
  <si>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</si>
  <si>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</si>
  <si>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</si>
  <si>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</si>
  <si>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</si>
  <si>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</si>
  <si>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</si>
  <si>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</si>
  <si>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</si>
  <si>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</si>
  <si>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</si>
  <si>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</si>
  <si>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</si>
  <si>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</si>
  <si>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</si>
  <si>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</si>
  <si>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</si>
  <si>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</si>
  <si>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</si>
  <si>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</si>
  <si>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</si>
  <si>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</si>
  <si>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</si>
  <si>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</si>
  <si>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</si>
  <si>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</si>
  <si>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</si>
  <si>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</si>
  <si>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</si>
  <si>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</si>
  <si>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</si>
  <si>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</si>
  <si>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</si>
  <si>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</si>
  <si>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</si>
  <si>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</si>
  <si>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</si>
  <si>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</si>
  <si>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</si>
  <si>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</si>
  <si>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</si>
  <si>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</si>
  <si>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</si>
  <si>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</si>
  <si>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</si>
  <si>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</si>
  <si>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</si>
  <si>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</si>
  <si>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</si>
  <si>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</si>
  <si>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</si>
  <si>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</si>
  <si>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</si>
  <si>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</si>
  <si>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</si>
  <si>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</si>
  <si>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</si>
  <si>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</si>
  <si>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</si>
  <si>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</si>
  <si>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</si>
  <si>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</si>
  <si>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</si>
  <si>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</si>
  <si>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</si>
  <si>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</si>
  <si>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</si>
  <si>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</si>
  <si>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</si>
  <si>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</si>
  <si>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</si>
  <si>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</si>
  <si>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</si>
  <si>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</si>
  <si>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</si>
  <si>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</si>
  <si>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</si>
  <si>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</si>
  <si>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</si>
  <si>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</si>
  <si>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</si>
  <si>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</si>
  <si>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</si>
  <si>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</si>
  <si>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</si>
  <si>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</si>
  <si>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</si>
  <si>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</si>
  <si>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</si>
  <si>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</si>
  <si>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</si>
  <si>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</si>
  <si>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</si>
  <si>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</si>
  <si>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</si>
  <si>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</si>
  <si>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</si>
  <si>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</si>
  <si>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</si>
  <si>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</si>
  <si>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</si>
  <si>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</si>
  <si>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</si>
  <si>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</si>
  <si>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</si>
  <si>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</si>
  <si>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</si>
  <si>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</si>
  <si>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</si>
  <si>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</si>
  <si>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</si>
  <si>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</si>
  <si>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</si>
  <si>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</si>
  <si>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</si>
  <si>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</si>
  <si>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</si>
  <si>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</si>
  <si>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</si>
  <si>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</si>
  <si>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</si>
  <si>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</si>
  <si>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</si>
  <si>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</si>
  <si>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</si>
  <si>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</si>
  <si>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</si>
  <si>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</si>
  <si>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</si>
  <si>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</si>
  <si>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</si>
  <si>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</si>
  <si>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</si>
  <si>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</si>
  <si>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</si>
  <si>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</si>
  <si>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</si>
  <si>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</si>
  <si>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</si>
  <si>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</si>
  <si>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</si>
  <si>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</si>
  <si>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</si>
  <si>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</si>
  <si>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</si>
  <si>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</si>
  <si>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</si>
  <si>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</si>
  <si>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</si>
  <si>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</si>
  <si>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</si>
  <si>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</si>
  <si>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</si>
  <si>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</si>
  <si>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</si>
  <si>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</si>
  <si>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</si>
  <si>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</si>
  <si>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</si>
  <si>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</si>
  <si>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</si>
  <si>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</si>
  <si>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</si>
  <si>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</si>
  <si>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</si>
  <si>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</si>
  <si>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</si>
  <si>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</si>
  <si>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</si>
  <si>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</si>
  <si>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</si>
  <si>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</si>
  <si>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</si>
  <si>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</si>
  <si>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</si>
  <si>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</si>
  <si>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</si>
  <si>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</si>
  <si>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</si>
  <si>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</si>
  <si>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</si>
  <si>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</si>
  <si>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</si>
  <si>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</si>
  <si>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</si>
  <si>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</si>
  <si>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</si>
  <si>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</si>
  <si>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</si>
  <si>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</si>
  <si>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</si>
  <si>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</si>
  <si>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</si>
  <si>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</si>
  <si>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</si>
  <si>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</si>
  <si>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</si>
  <si>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</si>
  <si>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</si>
  <si>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</si>
  <si>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</si>
  <si>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</si>
  <si>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</si>
  <si>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</si>
  <si>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</si>
  <si>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</si>
  <si>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</si>
  <si>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</si>
  <si>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</si>
  <si>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</si>
  <si>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</si>
  <si>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</si>
  <si>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</si>
  <si>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</si>
  <si>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</si>
  <si>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</si>
  <si>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</si>
  <si>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</si>
  <si>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</si>
  <si>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</si>
  <si>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</si>
  <si>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</si>
  <si>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</si>
  <si>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</si>
  <si>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</si>
  <si>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</si>
  <si>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</si>
  <si>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</si>
  <si>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</si>
  <si>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</si>
  <si>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</si>
  <si>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</si>
  <si>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</si>
  <si>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</si>
  <si>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</si>
  <si>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</si>
  <si>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</si>
  <si>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</si>
  <si>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</si>
  <si>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</si>
  <si>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</si>
  <si>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</si>
  <si>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</si>
  <si>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</si>
  <si>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</si>
  <si>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</si>
  <si>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</si>
  <si>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</si>
  <si>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</si>
  <si>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</si>
  <si>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</si>
  <si>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</si>
  <si>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</si>
  <si>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</si>
  <si>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</si>
  <si>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</si>
  <si>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</si>
  <si>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</si>
  <si>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</si>
  <si>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</si>
  <si>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</si>
  <si>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</si>
  <si>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</si>
  <si>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</si>
  <si>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</si>
  <si>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</si>
  <si>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</si>
  <si>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</si>
  <si>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</si>
  <si>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</si>
  <si>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</si>
  <si>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</si>
  <si>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</si>
  <si>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</si>
  <si>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</si>
  <si>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</si>
  <si>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</si>
  <si>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</si>
  <si>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</si>
  <si>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</si>
  <si>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</si>
  <si>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</si>
  <si>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</si>
  <si>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</si>
  <si>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</si>
  <si>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</si>
  <si>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</si>
  <si>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</si>
  <si>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</si>
  <si>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</si>
  <si>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</si>
  <si>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</si>
  <si>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</si>
  <si>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</si>
  <si>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</si>
  <si>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</si>
  <si>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</si>
  <si>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</si>
  <si>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</si>
  <si>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</si>
  <si>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</si>
  <si>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</si>
  <si>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</si>
  <si>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</si>
  <si>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</si>
  <si>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</si>
  <si>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</si>
  <si>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</si>
  <si>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</si>
  <si>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</si>
  <si>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</si>
  <si>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</si>
  <si>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</si>
  <si>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</si>
  <si>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</si>
  <si>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</si>
  <si>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</si>
  <si>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</si>
  <si>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</si>
  <si>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</si>
  <si>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</si>
  <si>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</si>
  <si>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</si>
  <si>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</si>
  <si>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</si>
  <si>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</si>
  <si>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</si>
  <si>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</si>
  <si>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</si>
  <si>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</si>
  <si>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</si>
  <si>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</si>
  <si>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</si>
  <si>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</si>
  <si>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</si>
  <si>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</si>
  <si>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</si>
  <si>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</si>
  <si>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</si>
  <si>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</si>
  <si>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</si>
  <si>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</si>
  <si>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</si>
  <si>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</si>
  <si>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</si>
  <si>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</si>
  <si>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</si>
  <si>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</si>
  <si>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</si>
  <si>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</si>
  <si>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</si>
  <si>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</si>
  <si>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</si>
  <si>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</si>
  <si>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</si>
  <si>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</si>
  <si>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</si>
  <si>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</si>
  <si>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</si>
  <si>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</si>
  <si>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</si>
  <si>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</si>
  <si>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</si>
  <si>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</si>
  <si>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</si>
  <si>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</si>
  <si>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</si>
  <si>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</si>
  <si>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</si>
  <si>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</si>
  <si>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</si>
  <si>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</si>
  <si>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</si>
  <si>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</si>
  <si>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</si>
  <si>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</si>
  <si>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</si>
  <si>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</si>
  <si>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</si>
  <si>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</si>
  <si>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</si>
  <si>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</si>
  <si>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</si>
  <si>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</si>
  <si>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</si>
  <si>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</si>
  <si>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</si>
  <si>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</si>
  <si>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</si>
  <si>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</si>
  <si>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</si>
  <si>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</si>
  <si>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</si>
  <si>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</si>
  <si>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</si>
  <si>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</si>
  <si>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</si>
  <si>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</si>
  <si>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</si>
  <si>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</si>
  <si>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</si>
  <si>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</si>
  <si>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</si>
  <si>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</si>
  <si>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</si>
  <si>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</si>
  <si>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</si>
  <si>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</si>
  <si>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</si>
  <si>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</si>
  <si>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</si>
  <si>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</si>
  <si>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</si>
  <si>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</si>
  <si>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</si>
  <si>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</si>
  <si>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</si>
  <si>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</si>
  <si>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</si>
  <si>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</si>
  <si>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</si>
  <si>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</si>
  <si>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</si>
  <si>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</si>
  <si>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</si>
  <si>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</si>
  <si>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</si>
  <si>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</si>
  <si>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</si>
  <si>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</si>
  <si>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</si>
  <si>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</si>
  <si>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</si>
  <si>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</si>
  <si>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</si>
  <si>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</si>
  <si>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</si>
  <si>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</si>
  <si>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</si>
  <si>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</si>
  <si>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</si>
  <si>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</si>
  <si>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</si>
  <si>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</si>
  <si>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</si>
  <si>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</si>
  <si>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</si>
  <si>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</si>
  <si>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</si>
  <si>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</si>
  <si>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</si>
  <si>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</si>
  <si>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</si>
  <si>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</si>
  <si>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</si>
  <si>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</si>
  <si>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</si>
  <si>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</si>
  <si>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</si>
  <si>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</si>
  <si>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</si>
  <si>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</si>
  <si>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</si>
  <si>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</si>
  <si>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</si>
  <si>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</si>
  <si>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</si>
  <si>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</si>
  <si>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</si>
  <si>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</si>
  <si>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</si>
  <si>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</si>
  <si>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</si>
  <si>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</si>
  <si>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</si>
  <si>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</si>
  <si>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</si>
  <si>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</si>
  <si>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</si>
  <si>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</si>
  <si>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</si>
  <si>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</si>
  <si>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</si>
  <si>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</si>
  <si>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</si>
  <si>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</si>
  <si>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</si>
  <si>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</si>
  <si>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</si>
  <si>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</si>
  <si>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</si>
  <si>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</si>
  <si>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</si>
  <si>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</si>
  <si>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</si>
  <si>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</si>
  <si>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</si>
  <si>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</si>
  <si>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</si>
  <si>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</si>
  <si>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</si>
  <si>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</si>
  <si>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</si>
  <si>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</si>
  <si>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</si>
  <si>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</si>
  <si>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</si>
  <si>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</si>
  <si>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</si>
  <si>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</si>
  <si>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</si>
  <si>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</si>
  <si>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</si>
  <si>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</si>
  <si>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</si>
  <si>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</si>
  <si>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</si>
  <si>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</si>
  <si>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</si>
  <si>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</si>
  <si>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</si>
  <si>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</si>
  <si>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</si>
  <si>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</si>
  <si>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</si>
  <si>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</si>
  <si>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</si>
  <si>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</si>
  <si>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</si>
  <si>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</si>
  <si>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</si>
  <si>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</si>
  <si>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</si>
  <si>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</si>
  <si>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</si>
  <si>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</si>
  <si>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</si>
  <si>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</si>
  <si>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</si>
  <si>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</si>
  <si>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</si>
  <si>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</si>
  <si>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</si>
  <si>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</si>
  <si>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</si>
  <si>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</si>
  <si>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</si>
  <si>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</si>
  <si>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</si>
  <si>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</si>
  <si>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</si>
  <si>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</si>
  <si>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</si>
  <si>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</si>
  <si>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</si>
  <si>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</si>
  <si>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</si>
  <si>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</si>
  <si>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</si>
  <si>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</si>
  <si>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</si>
  <si>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</si>
  <si>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</si>
  <si>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</si>
  <si>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</si>
  <si>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</si>
  <si>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</si>
  <si>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</si>
  <si>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</si>
  <si>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</si>
  <si>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</si>
  <si>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</si>
  <si>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</si>
  <si>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</si>
  <si>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</si>
  <si>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</si>
  <si>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</si>
  <si>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</si>
  <si>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</si>
  <si>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</si>
  <si>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</si>
  <si>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</si>
  <si>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</si>
  <si>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</si>
  <si>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</si>
  <si>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</si>
  <si>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</si>
  <si>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</si>
  <si>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</si>
  <si>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</si>
  <si>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</si>
  <si>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</si>
  <si>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</si>
  <si>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</si>
  <si>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</si>
  <si>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</si>
  <si>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</si>
  <si>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</si>
  <si>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</si>
  <si>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</si>
  <si>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</si>
  <si>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</si>
  <si>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</si>
  <si>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</si>
  <si>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</si>
  <si>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</si>
  <si>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</si>
  <si>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</si>
  <si>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</si>
  <si>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</si>
  <si>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</si>
  <si>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</si>
  <si>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</si>
  <si>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</si>
  <si>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</si>
  <si>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</si>
  <si>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</si>
  <si>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</si>
  <si>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</si>
  <si>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</si>
  <si>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</si>
  <si>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</si>
  <si>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</si>
  <si>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</si>
  <si>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</si>
  <si>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</si>
  <si>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</si>
  <si>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</si>
  <si>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</si>
  <si>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</si>
  <si>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</si>
  <si>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</si>
  <si>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</si>
  <si>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</si>
  <si>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</si>
  <si>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</si>
  <si>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</si>
  <si>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</si>
  <si>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</si>
  <si>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</si>
  <si>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</si>
  <si>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</si>
  <si>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</si>
  <si>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</si>
  <si>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</si>
  <si>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</si>
  <si>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</si>
  <si>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</si>
  <si>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</si>
  <si>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</si>
  <si>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</si>
  <si>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</si>
  <si>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</si>
  <si>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</si>
  <si>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</si>
  <si>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</si>
  <si>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</si>
  <si>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</si>
  <si>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</si>
  <si>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</si>
  <si>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</si>
  <si>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</si>
  <si>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</si>
  <si>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</si>
  <si>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</si>
  <si>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</si>
  <si>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</si>
  <si>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</si>
  <si>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</si>
  <si>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</si>
  <si>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</si>
  <si>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</si>
  <si>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</si>
  <si>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</si>
  <si>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</si>
  <si>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</si>
  <si>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</si>
  <si>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</si>
  <si>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</si>
  <si>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</si>
  <si>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</si>
  <si>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</si>
  <si>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</si>
  <si>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</si>
  <si>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</si>
  <si>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</si>
  <si>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</si>
  <si>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</si>
  <si>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</si>
  <si>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</si>
  <si>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</si>
  <si>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</si>
  <si>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</si>
  <si>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</si>
  <si>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</si>
  <si>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</si>
  <si>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</si>
  <si>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</si>
  <si>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</si>
  <si>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</si>
  <si>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</si>
  <si>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</si>
  <si>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</si>
  <si>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</si>
  <si>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</si>
  <si>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</si>
  <si>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</si>
  <si>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</si>
  <si>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</si>
  <si>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</si>
  <si>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</si>
  <si>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</si>
  <si>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</si>
  <si>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</si>
  <si>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</si>
  <si>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</si>
  <si>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</si>
  <si>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</si>
  <si>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</si>
  <si>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</si>
  <si>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</si>
  <si>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</si>
  <si>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</si>
  <si>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</si>
  <si>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</si>
  <si>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</si>
  <si>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</si>
  <si>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</si>
  <si>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</si>
  <si>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</si>
  <si>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</si>
  <si>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</si>
  <si>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</si>
  <si>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</si>
  <si>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</si>
  <si>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</si>
  <si>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</si>
  <si>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</si>
  <si>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</si>
  <si>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</si>
  <si>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</si>
  <si>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</si>
  <si>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</si>
  <si>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</si>
  <si>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</si>
  <si>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</si>
  <si>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</si>
  <si>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</si>
  <si>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</si>
  <si>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</si>
  <si>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</si>
  <si>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</si>
  <si>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</si>
  <si>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</si>
  <si>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</si>
  <si>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</si>
  <si>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</si>
  <si>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</si>
  <si>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</si>
  <si>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</si>
  <si>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</si>
  <si>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</si>
  <si>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</si>
  <si>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</si>
  <si>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</si>
  <si>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</si>
  <si>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</si>
  <si>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</si>
  <si>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</si>
  <si>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</si>
  <si>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</si>
  <si>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</si>
  <si>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</si>
  <si>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</si>
  <si>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</si>
  <si>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</si>
  <si>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</si>
  <si>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</si>
  <si>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</si>
  <si>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</si>
  <si>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</si>
  <si>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</si>
  <si>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</si>
  <si>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</si>
  <si>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</si>
  <si>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</si>
  <si>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</si>
  <si>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</si>
  <si>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</si>
  <si>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</si>
  <si>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</si>
  <si>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</si>
  <si>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</si>
  <si>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</si>
  <si>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</si>
  <si>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</si>
  <si>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</si>
  <si>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</si>
  <si>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</si>
  <si>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</si>
  <si>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</si>
  <si>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</si>
  <si>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</si>
  <si>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</si>
  <si>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</si>
  <si>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</si>
  <si>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</si>
  <si>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</si>
  <si>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</si>
  <si>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</si>
  <si>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</si>
  <si>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</si>
  <si>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</si>
  <si>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</si>
  <si>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</si>
  <si>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</si>
  <si>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</si>
  <si>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</si>
  <si>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</si>
  <si>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</si>
  <si>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</si>
  <si>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</si>
  <si>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</si>
  <si>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</si>
  <si>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</si>
  <si>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</si>
  <si>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</si>
  <si>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</si>
  <si>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</si>
  <si>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</si>
  <si>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</si>
  <si>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</si>
  <si>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</si>
  <si>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</si>
  <si>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</si>
  <si>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</si>
  <si>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</si>
  <si>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</si>
  <si>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</si>
  <si>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</si>
  <si>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</si>
  <si>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</si>
  <si>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</si>
  <si>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</si>
  <si>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</si>
  <si>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</si>
  <si>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</si>
  <si>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</si>
  <si>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</si>
  <si>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</si>
  <si>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</si>
  <si>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</si>
  <si>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</si>
  <si>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</si>
  <si>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</si>
  <si>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</si>
  <si>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</si>
  <si>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</si>
  <si>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</si>
  <si>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</si>
  <si>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</si>
  <si>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</si>
  <si>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</si>
  <si>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</si>
  <si>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</si>
  <si>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</si>
  <si>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</si>
  <si>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</si>
  <si>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</si>
  <si>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</si>
  <si>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</si>
  <si>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</si>
  <si>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</si>
  <si>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</si>
  <si>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</si>
  <si>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</si>
  <si>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</si>
  <si>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</si>
  <si>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</si>
  <si>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</si>
  <si>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</si>
  <si>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</si>
  <si>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</si>
  <si>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</si>
  <si>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</si>
  <si>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</si>
  <si>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</si>
  <si>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</si>
  <si>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</si>
  <si>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</si>
  <si>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</si>
  <si>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</si>
  <si>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</si>
  <si>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</si>
  <si>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</si>
  <si>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</si>
  <si>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</si>
  <si>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</si>
  <si>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</si>
  <si>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</si>
  <si>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</si>
  <si>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</si>
  <si>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</si>
  <si>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</si>
  <si>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</si>
  <si>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</si>
  <si>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</si>
  <si>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</si>
  <si>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</si>
  <si>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</si>
  <si>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</si>
  <si>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</si>
  <si>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</si>
  <si>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</si>
  <si>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</si>
  <si>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</si>
  <si>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</si>
  <si>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</si>
  <si>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</si>
  <si>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</si>
  <si>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</si>
  <si>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</si>
  <si>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</si>
  <si>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</si>
  <si>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</si>
  <si>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</si>
  <si>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</si>
  <si>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</si>
  <si>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</si>
  <si>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</si>
  <si>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</si>
  <si>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</si>
  <si>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</si>
  <si>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</si>
  <si>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</si>
  <si>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</si>
  <si>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</si>
  <si>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</si>
  <si>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</si>
  <si>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</si>
  <si>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</si>
  <si>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</si>
  <si>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</si>
  <si>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</si>
  <si>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</si>
  <si>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</si>
  <si>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</si>
  <si>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</si>
  <si>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</si>
  <si>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</si>
  <si>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</si>
  <si>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</si>
  <si>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</si>
  <si>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</si>
  <si>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</si>
  <si>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</si>
  <si>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</si>
  <si>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</si>
  <si>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</si>
  <si>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</si>
  <si>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</si>
  <si>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</si>
  <si>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</si>
  <si>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</si>
  <si>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</si>
  <si>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</si>
  <si>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</si>
  <si>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</si>
  <si>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</si>
  <si>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</si>
  <si>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</si>
  <si>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</si>
  <si>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</si>
  <si>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</si>
  <si>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</si>
  <si>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</si>
  <si>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</si>
  <si>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</si>
  <si>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</si>
  <si>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</si>
  <si>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</si>
  <si>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</si>
  <si>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</si>
  <si>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</si>
  <si>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</si>
  <si>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</si>
  <si>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</si>
  <si>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</si>
  <si>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</si>
  <si>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</si>
  <si>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</si>
  <si>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</si>
  <si>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</si>
  <si>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</si>
  <si>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</si>
  <si>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</si>
  <si>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</si>
  <si>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</si>
  <si>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</si>
  <si>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</si>
  <si>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</si>
  <si>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</si>
  <si>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</si>
  <si>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</si>
  <si>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</si>
  <si>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</si>
  <si>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</si>
  <si>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</si>
  <si>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</si>
  <si>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</si>
  <si>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</si>
  <si>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</si>
  <si>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</si>
  <si>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</si>
  <si>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</si>
  <si>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</si>
  <si>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</si>
  <si>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</si>
  <si>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</si>
  <si>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</si>
  <si>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</si>
  <si>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</si>
  <si>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</si>
  <si>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</si>
  <si>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</si>
  <si>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</si>
  <si>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</si>
  <si>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</si>
  <si>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</si>
  <si>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</si>
  <si>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</si>
  <si>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</si>
  <si>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</si>
  <si>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</si>
  <si>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</si>
  <si>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</si>
  <si>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</si>
  <si>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</si>
  <si>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</si>
  <si>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</si>
  <si>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</si>
  <si>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</si>
  <si>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</si>
  <si>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</si>
  <si>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</si>
  <si>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</si>
  <si>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</si>
  <si>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</si>
  <si>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</si>
  <si>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</si>
  <si>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</si>
  <si>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</si>
  <si>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</si>
  <si>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</si>
  <si>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</si>
  <si>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</si>
  <si>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</si>
  <si>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</si>
  <si>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</si>
  <si>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</si>
  <si>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</si>
  <si>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</si>
  <si>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</si>
  <si>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</si>
  <si>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</si>
  <si>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</si>
  <si>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</si>
  <si>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</si>
  <si>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</si>
  <si>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</si>
  <si>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</si>
  <si>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</si>
  <si>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</si>
  <si>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</si>
  <si>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</si>
  <si>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</si>
  <si>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</si>
  <si>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</si>
  <si>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</si>
  <si>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</si>
  <si>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</si>
  <si>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</si>
  <si>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</si>
  <si>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</si>
  <si>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</si>
  <si>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</si>
  <si>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</si>
  <si>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</si>
  <si>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</si>
  <si>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</si>
  <si>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</si>
  <si>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</si>
  <si>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</si>
  <si>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</si>
  <si>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</si>
  <si>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</si>
  <si>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</si>
  <si>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</si>
  <si>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</si>
  <si>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</si>
  <si>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</si>
  <si>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</si>
  <si>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</si>
  <si>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</si>
  <si>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</si>
  <si>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</si>
  <si>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</si>
  <si>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</si>
  <si>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</si>
  <si>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</si>
  <si>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</si>
  <si>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</si>
  <si>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</si>
  <si>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</si>
  <si>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</si>
  <si>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</si>
  <si>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</si>
  <si>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</si>
  <si>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</si>
  <si>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</si>
  <si>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</si>
  <si>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</si>
  <si>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</si>
  <si>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</si>
  <si>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</si>
  <si>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</si>
  <si>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</si>
  <si>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</si>
  <si>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</si>
  <si>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</si>
  <si>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</si>
  <si>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</si>
  <si>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</si>
  <si>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</si>
  <si>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</si>
  <si>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</si>
  <si>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</si>
  <si>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</si>
  <si>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</si>
  <si>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</si>
  <si>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</si>
  <si>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</si>
  <si>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</si>
  <si>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</si>
  <si>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</si>
  <si>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</si>
  <si>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</si>
  <si>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</si>
  <si>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</si>
  <si>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</si>
  <si>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</si>
  <si>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</si>
  <si>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</si>
  <si>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</si>
  <si>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</si>
  <si>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</si>
  <si>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</si>
  <si>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</si>
  <si>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</si>
  <si>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</si>
  <si>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</si>
  <si>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</si>
  <si>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</si>
  <si>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</si>
  <si>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</si>
  <si>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</si>
  <si>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</si>
  <si>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</si>
  <si>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</si>
  <si>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</si>
  <si>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</si>
  <si>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</si>
  <si>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</si>
  <si>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</si>
  <si>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</si>
  <si>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</si>
  <si>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</si>
  <si>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</si>
  <si>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</si>
  <si>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</si>
  <si>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</si>
  <si>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</si>
  <si>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</si>
  <si>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</si>
  <si>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</si>
  <si>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</si>
  <si>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</si>
  <si>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</si>
  <si>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</si>
  <si>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</si>
  <si>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</si>
  <si>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</si>
  <si>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</si>
  <si>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</si>
  <si>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</si>
  <si>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</si>
  <si>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</si>
  <si>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</si>
  <si>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</si>
  <si>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</si>
  <si>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</si>
  <si>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</si>
  <si>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</si>
  <si>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</si>
  <si>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</si>
  <si>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</si>
  <si>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</si>
  <si>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</si>
  <si>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</si>
  <si>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</si>
  <si>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</si>
  <si>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</si>
  <si>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</si>
  <si>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</si>
  <si>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</si>
  <si>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</si>
  <si>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</si>
  <si>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</si>
  <si>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</si>
  <si>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</si>
  <si>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</si>
  <si>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</si>
  <si>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</si>
  <si>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</si>
  <si>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</si>
  <si>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</si>
  <si>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</si>
  <si>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</si>
  <si>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</si>
  <si>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</si>
  <si>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</si>
  <si>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</si>
  <si>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</si>
  <si>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</si>
  <si>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</si>
  <si>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</si>
  <si>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</si>
  <si>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</si>
  <si>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</si>
  <si>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</si>
  <si>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</si>
  <si>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</si>
  <si>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</si>
  <si>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</si>
  <si>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</si>
  <si>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</si>
  <si>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</si>
  <si>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</si>
  <si>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</si>
  <si>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</si>
  <si>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</si>
  <si>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</si>
  <si>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</si>
  <si>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</si>
  <si>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</si>
  <si>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</si>
  <si>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</si>
  <si>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</si>
  <si>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</si>
  <si>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</si>
  <si>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</si>
  <si>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</si>
  <si>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</si>
  <si>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</si>
  <si>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</si>
  <si>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</si>
  <si>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</si>
  <si>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</si>
  <si>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</si>
  <si>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</si>
  <si>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</si>
  <si>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</si>
  <si>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</si>
  <si>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</si>
  <si>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</si>
  <si>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</si>
  <si>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</si>
  <si>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</si>
  <si>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</si>
  <si>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</si>
  <si>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</si>
  <si>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</si>
  <si>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</si>
  <si>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</si>
  <si>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</si>
  <si>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</si>
  <si>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</si>
  <si>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</si>
  <si>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</si>
  <si>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</si>
  <si>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</si>
  <si>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</si>
  <si>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</si>
  <si>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</si>
  <si>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</si>
  <si>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</si>
  <si>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</si>
  <si>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</si>
  <si>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</si>
  <si>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</si>
  <si>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</si>
  <si>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</si>
  <si>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</si>
  <si>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</si>
  <si>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</si>
  <si>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</si>
  <si>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</si>
  <si>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</si>
  <si>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</si>
  <si>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</si>
  <si>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</si>
  <si>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</si>
  <si>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</si>
  <si>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</si>
  <si>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</si>
  <si>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</si>
  <si>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</si>
  <si>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</si>
  <si>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</si>
  <si>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</si>
  <si>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</si>
  <si>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</si>
  <si>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</si>
  <si>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</si>
  <si>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</si>
  <si>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</si>
  <si>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</si>
  <si>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</si>
  <si>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</si>
  <si>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</si>
  <si>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</si>
  <si>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</si>
  <si>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</si>
  <si>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</si>
  <si>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</si>
  <si>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</si>
  <si>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</si>
  <si>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</si>
  <si>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</si>
  <si>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</si>
  <si>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</si>
  <si>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</si>
  <si>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</si>
  <si>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</si>
  <si>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</si>
  <si>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</si>
  <si>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</si>
  <si>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</si>
  <si>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</si>
  <si>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</si>
  <si>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</si>
  <si>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</si>
  <si>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</si>
  <si>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</si>
  <si>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</si>
  <si>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</si>
  <si>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</si>
  <si>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</si>
  <si>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</si>
  <si>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</si>
  <si>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</si>
  <si>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</si>
  <si>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</si>
  <si>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</si>
  <si>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</si>
  <si>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</si>
  <si>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</si>
  <si>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</si>
  <si>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</si>
  <si>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</si>
  <si>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</si>
  <si>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</si>
  <si>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</si>
  <si>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</si>
  <si>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</si>
  <si>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</si>
  <si>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</si>
  <si>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</si>
  <si>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</si>
  <si>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</si>
  <si>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</si>
  <si>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</si>
  <si>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</si>
  <si>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</si>
  <si>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</si>
  <si>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</si>
  <si>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</si>
  <si>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</si>
  <si>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</si>
  <si>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</si>
  <si>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</si>
  <si>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</si>
  <si>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</si>
  <si>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</si>
  <si>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</si>
  <si>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</si>
  <si>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</si>
  <si>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</si>
  <si>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</si>
  <si>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</si>
  <si>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</si>
  <si>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</si>
  <si>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</si>
  <si>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</si>
  <si>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</si>
  <si>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</si>
  <si>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</si>
  <si>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</si>
  <si>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</si>
  <si>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</si>
  <si>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</si>
  <si>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</si>
  <si>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</si>
  <si>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</si>
  <si>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</si>
  <si>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</si>
  <si>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</si>
  <si>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</si>
  <si>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</si>
  <si>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</si>
  <si>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</si>
  <si>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</si>
  <si>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</si>
  <si>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</si>
  <si>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</si>
  <si>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</si>
  <si>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</si>
  <si>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</si>
  <si>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</si>
  <si>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</si>
  <si>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</si>
  <si>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</si>
  <si>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</si>
  <si>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</si>
  <si>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</si>
  <si>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</si>
  <si>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</si>
  <si>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</si>
  <si>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</si>
  <si>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</si>
  <si>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</si>
  <si>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</si>
  <si>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</si>
  <si>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</si>
  <si>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</si>
  <si>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</si>
  <si>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</si>
  <si>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</si>
  <si>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</si>
  <si>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</si>
  <si>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</si>
  <si>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</si>
  <si>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</si>
  <si>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</si>
  <si>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</si>
  <si>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</si>
  <si>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</si>
  <si>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</si>
  <si>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</si>
  <si>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</si>
  <si>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</si>
  <si>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</si>
  <si>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</si>
  <si>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</si>
  <si>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</si>
  <si>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</si>
  <si>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</si>
  <si>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</si>
  <si>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</si>
  <si>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</si>
  <si>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</si>
  <si>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</si>
  <si>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</si>
  <si>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</si>
  <si>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</si>
  <si>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</si>
  <si>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</si>
  <si>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</si>
  <si>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</si>
  <si>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</si>
  <si>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</si>
  <si>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</si>
  <si>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</si>
  <si>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</si>
  <si>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</si>
  <si>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</si>
  <si>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</si>
  <si>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</si>
  <si>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</si>
  <si>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</si>
  <si>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</si>
  <si>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</si>
  <si>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</si>
  <si>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</si>
  <si>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</si>
  <si>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</si>
  <si>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</si>
  <si>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</si>
  <si>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</si>
  <si>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</si>
  <si>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</si>
  <si>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</si>
  <si>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</si>
  <si>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</si>
  <si>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</si>
  <si>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</si>
  <si>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</si>
  <si>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</si>
  <si>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</si>
  <si>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</si>
  <si>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</si>
  <si>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</si>
  <si>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</si>
  <si>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</si>
  <si>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</si>
  <si>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</si>
  <si>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</si>
  <si>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</si>
  <si>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</si>
  <si>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</si>
  <si>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</si>
  <si>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</si>
  <si>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</si>
  <si>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</si>
  <si>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</si>
  <si>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</si>
  <si>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</si>
  <si>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</si>
  <si>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</si>
  <si>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</si>
  <si>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</si>
  <si>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</si>
  <si>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</si>
  <si>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</si>
  <si>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</si>
  <si>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</si>
  <si>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</si>
  <si>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</si>
  <si>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</si>
  <si>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</si>
  <si>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</si>
  <si>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</si>
  <si>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</si>
  <si>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</si>
  <si>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</si>
  <si>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</si>
  <si>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</si>
  <si>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</si>
  <si>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</si>
  <si>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</si>
  <si>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</si>
  <si>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</si>
  <si>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</si>
  <si>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</si>
  <si>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</si>
  <si>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</si>
  <si>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</si>
  <si>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</si>
  <si>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</si>
  <si>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</si>
  <si>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</si>
  <si>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</si>
  <si>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</si>
  <si>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</si>
  <si>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</si>
  <si>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</si>
  <si>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</si>
  <si>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</si>
  <si>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</si>
  <si>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</si>
  <si>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</si>
  <si>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</si>
  <si>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</si>
  <si>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</si>
  <si>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</si>
  <si>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</si>
  <si>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</si>
  <si>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</si>
  <si>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</si>
  <si>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</si>
  <si>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</si>
  <si>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</si>
  <si>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</si>
  <si>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</si>
  <si>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</si>
  <si>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</si>
  <si>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</si>
  <si>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</si>
  <si>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</si>
  <si>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</si>
  <si>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</si>
  <si>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</si>
  <si>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</si>
  <si>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</si>
  <si>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</si>
  <si>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</si>
  <si>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</si>
  <si>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</si>
  <si>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</si>
  <si>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</si>
  <si>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</si>
  <si>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</si>
  <si>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</si>
  <si>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</si>
  <si>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</si>
  <si>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</si>
  <si>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</si>
  <si>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</si>
  <si>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</si>
  <si>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</si>
  <si>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</si>
  <si>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</si>
  <si>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</si>
  <si>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</si>
  <si>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</si>
  <si>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</si>
  <si>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</si>
  <si>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</si>
  <si>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</si>
  <si>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</si>
  <si>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</si>
  <si>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</si>
  <si>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</si>
  <si>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</si>
  <si>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</si>
  <si>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</si>
  <si>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</si>
  <si>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</si>
  <si>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</si>
  <si>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</si>
  <si>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</si>
  <si>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</si>
  <si>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</si>
  <si>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</si>
  <si>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</si>
  <si>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</si>
  <si>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</si>
  <si>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</si>
  <si>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</si>
  <si>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</si>
  <si>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</si>
  <si>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</si>
  <si>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</si>
  <si>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</si>
  <si>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</si>
  <si>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</si>
  <si>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</si>
  <si>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</si>
  <si>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</si>
  <si>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</si>
  <si>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</si>
  <si>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</si>
  <si>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</si>
  <si>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</si>
  <si>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</si>
  <si>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</si>
  <si>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</si>
  <si>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</si>
  <si>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</si>
  <si>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</si>
  <si>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</si>
  <si>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</si>
  <si>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</si>
  <si>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</si>
  <si>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</si>
  <si>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</si>
  <si>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</si>
  <si>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</si>
  <si>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</si>
  <si>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</si>
  <si>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</si>
  <si>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</si>
  <si>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</si>
  <si>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</si>
  <si>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</si>
  <si>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</si>
  <si>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</si>
  <si>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</si>
  <si>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</si>
  <si>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</si>
  <si>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</si>
  <si>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</si>
  <si>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</si>
  <si>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</si>
  <si>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</si>
  <si>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</si>
  <si>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</si>
  <si>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</si>
  <si>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</si>
  <si>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</si>
  <si>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</si>
  <si>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</si>
  <si>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</si>
  <si>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</si>
  <si>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</si>
  <si>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</si>
  <si>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</si>
  <si>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</si>
  <si>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</si>
  <si>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</si>
  <si>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</si>
  <si>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</si>
  <si>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</si>
  <si>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</si>
  <si>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</si>
  <si>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</si>
  <si>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</si>
  <si>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</si>
  <si>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</si>
  <si>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</si>
  <si>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</si>
  <si>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</si>
  <si>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</si>
  <si>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</si>
  <si>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</si>
  <si>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</si>
  <si>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</si>
  <si>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</si>
  <si>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</si>
  <si>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</si>
  <si>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</si>
  <si>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</si>
  <si>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</si>
  <si>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</si>
  <si>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</si>
  <si>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</si>
  <si>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</si>
  <si>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</si>
  <si>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</si>
  <si>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</si>
  <si>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</si>
  <si>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</si>
  <si>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</si>
  <si>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</si>
  <si>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</si>
  <si>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</si>
  <si>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</si>
  <si>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</si>
  <si>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</si>
  <si>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</si>
  <si>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</si>
  <si>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</si>
  <si>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</si>
  <si>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</si>
  <si>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</si>
  <si>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</si>
  <si>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</si>
  <si>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</si>
  <si>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</si>
  <si>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</si>
  <si>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</si>
  <si>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</si>
  <si>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</si>
  <si>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</si>
  <si>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</si>
  <si>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</si>
  <si>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</si>
  <si>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</si>
  <si>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</si>
  <si>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</si>
  <si>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</si>
  <si>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</si>
  <si>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</si>
  <si>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</si>
  <si>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</si>
  <si>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</si>
  <si>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</si>
  <si>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</si>
  <si>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</si>
  <si>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</si>
  <si>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</si>
  <si>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</si>
  <si>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</si>
  <si>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</si>
  <si>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</si>
  <si>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</si>
  <si>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</si>
  <si>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</si>
  <si>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</si>
  <si>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</si>
  <si>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</si>
  <si>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</si>
  <si>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</si>
  <si>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</si>
  <si>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</si>
  <si>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</si>
  <si>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</si>
  <si>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</si>
  <si>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</si>
  <si>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</si>
  <si>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</si>
  <si>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</si>
  <si>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</si>
  <si>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</si>
  <si>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</si>
  <si>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</si>
  <si>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</si>
  <si>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</si>
  <si>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</si>
  <si>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</si>
  <si>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</si>
  <si>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</si>
  <si>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</si>
  <si>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</si>
  <si>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</si>
  <si>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</si>
  <si>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</si>
  <si>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</si>
  <si>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</si>
  <si>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</si>
  <si>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</si>
  <si>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</si>
  <si>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</si>
  <si>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</si>
  <si>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</si>
  <si>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</si>
  <si>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</si>
  <si>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</si>
  <si>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</si>
  <si>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</si>
  <si>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</si>
  <si>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</si>
  <si>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</si>
  <si>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</si>
  <si>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</si>
  <si>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</si>
  <si>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</si>
  <si>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</si>
  <si>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</si>
  <si>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</si>
  <si>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</si>
  <si>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</si>
  <si>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</si>
  <si>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</si>
  <si>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</si>
  <si>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</si>
  <si>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</si>
  <si>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</si>
  <si>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</si>
  <si>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</si>
  <si>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</si>
  <si>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</si>
  <si>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</si>
  <si>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</si>
  <si>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</si>
  <si>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</si>
  <si>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</si>
  <si>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</si>
  <si>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</si>
  <si>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</si>
  <si>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</si>
  <si>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</si>
  <si>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</si>
  <si>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</si>
  <si>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</si>
  <si>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</si>
  <si>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</si>
  <si>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</si>
  <si>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</si>
  <si>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</si>
  <si>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</si>
  <si>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</si>
  <si>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</si>
  <si>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</si>
  <si>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</si>
  <si>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</si>
  <si>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</si>
  <si>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</si>
  <si>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</si>
  <si>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</si>
  <si>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</si>
  <si>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</si>
  <si>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</si>
  <si>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</si>
  <si>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</si>
  <si>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</si>
  <si>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</si>
  <si>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</si>
  <si>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</si>
  <si>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</si>
  <si>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</si>
  <si>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</si>
  <si>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</si>
  <si>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</si>
  <si>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</si>
  <si>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</si>
  <si>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</si>
  <si>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</si>
  <si>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</si>
  <si>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</si>
  <si>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</si>
  <si>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</si>
  <si>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</si>
  <si>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</si>
  <si>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</si>
  <si>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</si>
  <si>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</si>
  <si>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</si>
  <si>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</si>
  <si>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</si>
  <si>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</si>
  <si>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</si>
  <si>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</si>
  <si>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</si>
  <si>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</si>
  <si>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</si>
  <si>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</si>
  <si>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</si>
  <si>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</si>
  <si>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</si>
  <si>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</si>
  <si>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</si>
  <si>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</si>
  <si>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</si>
  <si>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</si>
  <si>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</si>
  <si>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</si>
  <si>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</si>
  <si>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</si>
  <si>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</si>
  <si>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</si>
  <si>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</si>
  <si>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</si>
  <si>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</si>
  <si>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</si>
  <si>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</si>
  <si>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</si>
  <si>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</si>
  <si>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</si>
  <si>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</si>
  <si>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</si>
  <si>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</si>
  <si>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</si>
  <si>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</si>
  <si>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</si>
  <si>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</si>
  <si>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</si>
  <si>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</si>
  <si>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</si>
  <si>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</si>
  <si>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</si>
  <si>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</si>
  <si>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</si>
  <si>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</si>
  <si>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</si>
  <si>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</si>
  <si>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</si>
  <si>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</si>
  <si>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</si>
  <si>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</si>
  <si>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</si>
  <si>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</si>
  <si>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</si>
  <si>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</si>
  <si>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</si>
  <si>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</si>
  <si>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</si>
  <si>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</si>
  <si>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</si>
  <si>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</si>
  <si>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</si>
  <si>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</si>
  <si>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</si>
  <si>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</si>
  <si>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</si>
  <si>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</si>
  <si>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</si>
  <si>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</si>
  <si>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</si>
  <si>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</si>
  <si>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</si>
  <si>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</si>
  <si>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</si>
  <si>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</si>
  <si>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</si>
  <si>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</si>
  <si>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</si>
  <si>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</si>
  <si>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</si>
  <si>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</si>
  <si>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</si>
  <si>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</si>
  <si>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</si>
  <si>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</si>
  <si>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</si>
  <si>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</si>
  <si>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</si>
  <si>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</si>
  <si>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</si>
  <si>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</si>
  <si>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</si>
  <si>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</si>
  <si>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</si>
  <si>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</si>
  <si>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</si>
  <si>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</si>
  <si>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</si>
  <si>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</si>
  <si>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</si>
  <si>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</si>
  <si>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</si>
  <si>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</si>
  <si>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</si>
  <si>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</si>
  <si>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</si>
  <si>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</si>
  <si>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</si>
  <si>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</si>
  <si>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</si>
  <si>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</si>
  <si>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</si>
  <si>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</si>
  <si>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</si>
  <si>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</si>
  <si>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</si>
  <si>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</si>
  <si>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</si>
  <si>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</si>
  <si>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</si>
  <si>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</si>
  <si>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</si>
  <si>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</si>
  <si>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</si>
  <si>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</si>
  <si>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</si>
  <si>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</si>
  <si>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</si>
  <si>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</si>
  <si>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</si>
  <si>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</si>
  <si>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</si>
  <si>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</si>
  <si>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</si>
  <si>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</si>
  <si>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</si>
  <si>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</si>
  <si>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</si>
  <si>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</si>
  <si>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</si>
  <si>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</si>
  <si>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</si>
  <si>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</si>
  <si>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</si>
  <si>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</si>
  <si>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</si>
  <si>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</si>
  <si>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</si>
  <si>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</si>
  <si>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</si>
  <si>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</si>
  <si>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</si>
  <si>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</si>
  <si>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</si>
  <si>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</si>
  <si>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</si>
  <si>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</si>
  <si>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</si>
  <si>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</si>
  <si>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</si>
  <si>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</si>
  <si>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</si>
  <si>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</si>
  <si>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</si>
  <si>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</si>
  <si>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</si>
  <si>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</si>
  <si>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</si>
  <si>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</si>
  <si>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</si>
  <si>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</si>
  <si>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</si>
  <si>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</si>
  <si>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</si>
  <si>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</si>
  <si>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</si>
  <si>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</si>
  <si>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</si>
  <si>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</si>
  <si>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</si>
  <si>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</si>
  <si>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</si>
  <si>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</si>
  <si>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</si>
  <si>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</si>
  <si>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</si>
  <si>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</si>
  <si>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</si>
  <si>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</si>
  <si>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</si>
  <si>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</si>
  <si>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</si>
  <si>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</si>
  <si>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</si>
  <si>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</si>
  <si>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</si>
  <si>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</si>
  <si>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</si>
  <si>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</si>
  <si>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</si>
  <si>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</si>
  <si>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</si>
  <si>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</si>
  <si>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</si>
  <si>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</si>
  <si>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</si>
  <si>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</si>
  <si>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</si>
  <si>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</si>
  <si>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</si>
  <si>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</si>
  <si>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</si>
  <si>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</si>
  <si>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</si>
  <si>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</si>
  <si>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</si>
  <si>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</si>
  <si>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</si>
  <si>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</si>
  <si>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</si>
  <si>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</si>
  <si>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</si>
  <si>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</si>
  <si>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</si>
  <si>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</si>
  <si>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</si>
  <si>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</si>
  <si>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</si>
  <si>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</si>
  <si>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</si>
  <si>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</si>
  <si>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</si>
  <si>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</si>
  <si>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</si>
  <si>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</si>
  <si>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</si>
  <si>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</si>
  <si>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</si>
  <si>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</si>
  <si>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</si>
  <si>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</si>
  <si>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</si>
  <si>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</si>
  <si>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</si>
  <si>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</si>
  <si>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</si>
  <si>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</si>
  <si>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</si>
  <si>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</si>
  <si>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</si>
  <si>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</si>
  <si>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</si>
  <si>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</si>
  <si>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</si>
  <si>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</si>
  <si>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</si>
  <si>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</si>
  <si>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</si>
  <si>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</si>
  <si>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</si>
  <si>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</si>
  <si>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</si>
  <si>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</si>
  <si>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</si>
  <si>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</si>
  <si>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</si>
  <si>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</si>
  <si>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</si>
  <si>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</si>
  <si>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</si>
  <si>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</si>
  <si>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</si>
  <si>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</si>
  <si>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</si>
  <si>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</si>
  <si>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</si>
  <si>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</si>
  <si>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</si>
  <si>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</si>
  <si>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</si>
  <si>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</si>
  <si>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</si>
  <si>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</si>
  <si>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</si>
  <si>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</si>
  <si>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</si>
  <si>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</si>
  <si>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</si>
  <si>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</si>
  <si>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</si>
  <si>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</si>
  <si>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</si>
  <si>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</si>
  <si>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</si>
  <si>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</si>
  <si>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</si>
  <si>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</si>
  <si>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</si>
  <si>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</si>
  <si>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</si>
  <si>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</si>
  <si>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</si>
  <si>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</si>
  <si>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</si>
  <si>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</si>
  <si>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</si>
  <si>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</si>
  <si>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</si>
  <si>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</si>
  <si>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</si>
  <si>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</si>
  <si>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</si>
  <si>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</si>
  <si>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</si>
  <si>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</si>
  <si>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</si>
  <si>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</si>
  <si>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</si>
  <si>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</si>
  <si>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</si>
  <si>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</si>
  <si>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</si>
  <si>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</si>
  <si>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</si>
  <si>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</si>
  <si>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</si>
  <si>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</si>
  <si>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</si>
  <si>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</si>
  <si>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</si>
  <si>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</si>
  <si>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</si>
  <si>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</si>
  <si>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</si>
  <si>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</si>
  <si>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</si>
  <si>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</si>
  <si>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</si>
  <si>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</si>
  <si>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</si>
  <si>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</si>
  <si>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</si>
  <si>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</si>
  <si>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</si>
  <si>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</si>
  <si>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</si>
  <si>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</si>
  <si>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</si>
  <si>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</si>
  <si>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</si>
  <si>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</si>
  <si>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</si>
  <si>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</si>
  <si>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</si>
  <si>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</si>
  <si>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</si>
  <si>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</si>
  <si>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</si>
  <si>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</si>
  <si>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</si>
  <si>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</si>
  <si>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</si>
  <si>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</si>
  <si>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</si>
  <si>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</si>
  <si>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</si>
  <si>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</si>
  <si>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</si>
  <si>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</si>
  <si>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</si>
  <si>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</si>
  <si>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</si>
  <si>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</si>
  <si>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</si>
  <si>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</si>
  <si>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</si>
  <si>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</si>
  <si>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</si>
  <si>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</si>
  <si>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</si>
  <si>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</si>
  <si>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</si>
  <si>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</si>
  <si>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</si>
  <si>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</si>
  <si>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</si>
  <si>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</si>
  <si>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</si>
  <si>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</si>
  <si>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</si>
  <si>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</si>
  <si>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</si>
  <si>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</si>
  <si>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</si>
  <si>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</si>
  <si>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</si>
  <si>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</si>
  <si>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</si>
  <si>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</si>
  <si>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</si>
  <si>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</si>
  <si>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</si>
  <si>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</si>
  <si>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</si>
  <si>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</si>
  <si>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</si>
  <si>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</si>
  <si>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</si>
  <si>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</si>
  <si>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</si>
  <si>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</si>
  <si>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</si>
  <si>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</si>
  <si>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</si>
  <si>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</si>
  <si>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</si>
  <si>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</si>
  <si>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</si>
  <si>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</si>
  <si>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</si>
  <si>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</si>
  <si>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</si>
  <si>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</si>
  <si>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</si>
  <si>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</si>
  <si>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</si>
  <si>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</si>
  <si>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</si>
  <si>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</si>
  <si>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</si>
  <si>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</si>
  <si>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</si>
  <si>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</si>
  <si>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</si>
  <si>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</si>
  <si>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</si>
  <si>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</si>
  <si>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</si>
  <si>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</si>
  <si>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</si>
  <si>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</si>
  <si>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</si>
  <si>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</si>
  <si>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</si>
  <si>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</si>
  <si>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</si>
  <si>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</si>
  <si>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</si>
  <si>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</si>
  <si>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</si>
  <si>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</si>
  <si>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</si>
  <si>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</si>
  <si>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</si>
  <si>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</si>
  <si>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</si>
  <si>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</si>
  <si>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</si>
  <si>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</si>
  <si>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</si>
  <si>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</si>
  <si>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</si>
  <si>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</si>
  <si>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</si>
  <si>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</si>
  <si>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</si>
  <si>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</si>
  <si>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</si>
  <si>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</si>
  <si>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</si>
  <si>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</si>
  <si>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</si>
  <si>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</si>
  <si>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</si>
  <si>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</si>
  <si>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</si>
  <si>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</si>
  <si>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</si>
  <si>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</si>
  <si>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</si>
  <si>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</si>
  <si>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</si>
  <si>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</si>
  <si>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</si>
  <si>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</si>
  <si>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</si>
  <si>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</si>
  <si>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</si>
  <si>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</si>
  <si>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</si>
  <si>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</si>
  <si>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</si>
  <si>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</si>
  <si>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</si>
  <si>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</si>
  <si>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</si>
  <si>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</si>
  <si>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</si>
  <si>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</si>
  <si>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</si>
  <si>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</si>
  <si>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</si>
  <si>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</si>
  <si>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</si>
  <si>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</si>
  <si>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</si>
  <si>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</si>
  <si>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</si>
  <si>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</si>
  <si>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</si>
  <si>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</si>
  <si>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</si>
  <si>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</si>
  <si>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</si>
  <si>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</si>
  <si>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</si>
  <si>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</si>
  <si>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</si>
  <si>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</si>
  <si>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</si>
  <si>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</si>
  <si>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</si>
  <si>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</si>
  <si>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</si>
  <si>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</si>
  <si>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</si>
  <si>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</si>
  <si>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</si>
  <si>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</si>
  <si>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</si>
  <si>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</si>
  <si>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</si>
  <si>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</si>
  <si>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</si>
  <si>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</si>
  <si>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</si>
  <si>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</si>
  <si>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</si>
  <si>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</si>
  <si>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</si>
  <si>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</si>
  <si>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</si>
  <si>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</si>
  <si>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</si>
  <si>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</si>
  <si>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</si>
  <si>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</si>
  <si>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</si>
  <si>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</si>
  <si>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</si>
  <si>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</si>
  <si>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</si>
  <si>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</si>
  <si>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</si>
  <si>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</si>
  <si>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</si>
  <si>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</si>
  <si>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</si>
  <si>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</si>
  <si>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</si>
  <si>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</si>
  <si>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</si>
  <si>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</si>
  <si>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</si>
  <si>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</si>
  <si>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</si>
  <si>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</si>
  <si>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</si>
  <si>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</si>
  <si>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</si>
  <si>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</si>
  <si>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</si>
  <si>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</si>
  <si>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</si>
  <si>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</si>
  <si>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</si>
  <si>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</si>
  <si>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</si>
  <si>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</si>
  <si>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</si>
  <si>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</si>
  <si>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</si>
  <si>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</si>
  <si>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</si>
  <si>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</si>
  <si>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</si>
  <si>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</si>
  <si>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</si>
  <si>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</si>
  <si>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</si>
  <si>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</si>
  <si>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</si>
  <si>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</si>
  <si>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</si>
  <si>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</si>
  <si>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</si>
  <si>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</si>
  <si>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</si>
  <si>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</si>
  <si>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</si>
  <si>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</si>
  <si>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</si>
  <si>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</si>
  <si>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</si>
  <si>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</si>
  <si>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</si>
  <si>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</si>
  <si>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</si>
  <si>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</si>
  <si>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</si>
  <si>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</si>
  <si>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</si>
  <si>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</si>
  <si>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</si>
  <si>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</si>
  <si>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</si>
  <si>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</si>
  <si>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</si>
  <si>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</si>
  <si>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</si>
  <si>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</si>
  <si>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</si>
  <si>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</si>
  <si>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</si>
  <si>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</si>
  <si>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</si>
  <si>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</si>
  <si>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</si>
  <si>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</si>
  <si>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</si>
  <si>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</si>
  <si>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</si>
  <si>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</si>
  <si>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</si>
  <si>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</si>
  <si>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</si>
  <si>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</si>
  <si>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</si>
  <si>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</si>
  <si>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</si>
  <si>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</si>
  <si>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</si>
  <si>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</si>
  <si>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</si>
  <si>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</si>
  <si>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</si>
  <si>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</si>
  <si>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</si>
  <si>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</si>
  <si>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</si>
  <si>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</si>
  <si>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</si>
  <si>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</si>
  <si>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</si>
  <si>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</si>
  <si>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</si>
  <si>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</si>
  <si>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</si>
  <si>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</si>
  <si>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</si>
  <si>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</si>
  <si>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</si>
  <si>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</si>
  <si>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</si>
  <si>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</si>
  <si>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</si>
  <si>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</si>
  <si>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</si>
  <si>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</si>
  <si>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</si>
  <si>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</si>
  <si>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</si>
  <si>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</si>
  <si>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</si>
  <si>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</si>
  <si>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</si>
  <si>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</si>
  <si>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</si>
  <si>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</si>
  <si>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</si>
  <si>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</si>
  <si>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</si>
  <si>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</si>
  <si>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</si>
  <si>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</si>
  <si>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</si>
  <si>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</si>
  <si>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</si>
  <si>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</si>
  <si>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</si>
  <si>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</si>
  <si>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</si>
  <si>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</si>
  <si>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</si>
  <si>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</si>
  <si>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</si>
  <si>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</si>
  <si>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</si>
  <si>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</si>
  <si>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</si>
  <si>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</si>
  <si>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</si>
  <si>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</si>
  <si>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</si>
  <si>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</si>
  <si>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</si>
  <si>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</si>
  <si>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</si>
  <si>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</si>
  <si>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</si>
  <si>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</si>
  <si>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</si>
  <si>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</si>
  <si>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</si>
  <si>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</si>
  <si>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</si>
  <si>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</si>
  <si>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</si>
  <si>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</si>
  <si>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</si>
  <si>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</si>
  <si>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</si>
  <si>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</si>
  <si>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</si>
  <si>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</si>
  <si>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</si>
  <si>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</si>
  <si>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</si>
  <si>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</si>
  <si>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</si>
  <si>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</si>
  <si>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</si>
  <si>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</si>
  <si>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</si>
  <si>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</si>
  <si>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</si>
  <si>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</si>
  <si>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</si>
  <si>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</si>
  <si>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</si>
  <si>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</si>
  <si>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</si>
  <si>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</si>
  <si>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</si>
  <si>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</si>
  <si>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</si>
  <si>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</si>
  <si>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</si>
  <si>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</si>
  <si>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</si>
  <si>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</si>
  <si>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</si>
  <si>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</si>
  <si>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</si>
  <si>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</si>
  <si>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</si>
  <si>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</si>
  <si>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</si>
  <si>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</si>
  <si>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</si>
  <si>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</si>
  <si>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</si>
  <si>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</si>
  <si>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</si>
  <si>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</si>
  <si>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</si>
  <si>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</si>
  <si>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</si>
  <si>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</si>
  <si>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</si>
  <si>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</si>
  <si>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</si>
  <si>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</si>
  <si>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</si>
  <si>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</si>
  <si>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</si>
  <si>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</si>
  <si>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</si>
  <si>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</si>
  <si>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</si>
  <si>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</si>
  <si>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</si>
  <si>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</si>
  <si>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</si>
  <si>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</si>
  <si>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</si>
  <si>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</si>
  <si>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</si>
  <si>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</si>
  <si>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</si>
  <si>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</si>
  <si>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</si>
  <si>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</si>
  <si>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</si>
  <si>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</si>
  <si>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</si>
  <si>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</si>
  <si>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</si>
  <si>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</si>
  <si>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</si>
  <si>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</si>
  <si>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</si>
  <si>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</si>
  <si>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</si>
  <si>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</si>
  <si>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</si>
  <si>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</si>
  <si>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</si>
  <si>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</si>
  <si>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</si>
  <si>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</si>
  <si>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</si>
  <si>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</si>
  <si>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</si>
  <si>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</si>
  <si>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</si>
  <si>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</si>
  <si>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</si>
  <si>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</si>
  <si>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</si>
  <si>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</si>
  <si>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</si>
  <si>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</si>
  <si>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</si>
  <si>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</si>
  <si>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</si>
  <si>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</si>
  <si>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</si>
  <si>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</si>
  <si>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</si>
  <si>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</si>
  <si>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</si>
  <si>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</si>
  <si>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</si>
  <si>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</si>
  <si>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</si>
  <si>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</si>
  <si>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</si>
  <si>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</si>
  <si>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</si>
  <si>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</si>
  <si>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</si>
  <si>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</si>
  <si>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</si>
  <si>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</si>
  <si>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</si>
  <si>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</si>
  <si>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</si>
  <si>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</si>
  <si>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</si>
  <si>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</si>
  <si>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</si>
  <si>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</si>
  <si>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</si>
  <si>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</si>
  <si>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</si>
  <si>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</si>
  <si>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</si>
  <si>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</si>
  <si>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</si>
  <si>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</si>
  <si>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</si>
  <si>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</si>
  <si>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</si>
  <si>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</si>
  <si>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</si>
  <si>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</si>
  <si>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</si>
  <si>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</si>
  <si>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</si>
  <si>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</si>
  <si>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</si>
  <si>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</si>
  <si>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</si>
  <si>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</si>
  <si>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</si>
  <si>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</si>
  <si>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</si>
  <si>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</si>
  <si>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</si>
  <si>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</si>
  <si>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</si>
  <si>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</si>
  <si>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</si>
  <si>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</si>
  <si>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</si>
  <si>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</si>
  <si>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</si>
  <si>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</si>
  <si>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</si>
  <si>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</si>
  <si>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</si>
  <si>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</si>
  <si>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</si>
  <si>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</si>
  <si>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</si>
  <si>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</si>
  <si>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</si>
  <si>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</si>
  <si>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</si>
  <si>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</si>
  <si>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</si>
  <si>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</si>
  <si>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</si>
  <si>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</si>
  <si>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</si>
  <si>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</si>
  <si>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</si>
  <si>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</si>
  <si>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</si>
  <si>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</si>
  <si>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</si>
  <si>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</si>
  <si>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</si>
  <si>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</si>
  <si>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</si>
  <si>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</si>
  <si>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</si>
  <si>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</si>
  <si>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</si>
  <si>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</si>
  <si>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</si>
  <si>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</si>
  <si>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</si>
  <si>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</si>
  <si>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</si>
  <si>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</si>
  <si>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</si>
  <si>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</si>
  <si>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</si>
  <si>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</si>
  <si>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</si>
  <si>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</si>
  <si>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</si>
  <si>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</si>
  <si>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</si>
  <si>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</si>
  <si>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</si>
  <si>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</si>
  <si>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</si>
  <si>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</si>
  <si>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</si>
  <si>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</si>
  <si>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</si>
  <si>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</si>
  <si>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</si>
  <si>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</si>
  <si>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</si>
  <si>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</si>
  <si>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</si>
  <si>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</si>
  <si>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</si>
  <si>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</si>
  <si>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</si>
  <si>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</si>
  <si>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</si>
  <si>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</si>
  <si>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</si>
  <si>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</si>
  <si>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</si>
  <si>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</si>
  <si>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</si>
  <si>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</si>
  <si>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</si>
  <si>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</si>
  <si>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</si>
  <si>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</si>
  <si>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</si>
  <si>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</si>
  <si>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</si>
  <si>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</si>
  <si>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</si>
  <si>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</si>
  <si>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</si>
  <si>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</si>
  <si>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</si>
  <si>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</si>
  <si>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</si>
  <si>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</si>
  <si>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</si>
  <si>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</si>
  <si>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</si>
  <si>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</si>
  <si>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</si>
  <si>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</si>
  <si>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</si>
  <si>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</si>
  <si>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</si>
  <si>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</si>
  <si>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</si>
  <si>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</si>
  <si>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</si>
  <si>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</si>
  <si>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</si>
  <si>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</si>
  <si>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</si>
  <si>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</si>
  <si>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</si>
  <si>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</si>
  <si>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</si>
  <si>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</si>
  <si>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</si>
  <si>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</si>
  <si>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</si>
  <si>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</si>
  <si>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</si>
  <si>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</si>
  <si>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</si>
  <si>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</si>
  <si>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</si>
  <si>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</si>
  <si>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</si>
  <si>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</si>
  <si>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</si>
  <si>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</si>
  <si>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</si>
  <si>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</si>
  <si>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</si>
  <si>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</si>
  <si>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</si>
  <si>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</si>
  <si>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</si>
  <si>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</si>
  <si>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</si>
  <si>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</si>
  <si>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</si>
  <si>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</si>
  <si>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</si>
  <si>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</si>
  <si>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</si>
  <si>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</si>
  <si>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</si>
  <si>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</si>
  <si>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</si>
  <si>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</si>
  <si>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</si>
  <si>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</si>
  <si>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</si>
  <si>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</si>
  <si>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</si>
  <si>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</si>
  <si>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</si>
  <si>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</si>
  <si>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</si>
  <si>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</si>
  <si>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</si>
  <si>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</si>
  <si>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</si>
  <si>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</si>
  <si>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</si>
  <si>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</si>
  <si>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</si>
  <si>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</si>
  <si>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</si>
  <si>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</si>
  <si>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</si>
  <si>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</si>
  <si>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</si>
  <si>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</si>
  <si>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</si>
  <si>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</si>
  <si>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</si>
  <si>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</si>
  <si>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</si>
  <si>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</si>
  <si>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</si>
  <si>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</si>
  <si>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</si>
  <si>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</si>
  <si>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</si>
  <si>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</si>
  <si>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</si>
  <si>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</si>
  <si>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</si>
  <si>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</si>
  <si>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</si>
  <si>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</si>
  <si>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</si>
  <si>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</si>
  <si>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</si>
  <si>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</si>
  <si>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</si>
  <si>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</si>
  <si>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</si>
  <si>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</si>
  <si>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</si>
  <si>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</si>
  <si>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</si>
  <si>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</si>
  <si>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</si>
  <si>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</si>
  <si>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</si>
  <si>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</si>
  <si>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</si>
  <si>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</si>
  <si>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</si>
  <si>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</si>
  <si>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</si>
  <si>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</si>
  <si>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</si>
  <si>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</si>
  <si>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</si>
  <si>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</si>
  <si>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</si>
  <si>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</si>
  <si>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</si>
  <si>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</si>
  <si>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</si>
  <si>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</si>
  <si>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</si>
  <si>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</si>
  <si>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</si>
  <si>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</si>
  <si>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</si>
  <si>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</si>
  <si>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</si>
  <si>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</si>
  <si>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</si>
  <si>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</si>
  <si>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</si>
  <si>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</si>
  <si>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</si>
  <si>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</si>
  <si>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</si>
  <si>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</si>
  <si>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</si>
  <si>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</si>
  <si>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</si>
  <si>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</si>
  <si>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</si>
  <si>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</si>
  <si>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</si>
  <si>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</si>
  <si>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</si>
  <si>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</si>
  <si>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</si>
  <si>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</si>
  <si>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</si>
  <si>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</si>
  <si>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</si>
  <si>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</si>
  <si>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</si>
  <si>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</si>
  <si>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</si>
  <si>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</si>
  <si>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</si>
  <si>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</si>
  <si>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</si>
  <si>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</si>
  <si>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</si>
  <si>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</si>
  <si>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</si>
  <si>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</si>
  <si>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</si>
  <si>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</si>
  <si>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</si>
  <si>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</si>
  <si>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</si>
  <si>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</si>
  <si>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</si>
  <si>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</si>
  <si>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</si>
  <si>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</si>
  <si>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</si>
  <si>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</si>
  <si>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</si>
  <si>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</si>
  <si>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</si>
  <si>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</si>
  <si>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</si>
  <si>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</si>
  <si>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</si>
  <si>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</si>
  <si>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</si>
  <si>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</si>
  <si>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</si>
  <si>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</si>
  <si>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</si>
  <si>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</si>
  <si>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</si>
  <si>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</si>
  <si>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</si>
  <si>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</si>
  <si>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</si>
  <si>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</si>
  <si>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</si>
  <si>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</si>
  <si>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</si>
  <si>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</si>
  <si>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</si>
  <si>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</si>
  <si>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</si>
  <si>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</si>
  <si>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</si>
  <si>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</si>
  <si>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</si>
  <si>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</si>
  <si>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</si>
  <si>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</si>
  <si>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</si>
  <si>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</si>
  <si>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</si>
  <si>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</si>
  <si>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</si>
  <si>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</si>
  <si>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</si>
  <si>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</si>
  <si>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</si>
  <si>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</si>
  <si>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</si>
  <si>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</si>
  <si>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</si>
  <si>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</si>
  <si>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</si>
  <si>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</si>
  <si>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</si>
  <si>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</si>
  <si>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</si>
  <si>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</si>
  <si>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</si>
  <si>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</si>
  <si>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</si>
  <si>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</si>
  <si>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</si>
  <si>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</si>
  <si>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</si>
  <si>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</si>
  <si>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</si>
  <si>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</si>
  <si>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</si>
  <si>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</si>
  <si>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</si>
  <si>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</si>
  <si>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</si>
  <si>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</si>
  <si>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</si>
  <si>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</si>
  <si>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</si>
  <si>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</si>
  <si>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</si>
  <si>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</si>
  <si>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</si>
  <si>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</si>
  <si>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</si>
  <si>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</si>
  <si>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</si>
  <si>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</si>
  <si>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</si>
  <si>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</si>
  <si>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</si>
  <si>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</si>
  <si>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</si>
  <si>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</si>
  <si>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</si>
  <si>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</si>
  <si>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</si>
  <si>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</si>
  <si>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</si>
  <si>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</si>
  <si>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</si>
  <si>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</si>
  <si>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</si>
  <si>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</si>
  <si>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</si>
  <si>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</si>
  <si>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</si>
  <si>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</si>
  <si>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</si>
  <si>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</si>
  <si>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</si>
  <si>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</si>
  <si>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</si>
  <si>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</si>
  <si>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</si>
  <si>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</si>
  <si>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</si>
  <si>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</si>
  <si>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</si>
  <si>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</si>
  <si>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</si>
  <si>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</si>
  <si>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</si>
  <si>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</si>
  <si>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</si>
  <si>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</si>
  <si>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</si>
  <si>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</si>
  <si>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</si>
  <si>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</si>
  <si>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</si>
  <si>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</si>
  <si>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</si>
  <si>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</si>
  <si>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</si>
  <si>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</si>
  <si>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</si>
  <si>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</si>
  <si>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</si>
  <si>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</si>
  <si>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</si>
  <si>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</si>
  <si>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</si>
  <si>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</si>
  <si>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</si>
  <si>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</si>
  <si>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</si>
  <si>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</si>
  <si>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</si>
  <si>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</si>
  <si>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</si>
  <si>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</si>
  <si>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</si>
  <si>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</si>
  <si>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</si>
  <si>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</si>
  <si>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</si>
  <si>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</si>
  <si>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</si>
  <si>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</si>
  <si>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</si>
  <si>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</si>
  <si>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</si>
  <si>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</si>
  <si>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</si>
  <si>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</si>
  <si>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</si>
  <si>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</si>
  <si>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</si>
  <si>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</si>
  <si>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</si>
  <si>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</si>
  <si>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</si>
  <si>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</si>
  <si>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</si>
  <si>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</si>
  <si>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</si>
  <si>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</si>
  <si>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</si>
  <si>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</si>
  <si>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</si>
  <si>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</si>
  <si>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</si>
  <si>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</si>
  <si>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</si>
  <si>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</si>
  <si>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</si>
  <si>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</si>
  <si>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</si>
  <si>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</si>
  <si>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</si>
  <si>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</si>
  <si>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</si>
  <si>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</si>
  <si>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</si>
  <si>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</si>
  <si>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</si>
  <si>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</si>
  <si>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</si>
  <si>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</si>
  <si>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</si>
  <si>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</si>
  <si>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</si>
  <si>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</si>
  <si>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</si>
  <si>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</si>
  <si>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</si>
  <si>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</si>
  <si>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</si>
  <si>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</si>
  <si>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</si>
  <si>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</si>
  <si>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</si>
  <si>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</si>
  <si>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</si>
  <si>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</si>
  <si>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</si>
  <si>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</si>
  <si>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</si>
  <si>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</si>
  <si>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</si>
  <si>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</si>
  <si>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</si>
  <si>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</si>
  <si>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</si>
  <si>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</si>
  <si>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</si>
  <si>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</si>
  <si>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</si>
  <si>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</si>
  <si>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</si>
  <si>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</si>
  <si>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</si>
  <si>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</si>
  <si>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</si>
  <si>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</si>
  <si>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</si>
  <si>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</si>
  <si>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</si>
  <si>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</si>
  <si>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</si>
  <si>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</si>
  <si>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</si>
  <si>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</si>
  <si>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</si>
  <si>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</si>
  <si>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</si>
  <si>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</si>
  <si>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</si>
  <si>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</si>
  <si>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</si>
  <si>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</si>
  <si>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</si>
  <si>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</si>
  <si>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</si>
  <si>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</si>
  <si>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</si>
  <si>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</si>
  <si>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</si>
  <si>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</si>
  <si>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</si>
  <si>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</si>
  <si>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</si>
  <si>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</si>
  <si>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</si>
  <si>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</si>
  <si>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</si>
  <si>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</si>
  <si>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</si>
  <si>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</si>
  <si>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</si>
  <si>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</si>
  <si>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</si>
  <si>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</si>
  <si>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</si>
  <si>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</si>
  <si>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</si>
  <si>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</si>
  <si>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</si>
  <si>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</si>
  <si>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</si>
  <si>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</si>
  <si>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</si>
  <si>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</si>
  <si>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</si>
  <si>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</si>
  <si>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</si>
  <si>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</si>
  <si>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</si>
  <si>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</si>
  <si>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</si>
  <si>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</si>
  <si>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</si>
  <si>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</si>
  <si>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</si>
  <si>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</si>
  <si>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</si>
  <si>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</si>
  <si>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</si>
  <si>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</si>
  <si>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</si>
  <si>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</si>
  <si>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</si>
  <si>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</si>
  <si>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</si>
  <si>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</si>
  <si>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</si>
  <si>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</si>
  <si>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</si>
  <si>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</si>
  <si>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</si>
  <si>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</si>
  <si>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</si>
  <si>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</si>
  <si>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</si>
  <si>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</si>
  <si>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</si>
  <si>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</si>
  <si>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</si>
  <si>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</si>
  <si>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</si>
  <si>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</si>
  <si>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</si>
  <si>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</si>
  <si>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</si>
  <si>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</si>
  <si>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</si>
  <si>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</si>
  <si>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</si>
  <si>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</si>
  <si>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</si>
  <si>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</si>
  <si>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</si>
  <si>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</si>
  <si>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</si>
  <si>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</si>
  <si>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</si>
  <si>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</si>
  <si>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</si>
  <si>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</si>
  <si>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</si>
  <si>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</si>
  <si>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</si>
  <si>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</si>
  <si>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</si>
  <si>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</si>
  <si>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</si>
  <si>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</si>
  <si>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</si>
  <si>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</si>
  <si>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</si>
  <si>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</si>
  <si>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</si>
  <si>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</si>
  <si>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</si>
  <si>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</si>
  <si>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</si>
  <si>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</si>
  <si>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</si>
  <si>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</si>
  <si>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</si>
  <si>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</si>
  <si>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</si>
  <si>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</si>
  <si>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</si>
  <si>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</si>
  <si>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</si>
  <si>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</si>
  <si>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</si>
  <si>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</si>
  <si>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</si>
  <si>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</si>
  <si>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</si>
  <si>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</si>
  <si>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</si>
  <si>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</si>
  <si>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</si>
  <si>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</si>
  <si>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</si>
  <si>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</si>
  <si>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</si>
  <si>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</si>
  <si>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</si>
  <si>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</si>
  <si>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</si>
  <si>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</si>
  <si>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</si>
  <si>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</si>
  <si>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</si>
  <si>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</si>
  <si>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</si>
  <si>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</si>
  <si>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</si>
  <si>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</si>
  <si>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</si>
  <si>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</si>
  <si>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</si>
  <si>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</si>
  <si>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</si>
  <si>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</si>
  <si>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</si>
  <si>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</si>
  <si>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</si>
  <si>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</si>
  <si>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</si>
  <si>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</si>
  <si>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</si>
  <si>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</si>
  <si>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</si>
  <si>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</si>
  <si>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</si>
  <si>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</si>
  <si>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</si>
  <si>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</si>
  <si>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</si>
  <si>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</si>
  <si>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</si>
  <si>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</si>
  <si>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</si>
  <si>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</si>
  <si>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</si>
  <si>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</si>
  <si>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</si>
  <si>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</si>
  <si>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</si>
  <si>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</si>
  <si>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</si>
  <si>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</si>
  <si>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</si>
  <si>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</si>
  <si>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</si>
  <si>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</si>
  <si>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</si>
  <si>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</si>
  <si>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</si>
  <si>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</si>
  <si>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</si>
  <si>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</si>
  <si>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</si>
  <si>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</si>
  <si>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</si>
  <si>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</si>
  <si>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</si>
  <si>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</si>
  <si>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</si>
  <si>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</si>
  <si>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</si>
  <si>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</si>
  <si>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</si>
  <si>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</si>
  <si>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</si>
  <si>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</si>
  <si>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</si>
  <si>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</si>
  <si>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</si>
  <si>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</si>
  <si>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</si>
  <si>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</si>
  <si>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</si>
  <si>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</si>
  <si>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</si>
  <si>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</si>
  <si>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</si>
  <si>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</si>
  <si>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</si>
  <si>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</si>
  <si>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</si>
  <si>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</si>
  <si>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</si>
  <si>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</si>
  <si>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</si>
  <si>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</si>
  <si>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</si>
  <si>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</si>
  <si>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</si>
  <si>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</si>
  <si>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</si>
  <si>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</si>
  <si>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</si>
  <si>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</si>
  <si>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</si>
  <si>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</si>
  <si>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</si>
  <si>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</si>
  <si>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</si>
  <si>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</si>
  <si>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</si>
  <si>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</si>
  <si>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</si>
  <si>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</si>
  <si>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</si>
  <si>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</si>
  <si>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</si>
  <si>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</si>
  <si>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</si>
  <si>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</si>
  <si>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</si>
  <si>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</si>
  <si>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</si>
  <si>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</si>
  <si>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</si>
  <si>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</si>
  <si>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</si>
  <si>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</si>
  <si>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</si>
  <si>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</si>
  <si>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</si>
  <si>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</si>
  <si>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</si>
  <si>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</si>
  <si>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</si>
  <si>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</si>
  <si>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</si>
  <si>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</si>
  <si>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</si>
  <si>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</si>
  <si>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</si>
  <si>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</si>
  <si>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</si>
  <si>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</si>
  <si>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</si>
  <si>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</si>
  <si>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</si>
  <si>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</si>
  <si>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</si>
  <si>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</si>
  <si>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</si>
  <si>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</si>
  <si>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</si>
  <si>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</si>
  <si>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</si>
  <si>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</si>
  <si>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</si>
  <si>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</si>
  <si>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</si>
  <si>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</si>
  <si>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</si>
  <si>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</si>
  <si>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</si>
  <si>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</si>
  <si>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</si>
  <si>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</si>
  <si>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</si>
  <si>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</si>
  <si>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</si>
  <si>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</si>
  <si>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</si>
  <si>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</si>
  <si>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</si>
  <si>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</si>
  <si>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</si>
  <si>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</si>
  <si>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</si>
  <si>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</si>
  <si>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</si>
  <si>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</si>
  <si>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</si>
  <si>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</si>
  <si>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</si>
  <si>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</si>
  <si>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</si>
  <si>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</si>
  <si>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</si>
  <si>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</si>
  <si>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</si>
  <si>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</si>
  <si>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</si>
  <si>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</si>
  <si>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</si>
  <si>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</si>
  <si>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</si>
  <si>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</si>
  <si>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</si>
  <si>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</si>
  <si>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</si>
  <si>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</si>
  <si>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</si>
  <si>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</si>
  <si>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</si>
  <si>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</si>
  <si>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</si>
  <si>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</si>
  <si>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</si>
  <si>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</si>
  <si>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</si>
  <si>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</si>
  <si>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</si>
  <si>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</si>
  <si>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</si>
  <si>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</si>
  <si>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</si>
  <si>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</si>
  <si>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</si>
  <si>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</si>
  <si>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</si>
  <si>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</si>
  <si>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</si>
  <si>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</si>
  <si>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</si>
  <si>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</si>
  <si>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</si>
  <si>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</si>
  <si>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</si>
  <si>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</si>
  <si>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</si>
  <si>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</si>
  <si>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</si>
  <si>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</si>
  <si>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</si>
  <si>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</si>
  <si>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</si>
  <si>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</si>
  <si>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</si>
  <si>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</si>
  <si>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</si>
  <si>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</si>
  <si>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</si>
  <si>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</si>
  <si>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</si>
  <si>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</si>
  <si>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</si>
  <si>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</si>
  <si>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</si>
  <si>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</si>
  <si>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</si>
  <si>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</si>
  <si>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</si>
  <si>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</si>
  <si>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</si>
  <si>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</si>
  <si>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</si>
  <si>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</si>
  <si>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</si>
  <si>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</si>
  <si>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</si>
  <si>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</si>
  <si>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</si>
  <si>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</si>
  <si>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</si>
  <si>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</si>
  <si>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</si>
  <si>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</si>
  <si>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</si>
  <si>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</si>
  <si>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</si>
  <si>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</si>
  <si>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</si>
  <si>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</si>
  <si>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</si>
  <si>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</si>
  <si>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</si>
  <si>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</si>
  <si>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</si>
  <si>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</si>
  <si>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</si>
  <si>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</si>
  <si>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</si>
  <si>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</si>
  <si>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</si>
  <si>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</si>
  <si>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</si>
  <si>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</si>
  <si>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</si>
  <si>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</si>
  <si>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</si>
  <si>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</si>
  <si>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</si>
  <si>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</si>
  <si>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</si>
  <si>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</si>
  <si>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</si>
  <si>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</si>
  <si>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</si>
  <si>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</si>
  <si>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</si>
  <si>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</si>
  <si>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</si>
  <si>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</si>
  <si>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</si>
  <si>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</si>
  <si>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</si>
  <si>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</si>
  <si>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</si>
  <si>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</si>
  <si>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</si>
  <si>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</si>
  <si>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</si>
  <si>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</si>
  <si>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</si>
  <si>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</si>
  <si>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</si>
  <si>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</si>
  <si>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</si>
  <si>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</si>
  <si>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</si>
  <si>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</si>
  <si>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</si>
  <si>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</si>
  <si>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</si>
  <si>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</si>
  <si>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</si>
  <si>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</si>
  <si>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</si>
  <si>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</si>
  <si>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</si>
  <si>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</si>
  <si>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</si>
  <si>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</si>
  <si>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</si>
  <si>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</si>
  <si>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</si>
  <si>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</si>
  <si>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</si>
  <si>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</si>
  <si>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</si>
  <si>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</si>
  <si>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</si>
  <si>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</si>
  <si>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</si>
  <si>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</si>
  <si>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</si>
  <si>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</si>
  <si>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</si>
  <si>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</si>
  <si>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</si>
  <si>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</si>
  <si>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</si>
  <si>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</si>
  <si>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</si>
  <si>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</si>
  <si>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</si>
  <si>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</si>
  <si>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</si>
  <si>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</si>
  <si>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</si>
  <si>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</si>
  <si>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</si>
  <si>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</si>
  <si>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</si>
  <si>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</si>
  <si>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</si>
  <si>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</si>
  <si>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</si>
  <si>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</si>
  <si>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</si>
  <si>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</si>
  <si>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</si>
  <si>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</si>
  <si>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</si>
  <si>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</si>
  <si>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</si>
  <si>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</si>
  <si>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</si>
  <si>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</si>
  <si>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</si>
  <si>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</si>
  <si>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</si>
  <si>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</si>
  <si>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</si>
  <si>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</si>
  <si>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</si>
  <si>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</si>
  <si>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</si>
  <si>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</si>
  <si>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</si>
  <si>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</si>
  <si>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</si>
  <si>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</si>
  <si>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</si>
  <si>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</si>
  <si>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</si>
  <si>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</si>
  <si>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</si>
  <si>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</si>
  <si>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</si>
  <si>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</si>
  <si>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</si>
  <si>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</si>
  <si>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</si>
  <si>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</si>
  <si>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</si>
  <si>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</si>
  <si>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</si>
  <si>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</si>
  <si>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</si>
  <si>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</si>
  <si>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</si>
  <si>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</si>
  <si>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</si>
  <si>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</si>
  <si>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</si>
  <si>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</si>
  <si>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</si>
  <si>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</si>
  <si>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</si>
  <si>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</si>
  <si>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</si>
  <si>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</si>
  <si>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</si>
  <si>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</si>
  <si>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</si>
  <si>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</si>
  <si>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</si>
  <si>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</si>
  <si>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</si>
  <si>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</si>
  <si>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</si>
  <si>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</si>
  <si>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</si>
  <si>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</si>
  <si>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</si>
  <si>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</si>
  <si>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</si>
  <si>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</si>
  <si>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</si>
  <si>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</si>
  <si>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</si>
  <si>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</si>
  <si>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</si>
  <si>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</si>
  <si>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</si>
  <si>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</si>
  <si>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</si>
  <si>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</si>
  <si>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</si>
  <si>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</si>
  <si>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</si>
  <si>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</si>
  <si>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</si>
  <si>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</si>
  <si>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</si>
  <si>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</si>
  <si>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</si>
  <si>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</si>
  <si>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</si>
  <si>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</si>
  <si>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</si>
  <si>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</si>
  <si>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</si>
  <si>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</si>
  <si>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</si>
  <si>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</si>
  <si>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</si>
  <si>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</si>
  <si>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</si>
  <si>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</si>
  <si>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</si>
  <si>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</si>
  <si>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</si>
  <si>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</si>
  <si>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</si>
  <si>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</si>
  <si>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</si>
  <si>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</si>
  <si>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</si>
  <si>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</si>
  <si>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</si>
  <si>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</si>
  <si>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</si>
  <si>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</si>
  <si>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</si>
  <si>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</si>
  <si>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</si>
  <si>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</si>
  <si>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</si>
  <si>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</si>
  <si>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</si>
  <si>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</si>
  <si>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</si>
  <si>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</si>
  <si>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</si>
  <si>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</si>
  <si>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</si>
  <si>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</si>
  <si>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</si>
  <si>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</si>
  <si>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</si>
  <si>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</si>
  <si>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</si>
  <si>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</si>
  <si>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</si>
  <si>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</si>
  <si>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</si>
  <si>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</si>
  <si>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</si>
  <si>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</si>
  <si>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</si>
  <si>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</si>
  <si>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</si>
  <si>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</si>
  <si>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</si>
  <si>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</si>
  <si>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</si>
  <si>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</si>
  <si>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</si>
  <si>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</si>
  <si>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</si>
  <si>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</si>
  <si>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</si>
  <si>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</si>
  <si>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</si>
  <si>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</si>
  <si>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</si>
  <si>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</si>
  <si>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</si>
  <si>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</si>
  <si>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</si>
  <si>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</si>
  <si>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</si>
  <si>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</si>
  <si>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</si>
  <si>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</si>
  <si>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</si>
  <si>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</si>
  <si>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</si>
  <si>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</si>
  <si>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</si>
  <si>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</si>
  <si>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</si>
  <si>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</si>
  <si>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</si>
  <si>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</si>
  <si>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</si>
  <si>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</si>
  <si>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</si>
  <si>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</si>
  <si>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</si>
  <si>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</si>
  <si>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</si>
  <si>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</si>
  <si>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</si>
  <si>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</si>
  <si>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</si>
  <si>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</si>
  <si>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</si>
  <si>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</si>
  <si>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</si>
  <si>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</si>
  <si>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</si>
  <si>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</si>
  <si>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</si>
  <si>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</si>
  <si>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</si>
  <si>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</si>
  <si>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</si>
  <si>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</si>
  <si>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</si>
  <si>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</si>
  <si>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</si>
  <si>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</si>
  <si>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</si>
  <si>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</si>
  <si>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</si>
  <si>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</si>
  <si>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</si>
  <si>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</si>
  <si>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</si>
  <si>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</si>
  <si>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</si>
  <si>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</si>
  <si>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</si>
  <si>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</si>
  <si>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</si>
  <si>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</si>
  <si>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</si>
  <si>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</si>
  <si>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</si>
  <si>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</si>
  <si>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</si>
  <si>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</si>
  <si>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</si>
  <si>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</si>
  <si>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</si>
  <si>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</si>
  <si>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</si>
  <si>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</si>
  <si>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</si>
  <si>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</si>
  <si>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</si>
  <si>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</si>
  <si>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</si>
  <si>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</si>
  <si>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</si>
  <si>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</si>
  <si>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</si>
  <si>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</si>
  <si>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</si>
  <si>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</si>
  <si>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</si>
  <si>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</si>
  <si>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</si>
  <si>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</si>
  <si>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</si>
  <si>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</si>
  <si>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</si>
  <si>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</si>
  <si>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</si>
  <si>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</si>
  <si>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</si>
  <si>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</si>
  <si>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</si>
  <si>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</si>
  <si>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</si>
  <si>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</si>
  <si>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</si>
  <si>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</si>
  <si>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</si>
  <si>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</si>
  <si>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</si>
  <si>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</si>
  <si>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</si>
  <si>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</si>
  <si>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</si>
  <si>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</si>
  <si>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</si>
  <si>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</si>
  <si>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</si>
  <si>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</si>
  <si>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</si>
  <si>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</si>
  <si>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</si>
  <si>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</si>
  <si>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</si>
  <si>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</si>
  <si>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</si>
  <si>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</si>
  <si>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</si>
  <si>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</si>
  <si>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</si>
  <si>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</si>
  <si>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</si>
  <si>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</si>
  <si>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</si>
  <si>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</si>
  <si>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</si>
  <si>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</si>
  <si>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</si>
  <si>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</si>
  <si>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</si>
  <si>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</si>
  <si>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</si>
  <si>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</si>
  <si>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</si>
  <si>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</si>
  <si>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</si>
  <si>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</si>
  <si>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</si>
  <si>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</si>
  <si>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</si>
  <si>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</si>
  <si>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</si>
  <si>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</si>
  <si>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</si>
  <si>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</si>
  <si>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</si>
  <si>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</si>
  <si>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</si>
  <si>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</si>
  <si>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</si>
  <si>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</si>
  <si>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</si>
  <si>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</si>
  <si>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</si>
  <si>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</si>
  <si>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</si>
  <si>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</si>
  <si>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</si>
  <si>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</si>
  <si>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</si>
  <si>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</si>
  <si>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</si>
  <si>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</si>
  <si>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</si>
  <si>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</si>
  <si>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</si>
  <si>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</si>
  <si>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</si>
  <si>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</si>
  <si>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</si>
  <si>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</si>
  <si>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</si>
  <si>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</si>
  <si>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</si>
  <si>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</si>
  <si>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</si>
  <si>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</si>
  <si>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</si>
  <si>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</si>
  <si>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</si>
  <si>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</si>
  <si>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</si>
  <si>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</si>
  <si>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</si>
  <si>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</si>
  <si>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</si>
  <si>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</si>
  <si>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</si>
  <si>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</si>
  <si>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</si>
  <si>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</si>
  <si>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</si>
  <si>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</si>
  <si>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</si>
  <si>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</si>
  <si>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</si>
  <si>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</si>
  <si>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</si>
  <si>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</si>
  <si>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</si>
  <si>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</si>
  <si>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</si>
  <si>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</si>
  <si>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</si>
  <si>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</si>
  <si>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</si>
  <si>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</si>
  <si>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</si>
  <si>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</si>
  <si>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</si>
  <si>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</si>
  <si>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</si>
  <si>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</si>
  <si>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</si>
  <si>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</si>
  <si>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</si>
  <si>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</si>
  <si>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</si>
  <si>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</si>
  <si>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</si>
  <si>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</si>
  <si>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</si>
  <si>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</si>
  <si>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</si>
  <si>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</si>
  <si>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</si>
  <si>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</si>
  <si>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</si>
  <si>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</si>
  <si>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</si>
  <si>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</si>
  <si>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</si>
  <si>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</si>
  <si>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</si>
  <si>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</si>
  <si>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</si>
  <si>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</si>
  <si>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</si>
  <si>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</si>
  <si>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</si>
  <si>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</si>
  <si>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</si>
  <si>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</si>
  <si>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</si>
  <si>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</si>
  <si>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</si>
  <si>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</si>
  <si>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</si>
  <si>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</si>
  <si>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</si>
  <si>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</si>
  <si>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</si>
  <si>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</si>
  <si>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</si>
  <si>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</si>
  <si>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</si>
  <si>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</si>
  <si>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</si>
  <si>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</si>
  <si>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</si>
  <si>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</si>
  <si>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</si>
  <si>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</si>
  <si>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</si>
  <si>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</si>
  <si>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</si>
  <si>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</si>
  <si>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</si>
  <si>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</si>
  <si>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</si>
  <si>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</si>
  <si>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</si>
  <si>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</si>
  <si>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</si>
  <si>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</si>
  <si>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</si>
  <si>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</si>
  <si>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</si>
  <si>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</si>
  <si>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</si>
  <si>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</si>
  <si>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</si>
  <si>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</si>
  <si>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</si>
  <si>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</si>
  <si>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</si>
  <si>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</si>
  <si>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</si>
  <si>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</si>
  <si>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</si>
  <si>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</si>
  <si>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</si>
  <si>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</si>
  <si>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</si>
  <si>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</si>
  <si>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</si>
  <si>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</si>
  <si>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</si>
  <si>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</si>
  <si>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</si>
  <si>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</si>
  <si>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</si>
  <si>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</si>
  <si>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</si>
  <si>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</si>
  <si>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</si>
  <si>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</si>
  <si>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</si>
  <si>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</si>
  <si>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</si>
  <si>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</si>
  <si>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</si>
  <si>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</si>
  <si>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</si>
  <si>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</si>
  <si>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</si>
  <si>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</si>
  <si>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</si>
  <si>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</si>
  <si>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</si>
  <si>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</si>
  <si>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</si>
  <si>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</si>
  <si>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</si>
  <si>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</si>
  <si>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</si>
  <si>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</si>
  <si>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</si>
  <si>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</si>
  <si>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</si>
  <si>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</si>
  <si>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</si>
  <si>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</si>
  <si>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</si>
  <si>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</si>
  <si>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</si>
  <si>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</si>
  <si>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</si>
  <si>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</si>
  <si>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</si>
  <si>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</si>
  <si>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</si>
  <si>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</si>
  <si>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</si>
  <si>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</si>
  <si>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</si>
  <si>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</si>
  <si>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</si>
  <si>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</si>
  <si>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</si>
  <si>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</si>
  <si>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</si>
  <si>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</si>
  <si>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</si>
  <si>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</si>
  <si>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</si>
  <si>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</si>
  <si>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</si>
  <si>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</si>
  <si>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</si>
  <si>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</si>
  <si>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</si>
  <si>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</si>
  <si>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</si>
  <si>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</si>
  <si>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</si>
  <si>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</si>
  <si>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</si>
  <si>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</si>
  <si>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</si>
  <si>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</si>
  <si>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</si>
  <si>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</si>
  <si>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</si>
  <si>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</si>
  <si>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</si>
  <si>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</si>
  <si>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</si>
  <si>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</si>
  <si>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</si>
  <si>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</si>
  <si>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</si>
  <si>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</si>
  <si>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</si>
  <si>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</si>
  <si>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</si>
  <si>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</si>
  <si>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</si>
  <si>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</si>
  <si>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</si>
  <si>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</si>
  <si>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</si>
  <si>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</si>
  <si>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</si>
  <si>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</si>
  <si>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</si>
  <si>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</si>
  <si>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</si>
  <si>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</si>
  <si>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</si>
  <si>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</si>
  <si>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</si>
  <si>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</si>
  <si>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</si>
  <si>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</si>
  <si>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</si>
  <si>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</si>
  <si>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</si>
  <si>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</si>
  <si>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</si>
  <si>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</si>
  <si>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</si>
  <si>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</si>
  <si>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</si>
  <si>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</si>
  <si>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</si>
  <si>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</si>
  <si>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</si>
  <si>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</si>
  <si>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</si>
  <si>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</si>
  <si>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</si>
  <si>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</si>
  <si>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</si>
  <si>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</si>
  <si>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</si>
  <si>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</si>
  <si>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</si>
  <si>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</si>
  <si>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</si>
  <si>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</si>
  <si>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</si>
  <si>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</si>
  <si>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</si>
  <si>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</si>
  <si>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</si>
  <si>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</si>
  <si>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</si>
  <si>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</si>
  <si>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</si>
  <si>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</si>
  <si>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</si>
  <si>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</si>
  <si>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</si>
  <si>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</si>
  <si>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</si>
  <si>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</si>
  <si>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</si>
  <si>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</si>
  <si>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</si>
  <si>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</si>
  <si>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</si>
  <si>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</si>
  <si>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</si>
  <si>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</si>
  <si>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</si>
  <si>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</si>
  <si>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</si>
  <si>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</si>
  <si>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</si>
  <si>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</si>
  <si>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</si>
  <si>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</si>
  <si>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</si>
  <si>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</si>
  <si>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</si>
  <si>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</si>
  <si>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</si>
  <si>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</si>
  <si>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</si>
  <si>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</si>
  <si>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</si>
  <si>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</si>
  <si>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</si>
  <si>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</si>
  <si>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</si>
  <si>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</si>
  <si>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</si>
  <si>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</si>
  <si>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</si>
  <si>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</si>
  <si>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</si>
  <si>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</si>
  <si>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</si>
  <si>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</si>
  <si>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</si>
  <si>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</si>
  <si>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</si>
  <si>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</si>
  <si>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</si>
  <si>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</si>
  <si>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</si>
  <si>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</si>
  <si>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</si>
  <si>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</si>
  <si>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</si>
  <si>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</si>
  <si>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</si>
  <si>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</si>
  <si>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</si>
  <si>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</si>
  <si>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</si>
  <si>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</si>
  <si>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</si>
  <si>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</si>
  <si>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</si>
  <si>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</si>
  <si>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</si>
  <si>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</si>
  <si>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</si>
  <si>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</si>
  <si>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</si>
  <si>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</si>
  <si>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</si>
  <si>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</si>
  <si>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</si>
  <si>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</si>
  <si>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</si>
  <si>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</si>
  <si>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</si>
  <si>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</si>
  <si>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</si>
  <si>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</si>
  <si>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</si>
  <si>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</si>
  <si>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</si>
  <si>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</si>
  <si>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</si>
  <si>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</si>
  <si>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</si>
  <si>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</si>
  <si>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</si>
  <si>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</si>
  <si>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</si>
  <si>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</si>
  <si>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</si>
  <si>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</si>
  <si>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</si>
  <si>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</si>
  <si>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</si>
  <si>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</si>
  <si>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</si>
  <si>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</si>
  <si>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</si>
  <si>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</si>
  <si>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</si>
  <si>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</si>
  <si>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</si>
  <si>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</si>
  <si>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</si>
  <si>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</si>
  <si>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</si>
  <si>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</si>
  <si>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</si>
  <si>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</si>
  <si>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</si>
  <si>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</si>
  <si>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</si>
  <si>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</si>
  <si>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</si>
  <si>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</si>
  <si>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</si>
  <si>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</si>
  <si>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</si>
  <si>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</si>
  <si>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</si>
  <si>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</si>
  <si>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</si>
  <si>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</si>
  <si>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</si>
  <si>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</si>
  <si>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</si>
  <si>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</si>
  <si>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</si>
  <si>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</si>
  <si>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</si>
  <si>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</si>
  <si>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</si>
  <si>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</si>
  <si>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</si>
  <si>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</si>
  <si>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</si>
  <si>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</si>
  <si>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</si>
  <si>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</si>
  <si>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</si>
  <si>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</si>
  <si>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</si>
  <si>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</si>
  <si>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</si>
  <si>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</si>
  <si>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</si>
  <si>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</si>
  <si>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</si>
  <si>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</si>
  <si>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</si>
  <si>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</si>
  <si>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</si>
  <si>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</si>
  <si>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</si>
  <si>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</si>
  <si>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</si>
  <si>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</si>
  <si>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</si>
  <si>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</si>
  <si>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</si>
  <si>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</si>
  <si>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</si>
  <si>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</si>
  <si>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</si>
  <si>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</si>
  <si>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</si>
  <si>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</si>
  <si>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</si>
  <si>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</si>
  <si>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</si>
  <si>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</si>
  <si>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</si>
  <si>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</si>
  <si>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</si>
  <si>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</si>
  <si>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</si>
  <si>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</si>
  <si>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</si>
  <si>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</si>
  <si>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</si>
  <si>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</si>
  <si>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</si>
  <si>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</si>
  <si>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</si>
  <si>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</si>
  <si>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</si>
  <si>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</si>
  <si>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</si>
  <si>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</si>
  <si>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</si>
  <si>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</si>
  <si>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</si>
  <si>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</si>
  <si>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</si>
  <si>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</si>
  <si>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</si>
  <si>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</si>
  <si>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</si>
  <si>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</si>
  <si>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</si>
  <si>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</si>
  <si>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</si>
  <si>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</si>
  <si>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</si>
  <si>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</si>
  <si>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</si>
  <si>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</si>
  <si>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</si>
  <si>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</si>
  <si>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</si>
  <si>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</si>
  <si>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</si>
  <si>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</si>
  <si>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</si>
  <si>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</si>
  <si>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</si>
  <si>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</si>
  <si>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</si>
  <si>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</si>
  <si>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</si>
  <si>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</si>
  <si>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</si>
  <si>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</si>
  <si>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</si>
  <si>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</si>
  <si>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</si>
  <si>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</si>
  <si>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</si>
  <si>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</si>
  <si>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</si>
  <si>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</si>
  <si>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</si>
  <si>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</si>
  <si>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</si>
  <si>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</si>
  <si>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</si>
  <si>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</si>
  <si>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</si>
  <si>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</si>
  <si>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</si>
  <si>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</si>
  <si>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</si>
  <si>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</si>
  <si>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</si>
  <si>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</si>
  <si>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</si>
  <si>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</si>
  <si>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</si>
  <si>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</si>
  <si>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</si>
  <si>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</si>
  <si>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</si>
  <si>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</si>
  <si>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</si>
  <si>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</si>
  <si>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</si>
  <si>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</si>
  <si>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</si>
  <si>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</si>
  <si>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</si>
  <si>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</si>
  <si>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</si>
  <si>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</si>
  <si>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</si>
  <si>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</si>
  <si>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</si>
  <si>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</si>
  <si>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</si>
  <si>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</si>
  <si>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</si>
  <si>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</si>
  <si>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</si>
  <si>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</si>
  <si>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</si>
  <si>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</si>
  <si>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</si>
  <si>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</si>
  <si>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</si>
  <si>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</si>
  <si>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</si>
  <si>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</si>
  <si>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</si>
  <si>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</si>
  <si>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</si>
  <si>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</si>
  <si>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</si>
  <si>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</si>
  <si>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</si>
  <si>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</si>
  <si>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</si>
  <si>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</si>
  <si>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</si>
  <si>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</si>
  <si>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</si>
  <si>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</si>
  <si>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</si>
  <si>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</si>
  <si>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</si>
  <si>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</si>
  <si>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</si>
  <si>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</si>
  <si>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</si>
  <si>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</si>
  <si>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</si>
  <si>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</si>
  <si>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</si>
  <si>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</si>
  <si>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</si>
  <si>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</si>
  <si>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</si>
  <si>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</si>
  <si>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</si>
  <si>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</si>
  <si>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</si>
  <si>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</si>
  <si>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</si>
  <si>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</si>
  <si>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</si>
  <si>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</si>
  <si>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</si>
  <si>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</si>
  <si>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</si>
  <si>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</si>
  <si>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</si>
  <si>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</si>
  <si>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</si>
  <si>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</si>
  <si>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</si>
  <si>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</si>
  <si>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</si>
  <si>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</si>
  <si>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</si>
  <si>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</si>
  <si>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</si>
  <si>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</si>
  <si>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</si>
  <si>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</si>
  <si>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</si>
  <si>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</si>
  <si>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</si>
  <si>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</si>
  <si>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</si>
  <si>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</si>
  <si>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</si>
  <si>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</si>
  <si>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</si>
  <si>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</si>
  <si>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</si>
  <si>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</si>
  <si>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</si>
  <si>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</si>
  <si>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</si>
  <si>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</si>
  <si>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</si>
  <si>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</si>
  <si>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</si>
  <si>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</si>
  <si>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</si>
  <si>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</si>
  <si>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</si>
  <si>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</si>
  <si>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</si>
  <si>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</si>
  <si>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</si>
  <si>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</si>
  <si>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</si>
  <si>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</si>
  <si>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</si>
  <si>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</si>
  <si>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</si>
  <si>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</si>
  <si>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</si>
  <si>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</si>
  <si>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</si>
  <si>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</si>
  <si>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</si>
  <si>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</si>
  <si>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</si>
  <si>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</si>
  <si>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</si>
  <si>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</si>
  <si>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</si>
  <si>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</si>
  <si>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</si>
  <si>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</si>
  <si>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</si>
  <si>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</si>
  <si>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</si>
  <si>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</si>
  <si>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</si>
  <si>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</si>
  <si>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</si>
  <si>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</si>
  <si>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</si>
  <si>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</si>
  <si>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</si>
  <si>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</si>
  <si>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</si>
  <si>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</si>
  <si>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</si>
  <si>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</si>
  <si>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</si>
  <si>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</si>
  <si>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</si>
  <si>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</si>
  <si>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</si>
  <si>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</si>
  <si>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</si>
  <si>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</si>
  <si>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</si>
  <si>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</si>
  <si>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</si>
  <si>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</si>
  <si>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</si>
  <si>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</si>
  <si>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</si>
  <si>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</si>
  <si>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</si>
  <si>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</si>
  <si>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</si>
  <si>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</si>
  <si>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</si>
  <si>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</si>
  <si>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</si>
  <si>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</si>
  <si>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</si>
  <si>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</si>
  <si>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</si>
  <si>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</si>
  <si>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</si>
  <si>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</si>
  <si>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</si>
  <si>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</si>
  <si>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</si>
  <si>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</si>
  <si>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</si>
  <si>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</si>
  <si>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</si>
  <si>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</si>
  <si>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</si>
  <si>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</si>
  <si>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</si>
  <si>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</si>
  <si>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</si>
  <si>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</si>
  <si>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</si>
  <si>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</si>
  <si>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</si>
  <si>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</si>
  <si>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</si>
  <si>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</si>
  <si>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</si>
  <si>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</si>
  <si>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</si>
  <si>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</si>
  <si>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</si>
  <si>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</si>
  <si>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</si>
  <si>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</si>
  <si>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</si>
  <si>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</si>
  <si>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</si>
  <si>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</si>
  <si>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</si>
  <si>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</si>
  <si>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</si>
  <si>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</si>
  <si>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</si>
  <si>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</si>
  <si>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</si>
  <si>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</si>
  <si>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</si>
  <si>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</si>
  <si>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</si>
  <si>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</si>
  <si>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</si>
  <si>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</si>
  <si>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</si>
  <si>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</si>
  <si>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</si>
  <si>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</si>
  <si>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</si>
  <si>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</si>
  <si>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</si>
  <si>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</si>
  <si>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</si>
  <si>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</si>
  <si>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</si>
  <si>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</si>
  <si>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</si>
  <si>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</si>
  <si>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</si>
  <si>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</si>
  <si>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</si>
  <si>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</si>
  <si>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</si>
  <si>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</si>
  <si>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</si>
  <si>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</si>
  <si>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</si>
  <si>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</si>
  <si>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</si>
  <si>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</si>
  <si>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</si>
  <si>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</si>
  <si>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</si>
  <si>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</si>
  <si>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</si>
  <si>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</si>
  <si>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</si>
  <si>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</si>
  <si>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</si>
  <si>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</si>
  <si>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</si>
  <si>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</si>
  <si>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</si>
  <si>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</si>
  <si>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</si>
  <si>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</si>
  <si>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</si>
  <si>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</si>
  <si>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</si>
  <si>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</si>
  <si>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</si>
  <si>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</si>
  <si>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</si>
  <si>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</si>
  <si>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</si>
  <si>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</si>
  <si>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</si>
  <si>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</si>
  <si>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</si>
  <si>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</si>
  <si>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</si>
  <si>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</si>
  <si>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</si>
  <si>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</si>
  <si>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</si>
  <si>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</si>
  <si>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</si>
  <si>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</si>
  <si>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</si>
  <si>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</si>
  <si>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</si>
  <si>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</si>
  <si>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</si>
  <si>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</si>
  <si>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</si>
  <si>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</si>
  <si>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</si>
  <si>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</si>
  <si>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</si>
  <si>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</si>
  <si>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</si>
  <si>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</si>
  <si>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</si>
  <si>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</si>
  <si>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</si>
  <si>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</si>
  <si>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</si>
  <si>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</si>
  <si>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</si>
  <si>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</si>
  <si>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</si>
  <si>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</si>
  <si>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</si>
  <si>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</si>
  <si>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</si>
  <si>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</si>
  <si>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</si>
  <si>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</si>
  <si>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</si>
  <si>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</si>
  <si>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</si>
  <si>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</si>
  <si>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</si>
  <si>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</si>
  <si>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</si>
  <si>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</si>
  <si>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</si>
  <si>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</si>
  <si>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</si>
  <si>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</si>
  <si>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</si>
  <si>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</si>
  <si>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</si>
  <si>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</si>
  <si>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</si>
  <si>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</si>
  <si>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</si>
  <si>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</si>
  <si>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</si>
  <si>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</si>
  <si>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</si>
  <si>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</si>
  <si>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</si>
  <si>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</si>
  <si>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</si>
  <si>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</si>
  <si>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</si>
  <si>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</si>
  <si>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</si>
  <si>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</si>
  <si>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</si>
  <si>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</si>
  <si>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</si>
  <si>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</si>
  <si>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</si>
  <si>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</si>
  <si>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</si>
  <si>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</si>
  <si>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</si>
  <si>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</si>
  <si>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</si>
  <si>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</si>
  <si>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</si>
  <si>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</si>
  <si>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</si>
  <si>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</si>
  <si>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</si>
  <si>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</si>
  <si>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</si>
  <si>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</si>
  <si>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</si>
  <si>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</si>
  <si>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</si>
  <si>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</si>
  <si>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</si>
  <si>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</si>
  <si>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</si>
  <si>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</si>
  <si>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</si>
  <si>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</si>
  <si>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</si>
  <si>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</si>
  <si>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</si>
  <si>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</si>
  <si>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</si>
  <si>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</si>
  <si>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</si>
  <si>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</si>
  <si>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</si>
  <si>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</si>
  <si>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</si>
  <si>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</si>
  <si>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</si>
  <si>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</si>
  <si>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</si>
  <si>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</si>
  <si>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</si>
  <si>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</si>
  <si>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</si>
  <si>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</si>
  <si>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</si>
  <si>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</si>
  <si>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</si>
  <si>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</si>
  <si>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</si>
  <si>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</si>
  <si>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</si>
  <si>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</si>
  <si>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</si>
  <si>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</si>
  <si>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</si>
  <si>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</si>
  <si>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</si>
  <si>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</si>
  <si>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</si>
  <si>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</si>
  <si>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</si>
  <si>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</si>
  <si>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</si>
  <si>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</si>
  <si>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</si>
  <si>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</si>
  <si>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</si>
  <si>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</si>
  <si>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</si>
  <si>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</si>
  <si>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</si>
  <si>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</si>
  <si>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</si>
  <si>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</si>
  <si>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</si>
  <si>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</si>
  <si>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</si>
  <si>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</si>
  <si>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</si>
  <si>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</si>
  <si>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</si>
  <si>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</si>
  <si>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</si>
  <si>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</si>
  <si>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</si>
  <si>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</si>
  <si>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</si>
  <si>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</si>
  <si>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</si>
  <si>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</si>
  <si>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</si>
  <si>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</si>
  <si>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</si>
  <si>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</si>
  <si>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</si>
  <si>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</si>
  <si>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</si>
  <si>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</si>
  <si>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</si>
  <si>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</si>
  <si>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</si>
  <si>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</si>
  <si>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</si>
  <si>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</si>
  <si>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</si>
  <si>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</si>
  <si>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</si>
  <si>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</si>
  <si>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</si>
  <si>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</si>
  <si>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</si>
  <si>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</si>
  <si>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</si>
  <si>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</si>
  <si>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</si>
  <si>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</si>
  <si>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</si>
  <si>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</si>
  <si>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</si>
  <si>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</si>
  <si>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</si>
  <si>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</si>
  <si>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</si>
  <si>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</si>
  <si>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</si>
  <si>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</si>
  <si>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</si>
  <si>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</si>
  <si>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</si>
  <si>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</si>
  <si>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</si>
  <si>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</si>
  <si>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</si>
  <si>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</si>
  <si>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</si>
  <si>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</si>
  <si>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</si>
  <si>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</si>
  <si>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</si>
  <si>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</si>
  <si>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</si>
  <si>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</si>
  <si>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</si>
  <si>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</si>
  <si>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</si>
  <si>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</si>
  <si>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</si>
  <si>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</si>
  <si>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</si>
  <si>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</si>
  <si>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</si>
  <si>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</si>
  <si>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</si>
  <si>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</si>
  <si>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</si>
  <si>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</si>
  <si>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</si>
  <si>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</si>
  <si>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</si>
  <si>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</si>
  <si>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</si>
  <si>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</si>
  <si>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</si>
  <si>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</si>
  <si>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</si>
  <si>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</si>
  <si>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</si>
  <si>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</si>
  <si>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</si>
  <si>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</si>
  <si>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</si>
  <si>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</si>
  <si>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</si>
  <si>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</si>
  <si>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</si>
  <si>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</si>
  <si>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</si>
  <si>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</si>
  <si>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</si>
  <si>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</si>
  <si>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</si>
  <si>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</si>
  <si>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</si>
  <si>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</si>
  <si>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</si>
  <si>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</si>
  <si>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</si>
  <si>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</si>
  <si>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</si>
  <si>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</si>
  <si>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</si>
  <si>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</si>
  <si>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</si>
  <si>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</si>
  <si>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</si>
  <si>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</si>
  <si>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</si>
  <si>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</si>
  <si>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</si>
  <si>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</si>
  <si>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</si>
  <si>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</si>
  <si>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</si>
  <si>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</si>
  <si>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</si>
  <si>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</si>
  <si>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</si>
  <si>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</si>
  <si>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</si>
  <si>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</si>
  <si>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</si>
  <si>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</si>
  <si>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</si>
  <si>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</si>
  <si>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</si>
  <si>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</si>
  <si>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</si>
  <si>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</si>
  <si>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</si>
  <si>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</si>
  <si>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</si>
  <si>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</si>
  <si>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</si>
  <si>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</si>
  <si>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</si>
  <si>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</si>
  <si>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</si>
  <si>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</si>
  <si>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</si>
  <si>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</si>
  <si>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</si>
  <si>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</si>
  <si>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</si>
  <si>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</si>
  <si>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</si>
  <si>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</si>
  <si>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</si>
  <si>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</si>
  <si>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</si>
  <si>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</si>
  <si>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</si>
  <si>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</si>
  <si>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</si>
  <si>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</si>
  <si>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</si>
  <si>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</si>
  <si>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</si>
  <si>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</si>
  <si>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</si>
  <si>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</si>
  <si>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</si>
  <si>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</si>
  <si>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</si>
  <si>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</si>
  <si>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</si>
  <si>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</si>
  <si>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</si>
  <si>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</si>
  <si>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</si>
  <si>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</si>
  <si>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</si>
  <si>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</si>
  <si>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</si>
  <si>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</si>
  <si>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</si>
  <si>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</si>
  <si>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</si>
  <si>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</si>
  <si>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</si>
  <si>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</si>
  <si>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</si>
  <si>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</si>
  <si>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</si>
  <si>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</si>
  <si>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</si>
  <si>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</si>
  <si>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</si>
  <si>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</si>
  <si>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</si>
  <si>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</si>
  <si>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</si>
  <si>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</si>
  <si>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</si>
  <si>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</si>
  <si>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</si>
  <si>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</si>
  <si>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</si>
  <si>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</si>
  <si>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</si>
  <si>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</si>
  <si>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</si>
  <si>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</si>
  <si>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</si>
  <si>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</si>
  <si>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</si>
  <si>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</si>
  <si>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</si>
  <si>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</si>
  <si>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</si>
  <si>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</si>
  <si>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</si>
  <si>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</si>
  <si>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</si>
  <si>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</si>
  <si>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</si>
  <si>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</si>
  <si>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</si>
  <si>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</si>
  <si>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</si>
  <si>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</si>
  <si>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</si>
  <si>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</si>
  <si>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</si>
  <si>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</si>
  <si>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</si>
  <si>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</si>
  <si>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</si>
  <si>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</si>
  <si>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</si>
  <si>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</si>
  <si>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</si>
  <si>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</si>
  <si>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</si>
  <si>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</si>
  <si>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</si>
  <si>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</si>
  <si>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</si>
  <si>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</si>
  <si>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</si>
  <si>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</si>
  <si>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</si>
  <si>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</si>
  <si>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</si>
  <si>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</si>
  <si>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</si>
  <si>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</si>
  <si>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</si>
  <si>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</si>
  <si>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</si>
  <si>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</si>
  <si>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</si>
  <si>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</si>
  <si>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</si>
  <si>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</si>
  <si>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</si>
  <si>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</si>
  <si>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</si>
  <si>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</si>
  <si>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</si>
  <si>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</si>
  <si>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</si>
  <si>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</si>
  <si>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</si>
  <si>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</si>
  <si>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</si>
  <si>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</si>
  <si>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</si>
  <si>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</si>
  <si>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</si>
  <si>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</si>
  <si>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</si>
  <si>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</si>
  <si>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</si>
  <si>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</si>
  <si>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</si>
  <si>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</si>
  <si>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</si>
  <si>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</si>
  <si>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</si>
  <si>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</si>
  <si>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</si>
  <si>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</si>
  <si>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</si>
  <si>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</si>
  <si>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</si>
  <si>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</si>
  <si>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</si>
  <si>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</si>
  <si>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</si>
  <si>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</si>
  <si>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</si>
  <si>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</si>
  <si>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</si>
  <si>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</si>
  <si>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</si>
  <si>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</si>
  <si>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</si>
  <si>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</si>
  <si>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</si>
  <si>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</si>
  <si>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</si>
  <si>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</si>
  <si>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</si>
  <si>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</si>
  <si>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</si>
  <si>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</si>
  <si>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</si>
  <si>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</si>
  <si>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</si>
  <si>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</si>
  <si>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</si>
  <si>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</si>
  <si>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</si>
  <si>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</si>
  <si>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</si>
  <si>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</si>
  <si>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</si>
  <si>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</si>
  <si>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</si>
  <si>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</si>
  <si>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</si>
  <si>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</si>
  <si>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</si>
  <si>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</si>
  <si>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</si>
  <si>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</si>
  <si>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</si>
  <si>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</si>
  <si>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</si>
  <si>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</si>
  <si>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</si>
  <si>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</si>
  <si>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</si>
  <si>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</si>
  <si>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</si>
  <si>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</si>
  <si>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</si>
  <si>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</si>
  <si>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</si>
  <si>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</si>
  <si>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</si>
  <si>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</si>
  <si>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</si>
  <si>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</si>
  <si>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</si>
  <si>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</si>
  <si>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</si>
  <si>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</si>
  <si>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</si>
  <si>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</si>
  <si>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</si>
  <si>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</si>
  <si>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</si>
  <si>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</si>
  <si>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</si>
  <si>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</si>
  <si>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</si>
  <si>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</si>
  <si>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</si>
  <si>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</si>
  <si>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</si>
  <si>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</si>
  <si>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</si>
  <si>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</si>
  <si>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</si>
  <si>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</si>
  <si>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</si>
  <si>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</si>
  <si>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</si>
  <si>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</si>
  <si>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</si>
  <si>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</si>
  <si>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</si>
  <si>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</si>
  <si>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</si>
  <si>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</si>
  <si>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</si>
  <si>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</si>
  <si>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</si>
  <si>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</si>
  <si>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</si>
  <si>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</si>
  <si>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</si>
  <si>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</si>
  <si>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</si>
  <si>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</si>
  <si>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</si>
  <si>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</si>
  <si>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</si>
  <si>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</si>
  <si>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</si>
  <si>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</si>
  <si>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</si>
  <si>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</si>
  <si>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</si>
  <si>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</si>
  <si>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</si>
  <si>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</si>
  <si>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</si>
  <si>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</si>
  <si>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</si>
  <si>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</si>
  <si>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</si>
  <si>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</si>
  <si>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</si>
  <si>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</si>
  <si>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</si>
  <si>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</si>
  <si>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</si>
  <si>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</si>
  <si>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</si>
  <si>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</si>
  <si>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</si>
  <si>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</si>
  <si>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</si>
  <si>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</si>
  <si>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</si>
  <si>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</si>
  <si>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</si>
  <si>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</si>
  <si>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</si>
  <si>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</si>
  <si>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</si>
  <si>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</si>
  <si>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</si>
  <si>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</si>
  <si>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</si>
  <si>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</si>
  <si>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</si>
  <si>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</si>
  <si>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</si>
  <si>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</si>
  <si>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</si>
  <si>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</si>
  <si>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</si>
  <si>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</si>
  <si>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</si>
  <si>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</si>
  <si>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</si>
  <si>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</si>
  <si>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</si>
  <si>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</si>
  <si>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</si>
  <si>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</si>
  <si>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</si>
  <si>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</si>
  <si>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</si>
  <si>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</si>
  <si>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</si>
  <si>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</si>
  <si>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</si>
  <si>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</si>
  <si>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</si>
  <si>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</si>
  <si>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</si>
  <si>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</si>
  <si>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</si>
  <si>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</si>
  <si>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</si>
  <si>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</si>
  <si>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</si>
  <si>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</si>
  <si>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</si>
  <si>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</si>
  <si>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</si>
  <si>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</si>
  <si>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</si>
  <si>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</si>
  <si>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</si>
  <si>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</si>
  <si>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</si>
  <si>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</si>
  <si>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</si>
  <si>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</si>
  <si>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</si>
  <si>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</si>
  <si>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</si>
  <si>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</si>
  <si>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</si>
  <si>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</si>
  <si>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</si>
  <si>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</si>
  <si>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</si>
  <si>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</si>
  <si>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</si>
  <si>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</si>
  <si>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</si>
  <si>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</si>
  <si>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</si>
  <si>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</si>
  <si>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</si>
  <si>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</si>
  <si>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</si>
  <si>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</si>
  <si>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</si>
  <si>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</si>
  <si>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</si>
  <si>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</si>
  <si>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</si>
  <si>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</si>
  <si>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</si>
  <si>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</si>
  <si>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</si>
  <si>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</si>
  <si>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</si>
  <si>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</si>
  <si>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</si>
  <si>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</si>
  <si>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</si>
  <si>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</si>
  <si>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</si>
  <si>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</si>
  <si>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</si>
  <si>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</si>
  <si>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</si>
  <si>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</si>
  <si>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</si>
  <si>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</si>
  <si>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</si>
  <si>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</si>
  <si>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</si>
  <si>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</si>
  <si>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</si>
  <si>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</si>
  <si>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</si>
  <si>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</si>
  <si>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</si>
  <si>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</si>
  <si>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</si>
  <si>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</si>
  <si>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</si>
  <si>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</si>
  <si>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</si>
  <si>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</si>
  <si>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</si>
  <si>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</si>
  <si>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</si>
  <si>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</si>
  <si>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</si>
  <si>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</si>
  <si>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</si>
  <si>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</si>
  <si>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</si>
  <si>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</si>
  <si>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</si>
  <si>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</si>
  <si>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</si>
  <si>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</si>
  <si>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</si>
  <si>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</si>
  <si>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</si>
  <si>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</si>
  <si>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</si>
  <si>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</si>
  <si>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</si>
  <si>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</si>
  <si>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</si>
  <si>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</si>
  <si>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</si>
  <si>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</si>
  <si>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</si>
  <si>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</si>
  <si>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</si>
  <si>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</si>
  <si>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</si>
  <si>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</si>
  <si>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</si>
  <si>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</si>
  <si>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</si>
  <si>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</si>
  <si>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</si>
  <si>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</si>
  <si>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</si>
  <si>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</si>
  <si>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</si>
  <si>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</si>
  <si>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</si>
  <si>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</si>
  <si>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</si>
  <si>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</si>
  <si>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</si>
  <si>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</si>
  <si>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</si>
  <si>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</si>
  <si>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</si>
  <si>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</si>
  <si>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</si>
  <si>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</si>
  <si>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</si>
  <si>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</si>
  <si>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</si>
  <si>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</si>
  <si>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</si>
  <si>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</si>
  <si>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</si>
  <si>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</si>
  <si>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</si>
  <si>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</si>
  <si>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</si>
  <si>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</si>
  <si>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</si>
  <si>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</si>
  <si>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</si>
  <si>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</si>
  <si>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</si>
  <si>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</si>
  <si>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</si>
  <si>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</si>
  <si>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</si>
  <si>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</si>
  <si>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</si>
  <si>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</si>
  <si>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</si>
  <si>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</si>
  <si>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</si>
  <si>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</si>
  <si>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</si>
  <si>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</si>
  <si>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</si>
  <si>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</si>
  <si>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</si>
  <si>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</si>
  <si>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</si>
  <si>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</si>
  <si>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</si>
  <si>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</si>
  <si>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</si>
  <si>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</si>
  <si>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</si>
  <si>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</si>
  <si>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</si>
  <si>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</si>
  <si>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</si>
  <si>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</si>
  <si>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</si>
  <si>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</si>
  <si>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</si>
  <si>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</si>
  <si>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</si>
  <si>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</si>
  <si>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</si>
  <si>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</si>
  <si>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</si>
  <si>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</si>
  <si>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</si>
  <si>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</si>
  <si>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</si>
  <si>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</si>
  <si>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</si>
  <si>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</si>
  <si>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</si>
  <si>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</si>
  <si>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</si>
  <si>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</si>
  <si>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</si>
  <si>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</si>
  <si>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</si>
  <si>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</si>
  <si>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</si>
  <si>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</si>
  <si>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</si>
  <si>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</si>
  <si>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</si>
  <si>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</si>
  <si>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</si>
  <si>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</si>
  <si>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</si>
  <si>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</si>
  <si>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</si>
  <si>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</si>
  <si>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</si>
  <si>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</si>
  <si>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</si>
  <si>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</si>
  <si>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</si>
  <si>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</si>
  <si>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</si>
  <si>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</si>
  <si>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</si>
  <si>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</si>
  <si>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</si>
  <si>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</si>
  <si>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</si>
  <si>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</si>
  <si>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</si>
  <si>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</si>
  <si>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</si>
  <si>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</si>
  <si>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</si>
  <si>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</si>
  <si>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</si>
  <si>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</si>
  <si>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</si>
  <si>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</si>
  <si>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</si>
  <si>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</si>
  <si>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</si>
  <si>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</si>
  <si>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</si>
  <si>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</si>
  <si>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</si>
  <si>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</si>
  <si>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</si>
  <si>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</si>
  <si>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</si>
  <si>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</si>
  <si>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</si>
  <si>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</si>
  <si>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</si>
  <si>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</si>
  <si>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</si>
  <si>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</si>
  <si>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</si>
  <si>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</si>
  <si>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</si>
  <si>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</si>
  <si>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</si>
  <si>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</si>
  <si>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</si>
  <si>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</si>
  <si>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</si>
  <si>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</si>
  <si>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</si>
  <si>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</si>
  <si>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</si>
  <si>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</si>
  <si>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</si>
  <si>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</si>
  <si>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</si>
  <si>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</si>
  <si>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</si>
  <si>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</si>
  <si>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</si>
  <si>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</si>
  <si>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</si>
  <si>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</si>
  <si>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</si>
  <si>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</si>
  <si>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</si>
  <si>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</si>
  <si>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</si>
  <si>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</si>
  <si>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</si>
  <si>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</si>
  <si>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</si>
  <si>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</si>
  <si>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</si>
  <si>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</si>
  <si>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</si>
  <si>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</si>
  <si>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</si>
  <si>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</si>
  <si>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</si>
  <si>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</si>
  <si>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</si>
  <si>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</si>
  <si>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</si>
  <si>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</si>
  <si>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</si>
  <si>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</si>
  <si>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</si>
  <si>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</si>
  <si>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</si>
  <si>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</si>
  <si>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</si>
  <si>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</si>
  <si>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</si>
  <si>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</si>
  <si>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</si>
  <si>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</si>
  <si>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</si>
  <si>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</si>
  <si>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</si>
  <si>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</si>
  <si>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</si>
  <si>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</si>
  <si>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</si>
  <si>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</si>
  <si>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</si>
  <si>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</si>
  <si>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</si>
  <si>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</si>
  <si>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</si>
  <si>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</si>
  <si>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</si>
  <si>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</si>
  <si>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</si>
  <si>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</si>
  <si>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</si>
  <si>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</si>
  <si>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</si>
  <si>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</si>
  <si>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</si>
  <si>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</si>
  <si>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</si>
  <si>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</si>
  <si>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</si>
  <si>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</si>
  <si>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</si>
  <si>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</si>
  <si>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</si>
  <si>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</si>
  <si>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</si>
  <si>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</si>
  <si>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</si>
  <si>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</si>
  <si>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</si>
  <si>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</si>
  <si>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</si>
  <si>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</si>
  <si>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</si>
  <si>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</si>
  <si>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</si>
  <si>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</si>
  <si>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</si>
  <si>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</si>
  <si>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</si>
  <si>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</si>
  <si>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</si>
  <si>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</si>
  <si>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</si>
  <si>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</si>
  <si>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</si>
  <si>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</si>
  <si>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</si>
  <si>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</si>
  <si>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</si>
  <si>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</si>
  <si>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</si>
  <si>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</si>
  <si>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</si>
  <si>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</si>
  <si>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</si>
  <si>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</si>
  <si>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</si>
  <si>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</si>
  <si>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</si>
  <si>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</si>
  <si>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</si>
  <si>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</si>
  <si>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</si>
  <si>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</si>
  <si>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</si>
  <si>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</si>
  <si>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</si>
  <si>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</si>
  <si>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</si>
  <si>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</si>
  <si>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</si>
  <si>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</si>
  <si>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</si>
  <si>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</si>
  <si>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</si>
  <si>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</si>
  <si>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</si>
  <si>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</si>
  <si>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</si>
  <si>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</si>
  <si>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</si>
  <si>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</si>
  <si>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</si>
  <si>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</si>
  <si>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</si>
  <si>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</si>
  <si>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</si>
  <si>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</si>
  <si>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</si>
  <si>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</si>
  <si>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</si>
  <si>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</si>
  <si>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</si>
  <si>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</si>
  <si>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</si>
  <si>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</si>
  <si>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</si>
  <si>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</si>
  <si>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</si>
  <si>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</si>
  <si>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</si>
  <si>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</si>
  <si>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</si>
  <si>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</si>
  <si>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</si>
  <si>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</si>
  <si>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</si>
  <si>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</si>
  <si>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</si>
  <si>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</si>
  <si>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</si>
  <si>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</si>
  <si>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</si>
  <si>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</si>
  <si>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</si>
  <si>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</si>
  <si>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</si>
  <si>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</si>
  <si>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</si>
  <si>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</si>
  <si>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</si>
  <si>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</si>
  <si>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</si>
  <si>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</si>
  <si>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</si>
  <si>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</si>
  <si>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</si>
  <si>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</si>
  <si>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</si>
  <si>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</si>
  <si>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</si>
  <si>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</si>
  <si>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</si>
  <si>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</si>
  <si>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</si>
  <si>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Count of outcomes</t>
  </si>
  <si>
    <t>Category</t>
  </si>
  <si>
    <t>Subcategory</t>
  </si>
  <si>
    <t>Row Labels</t>
  </si>
  <si>
    <t>(All)</t>
  </si>
  <si>
    <t>Average Donation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</si>
  <si>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</si>
  <si>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</si>
  <si>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</si>
  <si>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</si>
  <si>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</si>
  <si>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</si>
  <si>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</si>
  <si>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</si>
  <si>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</si>
  <si>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</si>
  <si>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</si>
  <si>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</si>
  <si>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</si>
  <si>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</si>
  <si>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</si>
  <si>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</si>
  <si>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</si>
  <si>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</si>
  <si>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</si>
  <si>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</si>
  <si>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</si>
  <si>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</si>
  <si>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</si>
  <si>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</si>
  <si>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Parent Category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</si>
  <si>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</si>
  <si>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</si>
  <si>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</si>
  <si>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</si>
  <si>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</si>
  <si>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</si>
  <si>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</si>
  <si>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</si>
  <si>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</si>
  <si>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</si>
  <si>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</si>
  <si>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</si>
  <si>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</si>
  <si>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</si>
  <si>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</si>
  <si>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</si>
  <si>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</si>
  <si>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</si>
  <si>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</si>
  <si>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</si>
  <si>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</si>
  <si>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</si>
  <si>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</si>
  <si>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</si>
  <si>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</si>
  <si>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Greater than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</si>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</sst>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&quot;$&quot;#,##0"/>
    <numFmt numFmtId="17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/>
    <xf numFmtId="0" fontId="3" fillId="0" borderId="0" xfId="0" applyFont="1" applyAlignment="1">
      <alignment wrapText="1"/>
    </xf>
    <xf numFmtId="172" fontId="3" fillId="0" borderId="0" xfId="0" applyNumberFormat="1" applyFont="1"/>
    <xf numFmtId="172" fontId="0" fillId="0" borderId="0" xfId="0" applyNumberFormat="1"/>
    <xf numFmtId="174" fontId="0" fillId="0" borderId="0" xfId="1" applyNumberFormat="1" applyFont="1"/>
  </cellXfs>
  <cellStyles count="2">
    <cellStyle name="Normal" xfId="0" builtinId="0"/>
    <cellStyle name="Percent" xfId="1" builtinId="5"/>
  </cellStyles>
  <dxfs count="16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4-43DA-9A6A-6B1E59589B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4-43DA-9A6A-6B1E59589B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4-43DA-9A6A-6B1E59589B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F4-43DA-9A6A-6B1E59589B80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4-43DA-9A6A-6B1E59589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213679"/>
        <c:axId val="252214511"/>
      </c:lineChart>
      <c:catAx>
        <c:axId val="25221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14511"/>
        <c:crosses val="autoZero"/>
        <c:auto val="1"/>
        <c:lblAlgn val="ctr"/>
        <c:lblOffset val="100"/>
        <c:noMultiLvlLbl val="0"/>
      </c:catAx>
      <c:valAx>
        <c:axId val="25221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1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A-4630-85FA-16E9F42AD6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2A-4630-85FA-16E9F42AD6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2A-4630-85FA-16E9F42AD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86943"/>
        <c:axId val="117487359"/>
      </c:lineChart>
      <c:catAx>
        <c:axId val="1174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87359"/>
        <c:crosses val="autoZero"/>
        <c:auto val="1"/>
        <c:lblAlgn val="ctr"/>
        <c:lblOffset val="100"/>
        <c:noMultiLvlLbl val="0"/>
      </c:catAx>
      <c:valAx>
        <c:axId val="11748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017686186355893E-2"/>
          <c:y val="7.3668274877036061E-2"/>
          <c:w val="0.96328640738089555"/>
          <c:h val="0.83757239754252477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54</c:v>
                </c:pt>
                <c:pt idx="2">
                  <c:v>25</c:v>
                </c:pt>
                <c:pt idx="3">
                  <c:v>13</c:v>
                </c:pt>
                <c:pt idx="4">
                  <c:v>2</c:v>
                </c:pt>
                <c:pt idx="5">
                  <c:v>6</c:v>
                </c:pt>
                <c:pt idx="6">
                  <c:v>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23-436D-AF4B-3C756479062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46</c:v>
                </c:pt>
                <c:pt idx="2">
                  <c:v>75</c:v>
                </c:pt>
                <c:pt idx="3">
                  <c:v>87</c:v>
                </c:pt>
                <c:pt idx="4">
                  <c:v>98</c:v>
                </c:pt>
                <c:pt idx="5">
                  <c:v>94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23-436D-AF4B-3C756479062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23-436D-AF4B-3C7564790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878991"/>
        <c:axId val="1609881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330</c:v>
                      </c:pt>
                      <c:pt idx="2">
                        <c:v>42</c:v>
                      </c:pt>
                      <c:pt idx="3">
                        <c:v>10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23-436D-AF4B-3C756479062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285</c:v>
                      </c:pt>
                      <c:pt idx="2">
                        <c:v>125</c:v>
                      </c:pt>
                      <c:pt idx="3">
                        <c:v>66</c:v>
                      </c:pt>
                      <c:pt idx="4">
                        <c:v>44</c:v>
                      </c:pt>
                      <c:pt idx="5">
                        <c:v>31</c:v>
                      </c:pt>
                      <c:pt idx="6">
                        <c:v>28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14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023-436D-AF4B-3C756479062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023-436D-AF4B-3C756479062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615</c:v>
                      </c:pt>
                      <c:pt idx="2">
                        <c:v>167</c:v>
                      </c:pt>
                      <c:pt idx="3">
                        <c:v>76</c:v>
                      </c:pt>
                      <c:pt idx="4">
                        <c:v>45</c:v>
                      </c:pt>
                      <c:pt idx="5">
                        <c:v>33</c:v>
                      </c:pt>
                      <c:pt idx="6">
                        <c:v>28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14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023-436D-AF4B-3C756479062D}"/>
                  </c:ext>
                </c:extLst>
              </c15:ser>
            </c15:filteredLineSeries>
          </c:ext>
        </c:extLst>
      </c:lineChart>
      <c:catAx>
        <c:axId val="160987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81487"/>
        <c:crosses val="autoZero"/>
        <c:auto val="1"/>
        <c:lblAlgn val="ctr"/>
        <c:lblOffset val="100"/>
        <c:noMultiLvlLbl val="0"/>
      </c:catAx>
      <c:valAx>
        <c:axId val="160988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7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158875710156484E-2"/>
          <c:y val="0.1404455679482581"/>
          <c:w val="0.8238045117777999"/>
          <c:h val="0.729466810141140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A-4262-B08D-02631F5F880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AA-4262-B08D-02631F5F880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AA-4262-B08D-02631F5F880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AA-4262-B08D-02631F5F8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3137727"/>
        <c:axId val="1343138143"/>
      </c:barChart>
      <c:catAx>
        <c:axId val="134313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138143"/>
        <c:crosses val="autoZero"/>
        <c:auto val="1"/>
        <c:lblAlgn val="ctr"/>
        <c:lblOffset val="100"/>
        <c:noMultiLvlLbl val="0"/>
      </c:catAx>
      <c:valAx>
        <c:axId val="134313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13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7-4378-8E14-CB64512BF47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97-4378-8E14-CB64512BF47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97-4378-8E14-CB64512BF47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97-4378-8E14-CB64512BF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6135903"/>
        <c:axId val="1336134239"/>
      </c:barChart>
      <c:catAx>
        <c:axId val="133613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34239"/>
        <c:crosses val="autoZero"/>
        <c:auto val="1"/>
        <c:lblAlgn val="ctr"/>
        <c:lblOffset val="100"/>
        <c:noMultiLvlLbl val="0"/>
      </c:catAx>
      <c:valAx>
        <c:axId val="133613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3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22AF2C2-0034-43BE-A328-3DB43AA2C3E3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894FC7D3-0BB1-4704-9988-7CA11097F145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A5D11A-0A88-4FC6-BB8A-AADD76FF608C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552450</xdr:colOff>
      <xdr:row>6</xdr:row>
      <xdr:rowOff>14287</xdr:rowOff>
    </xdr:from>
    <xdr:to>
      <xdr:col>21</xdr:col>
      <xdr:colOff>571500</xdr:colOff>
      <xdr:row>28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B63E6C-2EB7-453B-A5D5-45862052A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3</xdr:row>
      <xdr:rowOff>133350</xdr:rowOff>
    </xdr:from>
    <xdr:to>
      <xdr:col>19</xdr:col>
      <xdr:colOff>257174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17F3D-69BD-4019-8249-82AF8ABBB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592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B78CFC-67AC-47B7-B700-26BAC169F0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33072AB-3741-4704-825B-7D94379589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049" cy="62592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114300</xdr:rowOff>
    </xdr:to>
    <xdr:sp macro="" textlink="">
      <xdr:nvSpPr>
        <xdr:cNvPr id="11265" name="AutoShape 1" descr="Goal column with twelve rows of ranges">
          <a:extLst>
            <a:ext uri="{FF2B5EF4-FFF2-40B4-BE49-F238E27FC236}">
              <a16:creationId xmlns:a16="http://schemas.microsoft.com/office/drawing/2014/main" id="{D8D443A7-E7EF-48A6-B90D-EEBCE9AA375D}"/>
            </a:ext>
          </a:extLst>
        </xdr:cNvPr>
        <xdr:cNvSpPr>
          <a:spLocks noChangeAspect="1" noChangeArrowheads="1"/>
        </xdr:cNvSpPr>
      </xdr:nvSpPr>
      <xdr:spPr bwMode="auto">
        <a:xfrm>
          <a:off x="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4</xdr:row>
      <xdr:rowOff>0</xdr:rowOff>
    </xdr:from>
    <xdr:ext cx="304800" cy="304800"/>
    <xdr:sp macro="" textlink="">
      <xdr:nvSpPr>
        <xdr:cNvPr id="3" name="AutoShape 1" descr="Goal column with twelve rows of ranges">
          <a:extLst>
            <a:ext uri="{FF2B5EF4-FFF2-40B4-BE49-F238E27FC236}">
              <a16:creationId xmlns:a16="http://schemas.microsoft.com/office/drawing/2014/main" id="{8751D55B-0E9B-4A02-BAA1-CCBA73C22A2C}"/>
            </a:ext>
          </a:extLst>
        </xdr:cNvPr>
        <xdr:cNvSpPr>
          <a:spLocks noChangeAspect="1" noChangeArrowheads="1"/>
        </xdr:cNvSpPr>
      </xdr:nvSpPr>
      <xdr:spPr bwMode="auto">
        <a:xfrm>
          <a:off x="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3</xdr:col>
      <xdr:colOff>571500</xdr:colOff>
      <xdr:row>13</xdr:row>
      <xdr:rowOff>161924</xdr:rowOff>
    </xdr:from>
    <xdr:to>
      <xdr:col>16</xdr:col>
      <xdr:colOff>200025</xdr:colOff>
      <xdr:row>44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B7F87F-4176-4562-B66B-71B728629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6</xdr:row>
      <xdr:rowOff>171449</xdr:rowOff>
    </xdr:from>
    <xdr:to>
      <xdr:col>20</xdr:col>
      <xdr:colOff>600075</xdr:colOff>
      <xdr:row>29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41DCE-6B9F-46DF-AC42-C9686FBB0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10</xdr:row>
      <xdr:rowOff>185737</xdr:rowOff>
    </xdr:from>
    <xdr:to>
      <xdr:col>21</xdr:col>
      <xdr:colOff>304799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59E66-86C2-43AB-B8DE-9D7DA5172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Coleman" refreshedDate="44380.807644907407" createdVersion="7" refreshedVersion="7" minRefreshableVersion="3" recordCount="4115" xr:uid="{2413F2E5-C61E-4CE6-906F-0F53BC7B3A65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k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Coleman" refreshedDate="44380.830282986113" createdVersion="7" refreshedVersion="7" minRefreshableVersion="3" recordCount="4115" xr:uid="{89D605A0-878C-4A7D-8478-C7C93B352F53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19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Coleman" refreshedDate="44380.908170486109" createdVersion="7" refreshedVersion="7" minRefreshableVersion="3" recordCount="4115" xr:uid="{FA9DF8A6-7850-47EA-9E14-4364C99E5226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e v="#DIV/0!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</r>
  <r>
    <m/>
    <m/>
    <m/>
    <m/>
    <m/>
    <x v="4"/>
    <m/>
    <m/>
    <m/>
    <m/>
    <m/>
    <m/>
    <m/>
    <x v="9"/>
    <m/>
    <e v="#DIV/0!"/>
    <n v="0"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0"/>
  </r>
  <r>
    <m/>
    <m/>
    <m/>
    <m/>
    <m/>
    <x v="4"/>
    <m/>
    <m/>
    <m/>
    <m/>
    <m/>
    <m/>
    <m/>
    <x v="9"/>
    <m/>
    <e v="#DIV/0!"/>
    <n v="0"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4338C-7A27-4024-80E9-B7ABA3B72AD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D733F-D15F-4AD7-BBE8-998E857F930C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4BEEB-518C-4FF2-A185-32832C1BEEB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83E91-0C9C-4FC3-8505-2E3509B8AAF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68F15-7596-447C-A939-D4F552D70DBE}">
  <dimension ref="A2:G18"/>
  <sheetViews>
    <sheetView tabSelected="1" workbookViewId="0">
      <selection activeCell="B30" sqref="B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11" t="s">
        <v>8319</v>
      </c>
      <c r="B2" t="s">
        <v>8322</v>
      </c>
    </row>
    <row r="4" spans="1:7" x14ac:dyDescent="0.25">
      <c r="A4" s="11" t="s">
        <v>8318</v>
      </c>
      <c r="B4" s="11" t="s">
        <v>8315</v>
      </c>
    </row>
    <row r="5" spans="1:7" x14ac:dyDescent="0.25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  <c r="G5" t="s">
        <v>8317</v>
      </c>
    </row>
    <row r="6" spans="1:7" x14ac:dyDescent="0.25">
      <c r="A6" s="15" t="s">
        <v>8325</v>
      </c>
      <c r="B6" s="12">
        <v>34</v>
      </c>
      <c r="C6" s="12">
        <v>149</v>
      </c>
      <c r="D6" s="12">
        <v>2</v>
      </c>
      <c r="E6" s="12">
        <v>182</v>
      </c>
      <c r="F6" s="12"/>
      <c r="G6" s="12">
        <v>367</v>
      </c>
    </row>
    <row r="7" spans="1:7" x14ac:dyDescent="0.25">
      <c r="A7" s="15" t="s">
        <v>8332</v>
      </c>
      <c r="B7" s="12">
        <v>27</v>
      </c>
      <c r="C7" s="12">
        <v>106</v>
      </c>
      <c r="D7" s="12">
        <v>18</v>
      </c>
      <c r="E7" s="12">
        <v>202</v>
      </c>
      <c r="F7" s="12"/>
      <c r="G7" s="12">
        <v>353</v>
      </c>
    </row>
    <row r="8" spans="1:7" x14ac:dyDescent="0.25">
      <c r="A8" s="15" t="s">
        <v>8333</v>
      </c>
      <c r="B8" s="12">
        <v>28</v>
      </c>
      <c r="C8" s="12">
        <v>108</v>
      </c>
      <c r="D8" s="12">
        <v>30</v>
      </c>
      <c r="E8" s="12">
        <v>180</v>
      </c>
      <c r="F8" s="12"/>
      <c r="G8" s="12">
        <v>346</v>
      </c>
    </row>
    <row r="9" spans="1:7" x14ac:dyDescent="0.25">
      <c r="A9" s="15" t="s">
        <v>8334</v>
      </c>
      <c r="B9" s="12">
        <v>27</v>
      </c>
      <c r="C9" s="12">
        <v>102</v>
      </c>
      <c r="D9" s="12"/>
      <c r="E9" s="12">
        <v>192</v>
      </c>
      <c r="F9" s="12"/>
      <c r="G9" s="12">
        <v>321</v>
      </c>
    </row>
    <row r="10" spans="1:7" x14ac:dyDescent="0.25">
      <c r="A10" s="15" t="s">
        <v>8326</v>
      </c>
      <c r="B10" s="12">
        <v>26</v>
      </c>
      <c r="C10" s="12">
        <v>126</v>
      </c>
      <c r="D10" s="12"/>
      <c r="E10" s="12">
        <v>234</v>
      </c>
      <c r="F10" s="12"/>
      <c r="G10" s="12">
        <v>386</v>
      </c>
    </row>
    <row r="11" spans="1:7" x14ac:dyDescent="0.25">
      <c r="A11" s="15" t="s">
        <v>8335</v>
      </c>
      <c r="B11" s="12">
        <v>27</v>
      </c>
      <c r="C11" s="12">
        <v>147</v>
      </c>
      <c r="D11" s="12"/>
      <c r="E11" s="12">
        <v>211</v>
      </c>
      <c r="F11" s="12"/>
      <c r="G11" s="12">
        <v>385</v>
      </c>
    </row>
    <row r="12" spans="1:7" x14ac:dyDescent="0.25">
      <c r="A12" s="15" t="s">
        <v>8327</v>
      </c>
      <c r="B12" s="12">
        <v>43</v>
      </c>
      <c r="C12" s="12">
        <v>150</v>
      </c>
      <c r="D12" s="12"/>
      <c r="E12" s="12">
        <v>194</v>
      </c>
      <c r="F12" s="12"/>
      <c r="G12" s="12">
        <v>387</v>
      </c>
    </row>
    <row r="13" spans="1:7" x14ac:dyDescent="0.25">
      <c r="A13" s="15" t="s">
        <v>8328</v>
      </c>
      <c r="B13" s="12">
        <v>33</v>
      </c>
      <c r="C13" s="12">
        <v>134</v>
      </c>
      <c r="D13" s="12"/>
      <c r="E13" s="12">
        <v>166</v>
      </c>
      <c r="F13" s="12"/>
      <c r="G13" s="12">
        <v>333</v>
      </c>
    </row>
    <row r="14" spans="1:7" x14ac:dyDescent="0.25">
      <c r="A14" s="15" t="s">
        <v>8329</v>
      </c>
      <c r="B14" s="12">
        <v>24</v>
      </c>
      <c r="C14" s="12">
        <v>127</v>
      </c>
      <c r="D14" s="12"/>
      <c r="E14" s="12">
        <v>147</v>
      </c>
      <c r="F14" s="12"/>
      <c r="G14" s="12">
        <v>298</v>
      </c>
    </row>
    <row r="15" spans="1:7" x14ac:dyDescent="0.25">
      <c r="A15" s="15" t="s">
        <v>8330</v>
      </c>
      <c r="B15" s="12">
        <v>20</v>
      </c>
      <c r="C15" s="12">
        <v>149</v>
      </c>
      <c r="D15" s="12"/>
      <c r="E15" s="12">
        <v>183</v>
      </c>
      <c r="F15" s="12"/>
      <c r="G15" s="12">
        <v>352</v>
      </c>
    </row>
    <row r="16" spans="1:7" x14ac:dyDescent="0.25">
      <c r="A16" s="15" t="s">
        <v>8331</v>
      </c>
      <c r="B16" s="12">
        <v>37</v>
      </c>
      <c r="C16" s="12">
        <v>114</v>
      </c>
      <c r="D16" s="12"/>
      <c r="E16" s="12">
        <v>183</v>
      </c>
      <c r="F16" s="12"/>
      <c r="G16" s="12">
        <v>334</v>
      </c>
    </row>
    <row r="17" spans="1:7" x14ac:dyDescent="0.25">
      <c r="A17" s="15" t="s">
        <v>8336</v>
      </c>
      <c r="B17" s="12">
        <v>23</v>
      </c>
      <c r="C17" s="12">
        <v>118</v>
      </c>
      <c r="D17" s="12"/>
      <c r="E17" s="12">
        <v>111</v>
      </c>
      <c r="F17" s="12"/>
      <c r="G17" s="12">
        <v>252</v>
      </c>
    </row>
    <row r="18" spans="1:7" x14ac:dyDescent="0.25">
      <c r="A18" s="15" t="s">
        <v>8317</v>
      </c>
      <c r="B18" s="12">
        <v>349</v>
      </c>
      <c r="C18" s="12">
        <v>1530</v>
      </c>
      <c r="D18" s="12">
        <v>50</v>
      </c>
      <c r="E18" s="12">
        <v>2185</v>
      </c>
      <c r="F18" s="12"/>
      <c r="G18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9795C-E748-4D69-906F-46C1B032BF99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8319</v>
      </c>
      <c r="B1" t="s">
        <v>8272</v>
      </c>
    </row>
    <row r="2" spans="1:5" x14ac:dyDescent="0.25">
      <c r="A2" s="11" t="s">
        <v>8337</v>
      </c>
      <c r="B2" t="s">
        <v>8322</v>
      </c>
    </row>
    <row r="4" spans="1:5" x14ac:dyDescent="0.25">
      <c r="A4" s="11" t="s">
        <v>8318</v>
      </c>
      <c r="B4" s="11" t="s">
        <v>8315</v>
      </c>
    </row>
    <row r="5" spans="1:5" x14ac:dyDescent="0.25">
      <c r="A5" s="11" t="s">
        <v>8321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25">
      <c r="A6" s="15" t="s">
        <v>8325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8326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8327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8328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8329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8330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8331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8317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6"/>
  <sheetViews>
    <sheetView zoomScale="95" zoomScaleNormal="95" workbookViewId="0">
      <pane ySplit="1" topLeftCell="A2" activePane="bottomLeft" state="frozen"/>
      <selection activeCell="E2924" sqref="E2924"/>
      <selection pane="bottomLeft" activeCell="M1" sqref="M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3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19.28515625" customWidth="1"/>
    <col min="16" max="16" width="21.85546875" customWidth="1"/>
    <col min="17" max="17" width="28.85546875" customWidth="1"/>
    <col min="18" max="18" width="39.5703125" customWidth="1"/>
    <col min="19" max="19" width="29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8348</v>
      </c>
      <c r="O1" s="1" t="s">
        <v>8320</v>
      </c>
      <c r="P1" s="1" t="s">
        <v>8264</v>
      </c>
      <c r="Q1" s="1" t="s">
        <v>8323</v>
      </c>
      <c r="R1" s="1" t="s">
        <v>8324</v>
      </c>
      <c r="S1" s="1" t="s">
        <v>8337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t="s">
        <v>8266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>
        <f>YEAR(R2)</f>
        <v>2015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t="s">
        <v>8266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>
        <f t="shared" ref="S3:S66" si="3">YEAR(R3)</f>
        <v>2017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t="s">
        <v>8266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>
        <f t="shared" si="3"/>
        <v>2016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t="s">
        <v>8266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>
        <f t="shared" si="3"/>
        <v>2014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t="s">
        <v>8266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>
        <f t="shared" si="3"/>
        <v>2015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t="s">
        <v>8266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>
        <f t="shared" si="3"/>
        <v>2016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t="s">
        <v>8266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>
        <f t="shared" si="3"/>
        <v>2014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t="s">
        <v>8266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>
        <f t="shared" si="3"/>
        <v>2016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t="s">
        <v>8266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>
        <f t="shared" si="3"/>
        <v>2016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t="s">
        <v>8266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>
        <f t="shared" si="3"/>
        <v>2016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t="s">
        <v>8266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>
        <f t="shared" si="3"/>
        <v>2014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t="s">
        <v>8266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>
        <f t="shared" si="3"/>
        <v>2016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t="s">
        <v>8266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>
        <f t="shared" si="3"/>
        <v>2014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t="s">
        <v>8266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>
        <f t="shared" si="3"/>
        <v>2016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t="s">
        <v>8266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>
        <f t="shared" si="3"/>
        <v>2014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t="s">
        <v>8266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>
        <f t="shared" si="3"/>
        <v>2015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t="s">
        <v>8266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>
        <f t="shared" si="3"/>
        <v>2014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t="s">
        <v>8266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>
        <f t="shared" si="3"/>
        <v>2014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t="s">
        <v>8266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>
        <f t="shared" si="3"/>
        <v>2014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t="s">
        <v>8266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>
        <f t="shared" si="3"/>
        <v>2015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t="s">
        <v>8266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>
        <f t="shared" si="3"/>
        <v>2015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t="s">
        <v>8266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>
        <f t="shared" si="3"/>
        <v>2014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t="s">
        <v>8266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>
        <f t="shared" si="3"/>
        <v>2014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t="s">
        <v>8266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>
        <f t="shared" si="3"/>
        <v>2015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t="s">
        <v>8266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>
        <f t="shared" si="3"/>
        <v>2015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t="s">
        <v>8266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>
        <f t="shared" si="3"/>
        <v>2015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t="s">
        <v>8266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>
        <f t="shared" si="3"/>
        <v>2014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t="s">
        <v>8266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>
        <f t="shared" si="3"/>
        <v>2014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t="s">
        <v>8266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>
        <f t="shared" si="3"/>
        <v>2015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t="s">
        <v>8266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>
        <f t="shared" si="3"/>
        <v>2014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t="s">
        <v>8266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>
        <f t="shared" si="3"/>
        <v>2014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t="s">
        <v>8266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>
        <f t="shared" si="3"/>
        <v>2016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t="s">
        <v>8266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>
        <f t="shared" si="3"/>
        <v>2016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t="s">
        <v>8266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>
        <f t="shared" si="3"/>
        <v>2015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t="s">
        <v>8266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>
        <f t="shared" si="3"/>
        <v>2014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t="s">
        <v>8266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>
        <f t="shared" si="3"/>
        <v>2015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t="s">
        <v>8266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>
        <f t="shared" si="3"/>
        <v>2015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t="s">
        <v>8266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>
        <f t="shared" si="3"/>
        <v>2015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t="s">
        <v>8266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>
        <f t="shared" si="3"/>
        <v>2013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t="s">
        <v>8266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>
        <f t="shared" si="3"/>
        <v>2014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t="s">
        <v>8266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>
        <f t="shared" si="3"/>
        <v>2014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t="s">
        <v>8266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>
        <f t="shared" si="3"/>
        <v>2014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t="s">
        <v>8266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>
        <f t="shared" si="3"/>
        <v>2014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t="s">
        <v>8266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>
        <f t="shared" si="3"/>
        <v>2014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t="s">
        <v>8266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>
        <f t="shared" si="3"/>
        <v>2014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t="s">
        <v>8266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>
        <f t="shared" si="3"/>
        <v>2016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t="s">
        <v>8266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>
        <f t="shared" si="3"/>
        <v>2015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t="s">
        <v>8266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>
        <f t="shared" si="3"/>
        <v>2014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t="s">
        <v>8266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>
        <f t="shared" si="3"/>
        <v>2015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t="s">
        <v>8266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>
        <f t="shared" si="3"/>
        <v>2015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t="s">
        <v>8266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>
        <f t="shared" si="3"/>
        <v>2014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t="s">
        <v>8266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>
        <f t="shared" si="3"/>
        <v>2015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t="s">
        <v>8266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>
        <f t="shared" si="3"/>
        <v>2014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t="s">
        <v>8266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>
        <f t="shared" si="3"/>
        <v>2014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t="s">
        <v>8266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>
        <f t="shared" si="3"/>
        <v>2015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t="s">
        <v>8266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>
        <f t="shared" si="3"/>
        <v>2016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t="s">
        <v>8266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>
        <f t="shared" si="3"/>
        <v>2015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t="s">
        <v>8266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>
        <f t="shared" si="3"/>
        <v>2015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t="s">
        <v>8266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>
        <f t="shared" si="3"/>
        <v>2014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t="s">
        <v>8266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>
        <f t="shared" si="3"/>
        <v>2015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 t="s">
        <v>8267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>
        <f t="shared" si="3"/>
        <v>2014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 t="s">
        <v>8267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>
        <f t="shared" si="3"/>
        <v>2013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 t="s">
        <v>8267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>
        <f t="shared" si="3"/>
        <v>2013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 t="s">
        <v>8267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>
        <f t="shared" si="3"/>
        <v>2013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 t="s">
        <v>8267</v>
      </c>
      <c r="P66">
        <f t="shared" ref="P66:P129" si="4">ROUND(E66/D66*100,0)</f>
        <v>173</v>
      </c>
      <c r="Q66">
        <f t="shared" si="1"/>
        <v>86.67</v>
      </c>
      <c r="R66" s="14">
        <f t="shared" si="2"/>
        <v>41433.01829861111</v>
      </c>
      <c r="S66">
        <f t="shared" si="3"/>
        <v>2013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 t="s">
        <v>8267</v>
      </c>
      <c r="P67">
        <f t="shared" si="4"/>
        <v>108</v>
      </c>
      <c r="Q67">
        <f t="shared" ref="Q67:Q130" si="5">IFERROR(ROUND(E67/L67,2),0)</f>
        <v>132.05000000000001</v>
      </c>
      <c r="R67" s="14">
        <f t="shared" ref="R67:R130" si="6">(((J67/60)/60)/24)+DATE(1970,1,1)</f>
        <v>41835.821226851855</v>
      </c>
      <c r="S67">
        <f t="shared" ref="S67:S130" si="7">YEAR(R67)</f>
        <v>2014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 t="s">
        <v>8267</v>
      </c>
      <c r="P68">
        <f t="shared" si="4"/>
        <v>119</v>
      </c>
      <c r="Q68">
        <f t="shared" si="5"/>
        <v>91.23</v>
      </c>
      <c r="R68" s="14">
        <f t="shared" si="6"/>
        <v>42539.849768518514</v>
      </c>
      <c r="S68">
        <f t="shared" si="7"/>
        <v>2016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 t="s">
        <v>8267</v>
      </c>
      <c r="P69">
        <f t="shared" si="4"/>
        <v>116</v>
      </c>
      <c r="Q69">
        <f t="shared" si="5"/>
        <v>116.25</v>
      </c>
      <c r="R69" s="14">
        <f t="shared" si="6"/>
        <v>41075.583379629628</v>
      </c>
      <c r="S69">
        <f t="shared" si="7"/>
        <v>2012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 t="s">
        <v>8267</v>
      </c>
      <c r="P70">
        <f t="shared" si="4"/>
        <v>127</v>
      </c>
      <c r="Q70">
        <f t="shared" si="5"/>
        <v>21.19</v>
      </c>
      <c r="R70" s="14">
        <f t="shared" si="6"/>
        <v>41663.569340277776</v>
      </c>
      <c r="S70">
        <f t="shared" si="7"/>
        <v>2014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 t="s">
        <v>8267</v>
      </c>
      <c r="P71">
        <f t="shared" si="4"/>
        <v>111</v>
      </c>
      <c r="Q71">
        <f t="shared" si="5"/>
        <v>62.33</v>
      </c>
      <c r="R71" s="14">
        <f t="shared" si="6"/>
        <v>40786.187789351854</v>
      </c>
      <c r="S71">
        <f t="shared" si="7"/>
        <v>2011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 t="s">
        <v>8267</v>
      </c>
      <c r="P72">
        <f t="shared" si="4"/>
        <v>127</v>
      </c>
      <c r="Q72">
        <f t="shared" si="5"/>
        <v>37.409999999999997</v>
      </c>
      <c r="R72" s="14">
        <f t="shared" si="6"/>
        <v>40730.896354166667</v>
      </c>
      <c r="S72">
        <f t="shared" si="7"/>
        <v>2011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 t="s">
        <v>8267</v>
      </c>
      <c r="P73">
        <f t="shared" si="4"/>
        <v>124</v>
      </c>
      <c r="Q73">
        <f t="shared" si="5"/>
        <v>69.72</v>
      </c>
      <c r="R73" s="14">
        <f t="shared" si="6"/>
        <v>40997.271493055552</v>
      </c>
      <c r="S73">
        <f t="shared" si="7"/>
        <v>2012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 t="s">
        <v>8267</v>
      </c>
      <c r="P74">
        <f t="shared" si="4"/>
        <v>108</v>
      </c>
      <c r="Q74">
        <f t="shared" si="5"/>
        <v>58.17</v>
      </c>
      <c r="R74" s="14">
        <f t="shared" si="6"/>
        <v>41208.010196759256</v>
      </c>
      <c r="S74">
        <f t="shared" si="7"/>
        <v>2012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 t="s">
        <v>8267</v>
      </c>
      <c r="P75">
        <f t="shared" si="4"/>
        <v>100</v>
      </c>
      <c r="Q75">
        <f t="shared" si="5"/>
        <v>50</v>
      </c>
      <c r="R75" s="14">
        <f t="shared" si="6"/>
        <v>40587.75675925926</v>
      </c>
      <c r="S75">
        <f t="shared" si="7"/>
        <v>2011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 t="s">
        <v>8267</v>
      </c>
      <c r="P76">
        <f t="shared" si="4"/>
        <v>113</v>
      </c>
      <c r="Q76">
        <f t="shared" si="5"/>
        <v>19.47</v>
      </c>
      <c r="R76" s="14">
        <f t="shared" si="6"/>
        <v>42360.487210648149</v>
      </c>
      <c r="S76">
        <f t="shared" si="7"/>
        <v>2015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 t="s">
        <v>8267</v>
      </c>
      <c r="P77">
        <f t="shared" si="4"/>
        <v>115</v>
      </c>
      <c r="Q77">
        <f t="shared" si="5"/>
        <v>85.96</v>
      </c>
      <c r="R77" s="14">
        <f t="shared" si="6"/>
        <v>41357.209166666667</v>
      </c>
      <c r="S77">
        <f t="shared" si="7"/>
        <v>2013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 t="s">
        <v>8267</v>
      </c>
      <c r="P78">
        <f t="shared" si="4"/>
        <v>153</v>
      </c>
      <c r="Q78">
        <f t="shared" si="5"/>
        <v>30.67</v>
      </c>
      <c r="R78" s="14">
        <f t="shared" si="6"/>
        <v>40844.691643518519</v>
      </c>
      <c r="S78">
        <f t="shared" si="7"/>
        <v>2011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 t="s">
        <v>8267</v>
      </c>
      <c r="P79">
        <f t="shared" si="4"/>
        <v>393</v>
      </c>
      <c r="Q79">
        <f t="shared" si="5"/>
        <v>60.38</v>
      </c>
      <c r="R79" s="14">
        <f t="shared" si="6"/>
        <v>40997.144872685189</v>
      </c>
      <c r="S79">
        <f t="shared" si="7"/>
        <v>2012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 t="s">
        <v>8267</v>
      </c>
      <c r="P80">
        <f t="shared" si="4"/>
        <v>2702</v>
      </c>
      <c r="Q80">
        <f t="shared" si="5"/>
        <v>38.6</v>
      </c>
      <c r="R80" s="14">
        <f t="shared" si="6"/>
        <v>42604.730567129634</v>
      </c>
      <c r="S80">
        <f t="shared" si="7"/>
        <v>2016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 t="s">
        <v>8267</v>
      </c>
      <c r="P81">
        <f t="shared" si="4"/>
        <v>127</v>
      </c>
      <c r="Q81">
        <f t="shared" si="5"/>
        <v>40.270000000000003</v>
      </c>
      <c r="R81" s="14">
        <f t="shared" si="6"/>
        <v>41724.776539351849</v>
      </c>
      <c r="S81">
        <f t="shared" si="7"/>
        <v>2014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 t="s">
        <v>8267</v>
      </c>
      <c r="P82">
        <f t="shared" si="4"/>
        <v>107</v>
      </c>
      <c r="Q82">
        <f t="shared" si="5"/>
        <v>273.83</v>
      </c>
      <c r="R82" s="14">
        <f t="shared" si="6"/>
        <v>41583.083981481483</v>
      </c>
      <c r="S82">
        <f t="shared" si="7"/>
        <v>2013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 t="s">
        <v>8267</v>
      </c>
      <c r="P83">
        <f t="shared" si="4"/>
        <v>198</v>
      </c>
      <c r="Q83">
        <f t="shared" si="5"/>
        <v>53.04</v>
      </c>
      <c r="R83" s="14">
        <f t="shared" si="6"/>
        <v>41100.158877314818</v>
      </c>
      <c r="S83">
        <f t="shared" si="7"/>
        <v>2012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 t="s">
        <v>8267</v>
      </c>
      <c r="P84">
        <f t="shared" si="4"/>
        <v>100</v>
      </c>
      <c r="Q84">
        <f t="shared" si="5"/>
        <v>40.01</v>
      </c>
      <c r="R84" s="14">
        <f t="shared" si="6"/>
        <v>40795.820150462961</v>
      </c>
      <c r="S84">
        <f t="shared" si="7"/>
        <v>2011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 t="s">
        <v>8267</v>
      </c>
      <c r="P85">
        <f t="shared" si="4"/>
        <v>103</v>
      </c>
      <c r="Q85">
        <f t="shared" si="5"/>
        <v>15.77</v>
      </c>
      <c r="R85" s="14">
        <f t="shared" si="6"/>
        <v>42042.615613425922</v>
      </c>
      <c r="S85">
        <f t="shared" si="7"/>
        <v>2015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 t="s">
        <v>8267</v>
      </c>
      <c r="P86">
        <f t="shared" si="4"/>
        <v>100</v>
      </c>
      <c r="Q86">
        <f t="shared" si="5"/>
        <v>71.430000000000007</v>
      </c>
      <c r="R86" s="14">
        <f t="shared" si="6"/>
        <v>40648.757939814815</v>
      </c>
      <c r="S86">
        <f t="shared" si="7"/>
        <v>2011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 t="s">
        <v>8267</v>
      </c>
      <c r="P87">
        <f t="shared" si="4"/>
        <v>126</v>
      </c>
      <c r="Q87">
        <f t="shared" si="5"/>
        <v>71.709999999999994</v>
      </c>
      <c r="R87" s="14">
        <f t="shared" si="6"/>
        <v>40779.125428240739</v>
      </c>
      <c r="S87">
        <f t="shared" si="7"/>
        <v>2011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 t="s">
        <v>8267</v>
      </c>
      <c r="P88">
        <f t="shared" si="4"/>
        <v>106</v>
      </c>
      <c r="Q88">
        <f t="shared" si="5"/>
        <v>375.76</v>
      </c>
      <c r="R88" s="14">
        <f t="shared" si="6"/>
        <v>42291.556076388893</v>
      </c>
      <c r="S88">
        <f t="shared" si="7"/>
        <v>2015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 t="s">
        <v>8267</v>
      </c>
      <c r="P89">
        <f t="shared" si="4"/>
        <v>105</v>
      </c>
      <c r="Q89">
        <f t="shared" si="5"/>
        <v>104.6</v>
      </c>
      <c r="R89" s="14">
        <f t="shared" si="6"/>
        <v>40322.53938657407</v>
      </c>
      <c r="S89">
        <f t="shared" si="7"/>
        <v>2010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 t="s">
        <v>8267</v>
      </c>
      <c r="P90">
        <f t="shared" si="4"/>
        <v>103</v>
      </c>
      <c r="Q90">
        <f t="shared" si="5"/>
        <v>60</v>
      </c>
      <c r="R90" s="14">
        <f t="shared" si="6"/>
        <v>41786.65892361111</v>
      </c>
      <c r="S90">
        <f t="shared" si="7"/>
        <v>2014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 t="s">
        <v>8267</v>
      </c>
      <c r="P91">
        <f t="shared" si="4"/>
        <v>115</v>
      </c>
      <c r="Q91">
        <f t="shared" si="5"/>
        <v>123.29</v>
      </c>
      <c r="R91" s="14">
        <f t="shared" si="6"/>
        <v>41402.752222222225</v>
      </c>
      <c r="S91">
        <f t="shared" si="7"/>
        <v>2013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 t="s">
        <v>8267</v>
      </c>
      <c r="P92">
        <f t="shared" si="4"/>
        <v>100</v>
      </c>
      <c r="Q92">
        <f t="shared" si="5"/>
        <v>31.38</v>
      </c>
      <c r="R92" s="14">
        <f t="shared" si="6"/>
        <v>40706.297442129631</v>
      </c>
      <c r="S92">
        <f t="shared" si="7"/>
        <v>2011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 t="s">
        <v>8267</v>
      </c>
      <c r="P93">
        <f t="shared" si="4"/>
        <v>120</v>
      </c>
      <c r="Q93">
        <f t="shared" si="5"/>
        <v>78.260000000000005</v>
      </c>
      <c r="R93" s="14">
        <f t="shared" si="6"/>
        <v>40619.402361111112</v>
      </c>
      <c r="S93">
        <f t="shared" si="7"/>
        <v>2011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 t="s">
        <v>8267</v>
      </c>
      <c r="P94">
        <f t="shared" si="4"/>
        <v>105</v>
      </c>
      <c r="Q94">
        <f t="shared" si="5"/>
        <v>122.33</v>
      </c>
      <c r="R94" s="14">
        <f t="shared" si="6"/>
        <v>42721.198877314819</v>
      </c>
      <c r="S94">
        <f t="shared" si="7"/>
        <v>2016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 t="s">
        <v>8267</v>
      </c>
      <c r="P95">
        <f t="shared" si="4"/>
        <v>111</v>
      </c>
      <c r="Q95">
        <f t="shared" si="5"/>
        <v>73.73</v>
      </c>
      <c r="R95" s="14">
        <f t="shared" si="6"/>
        <v>41065.858067129629</v>
      </c>
      <c r="S95">
        <f t="shared" si="7"/>
        <v>2012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 t="s">
        <v>8267</v>
      </c>
      <c r="P96">
        <f t="shared" si="4"/>
        <v>104</v>
      </c>
      <c r="Q96">
        <f t="shared" si="5"/>
        <v>21.67</v>
      </c>
      <c r="R96" s="14">
        <f t="shared" si="6"/>
        <v>41716.717847222222</v>
      </c>
      <c r="S96">
        <f t="shared" si="7"/>
        <v>2014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 t="s">
        <v>8267</v>
      </c>
      <c r="P97">
        <f t="shared" si="4"/>
        <v>131</v>
      </c>
      <c r="Q97">
        <f t="shared" si="5"/>
        <v>21.9</v>
      </c>
      <c r="R97" s="14">
        <f t="shared" si="6"/>
        <v>40935.005104166667</v>
      </c>
      <c r="S97">
        <f t="shared" si="7"/>
        <v>2012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 t="s">
        <v>8267</v>
      </c>
      <c r="P98">
        <f t="shared" si="4"/>
        <v>115</v>
      </c>
      <c r="Q98">
        <f t="shared" si="5"/>
        <v>50.59</v>
      </c>
      <c r="R98" s="14">
        <f t="shared" si="6"/>
        <v>40324.662511574075</v>
      </c>
      <c r="S98">
        <f t="shared" si="7"/>
        <v>2010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 t="s">
        <v>8267</v>
      </c>
      <c r="P99">
        <f t="shared" si="4"/>
        <v>106</v>
      </c>
      <c r="Q99">
        <f t="shared" si="5"/>
        <v>53.13</v>
      </c>
      <c r="R99" s="14">
        <f t="shared" si="6"/>
        <v>40706.135208333333</v>
      </c>
      <c r="S99">
        <f t="shared" si="7"/>
        <v>2011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 t="s">
        <v>8267</v>
      </c>
      <c r="P100">
        <f t="shared" si="4"/>
        <v>106</v>
      </c>
      <c r="Q100">
        <f t="shared" si="5"/>
        <v>56.67</v>
      </c>
      <c r="R100" s="14">
        <f t="shared" si="6"/>
        <v>41214.79483796296</v>
      </c>
      <c r="S100">
        <f t="shared" si="7"/>
        <v>2012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 t="s">
        <v>8267</v>
      </c>
      <c r="P101">
        <f t="shared" si="4"/>
        <v>106</v>
      </c>
      <c r="Q101">
        <f t="shared" si="5"/>
        <v>40.78</v>
      </c>
      <c r="R101" s="14">
        <f t="shared" si="6"/>
        <v>41631.902766203704</v>
      </c>
      <c r="S101">
        <f t="shared" si="7"/>
        <v>2013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 t="s">
        <v>8267</v>
      </c>
      <c r="P102">
        <f t="shared" si="4"/>
        <v>100</v>
      </c>
      <c r="Q102">
        <f t="shared" si="5"/>
        <v>192.31</v>
      </c>
      <c r="R102" s="14">
        <f t="shared" si="6"/>
        <v>41197.753310185188</v>
      </c>
      <c r="S102">
        <f t="shared" si="7"/>
        <v>2012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 t="s">
        <v>8267</v>
      </c>
      <c r="P103">
        <f t="shared" si="4"/>
        <v>100</v>
      </c>
      <c r="Q103">
        <f t="shared" si="5"/>
        <v>100</v>
      </c>
      <c r="R103" s="14">
        <f t="shared" si="6"/>
        <v>41274.776736111111</v>
      </c>
      <c r="S103">
        <f t="shared" si="7"/>
        <v>2012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 t="s">
        <v>8267</v>
      </c>
      <c r="P104">
        <f t="shared" si="4"/>
        <v>128</v>
      </c>
      <c r="Q104">
        <f t="shared" si="5"/>
        <v>117.92</v>
      </c>
      <c r="R104" s="14">
        <f t="shared" si="6"/>
        <v>40505.131168981483</v>
      </c>
      <c r="S104">
        <f t="shared" si="7"/>
        <v>2010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 t="s">
        <v>8267</v>
      </c>
      <c r="P105">
        <f t="shared" si="4"/>
        <v>105</v>
      </c>
      <c r="Q105">
        <f t="shared" si="5"/>
        <v>27.9</v>
      </c>
      <c r="R105" s="14">
        <f t="shared" si="6"/>
        <v>41682.805902777778</v>
      </c>
      <c r="S105">
        <f t="shared" si="7"/>
        <v>2014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 t="s">
        <v>8267</v>
      </c>
      <c r="P106">
        <f t="shared" si="4"/>
        <v>120</v>
      </c>
      <c r="Q106">
        <f t="shared" si="5"/>
        <v>60</v>
      </c>
      <c r="R106" s="14">
        <f t="shared" si="6"/>
        <v>40612.695208333331</v>
      </c>
      <c r="S106">
        <f t="shared" si="7"/>
        <v>2011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 t="s">
        <v>8267</v>
      </c>
      <c r="P107">
        <f t="shared" si="4"/>
        <v>107</v>
      </c>
      <c r="Q107">
        <f t="shared" si="5"/>
        <v>39.380000000000003</v>
      </c>
      <c r="R107" s="14">
        <f t="shared" si="6"/>
        <v>42485.724768518514</v>
      </c>
      <c r="S107">
        <f t="shared" si="7"/>
        <v>2016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 t="s">
        <v>8267</v>
      </c>
      <c r="P108">
        <f t="shared" si="4"/>
        <v>101</v>
      </c>
      <c r="Q108">
        <f t="shared" si="5"/>
        <v>186.11</v>
      </c>
      <c r="R108" s="14">
        <f t="shared" si="6"/>
        <v>40987.776631944449</v>
      </c>
      <c r="S108">
        <f t="shared" si="7"/>
        <v>2012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 t="s">
        <v>8267</v>
      </c>
      <c r="P109">
        <f t="shared" si="4"/>
        <v>102</v>
      </c>
      <c r="Q109">
        <f t="shared" si="5"/>
        <v>111.38</v>
      </c>
      <c r="R109" s="14">
        <f t="shared" si="6"/>
        <v>40635.982488425929</v>
      </c>
      <c r="S109">
        <f t="shared" si="7"/>
        <v>2011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 t="s">
        <v>8267</v>
      </c>
      <c r="P110">
        <f t="shared" si="4"/>
        <v>247</v>
      </c>
      <c r="Q110">
        <f t="shared" si="5"/>
        <v>78.72</v>
      </c>
      <c r="R110" s="14">
        <f t="shared" si="6"/>
        <v>41365.613078703704</v>
      </c>
      <c r="S110">
        <f t="shared" si="7"/>
        <v>2013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 t="s">
        <v>8267</v>
      </c>
      <c r="P111">
        <f t="shared" si="4"/>
        <v>220</v>
      </c>
      <c r="Q111">
        <f t="shared" si="5"/>
        <v>46.7</v>
      </c>
      <c r="R111" s="14">
        <f t="shared" si="6"/>
        <v>40570.025810185187</v>
      </c>
      <c r="S111">
        <f t="shared" si="7"/>
        <v>2011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 t="s">
        <v>8267</v>
      </c>
      <c r="P112">
        <f t="shared" si="4"/>
        <v>131</v>
      </c>
      <c r="Q112">
        <f t="shared" si="5"/>
        <v>65.38</v>
      </c>
      <c r="R112" s="14">
        <f t="shared" si="6"/>
        <v>41557.949687500004</v>
      </c>
      <c r="S112">
        <f t="shared" si="7"/>
        <v>2013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 t="s">
        <v>8267</v>
      </c>
      <c r="P113">
        <f t="shared" si="4"/>
        <v>155</v>
      </c>
      <c r="Q113">
        <f t="shared" si="5"/>
        <v>102.08</v>
      </c>
      <c r="R113" s="14">
        <f t="shared" si="6"/>
        <v>42125.333182870367</v>
      </c>
      <c r="S113">
        <f t="shared" si="7"/>
        <v>2015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 t="s">
        <v>8267</v>
      </c>
      <c r="P114">
        <f t="shared" si="4"/>
        <v>104</v>
      </c>
      <c r="Q114">
        <f t="shared" si="5"/>
        <v>64.2</v>
      </c>
      <c r="R114" s="14">
        <f t="shared" si="6"/>
        <v>41718.043032407404</v>
      </c>
      <c r="S114">
        <f t="shared" si="7"/>
        <v>2014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 t="s">
        <v>8267</v>
      </c>
      <c r="P115">
        <f t="shared" si="4"/>
        <v>141</v>
      </c>
      <c r="Q115">
        <f t="shared" si="5"/>
        <v>90.38</v>
      </c>
      <c r="R115" s="14">
        <f t="shared" si="6"/>
        <v>40753.758425925924</v>
      </c>
      <c r="S115">
        <f t="shared" si="7"/>
        <v>2011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 t="s">
        <v>8267</v>
      </c>
      <c r="P116">
        <f t="shared" si="4"/>
        <v>103</v>
      </c>
      <c r="Q116">
        <f t="shared" si="5"/>
        <v>88.57</v>
      </c>
      <c r="R116" s="14">
        <f t="shared" si="6"/>
        <v>40861.27416666667</v>
      </c>
      <c r="S116">
        <f t="shared" si="7"/>
        <v>2011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 t="s">
        <v>8267</v>
      </c>
      <c r="P117">
        <f t="shared" si="4"/>
        <v>140</v>
      </c>
      <c r="Q117">
        <f t="shared" si="5"/>
        <v>28.73</v>
      </c>
      <c r="R117" s="14">
        <f t="shared" si="6"/>
        <v>40918.738935185182</v>
      </c>
      <c r="S117">
        <f t="shared" si="7"/>
        <v>2012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 t="s">
        <v>8267</v>
      </c>
      <c r="P118">
        <f t="shared" si="4"/>
        <v>114</v>
      </c>
      <c r="Q118">
        <f t="shared" si="5"/>
        <v>69.790000000000006</v>
      </c>
      <c r="R118" s="14">
        <f t="shared" si="6"/>
        <v>40595.497164351851</v>
      </c>
      <c r="S118">
        <f t="shared" si="7"/>
        <v>2011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 t="s">
        <v>8267</v>
      </c>
      <c r="P119">
        <f t="shared" si="4"/>
        <v>100</v>
      </c>
      <c r="Q119">
        <f t="shared" si="5"/>
        <v>167.49</v>
      </c>
      <c r="R119" s="14">
        <f t="shared" si="6"/>
        <v>40248.834999999999</v>
      </c>
      <c r="S119">
        <f t="shared" si="7"/>
        <v>2010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 t="s">
        <v>8267</v>
      </c>
      <c r="P120">
        <f t="shared" si="4"/>
        <v>113</v>
      </c>
      <c r="Q120">
        <f t="shared" si="5"/>
        <v>144.91</v>
      </c>
      <c r="R120" s="14">
        <f t="shared" si="6"/>
        <v>40723.053657407407</v>
      </c>
      <c r="S120">
        <f t="shared" si="7"/>
        <v>2011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 t="s">
        <v>8267</v>
      </c>
      <c r="P121">
        <f t="shared" si="4"/>
        <v>105</v>
      </c>
      <c r="Q121">
        <f t="shared" si="5"/>
        <v>91.84</v>
      </c>
      <c r="R121" s="14">
        <f t="shared" si="6"/>
        <v>40739.069282407407</v>
      </c>
      <c r="S121">
        <f t="shared" si="7"/>
        <v>2011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8265</v>
      </c>
      <c r="O122" t="s">
        <v>8268</v>
      </c>
      <c r="P122">
        <f t="shared" si="4"/>
        <v>0</v>
      </c>
      <c r="Q122">
        <f t="shared" si="5"/>
        <v>10</v>
      </c>
      <c r="R122" s="14">
        <f t="shared" si="6"/>
        <v>42616.049849537041</v>
      </c>
      <c r="S122">
        <f t="shared" si="7"/>
        <v>2016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8265</v>
      </c>
      <c r="O123" t="s">
        <v>8268</v>
      </c>
      <c r="P123">
        <f t="shared" si="4"/>
        <v>0</v>
      </c>
      <c r="Q123">
        <f t="shared" si="5"/>
        <v>1</v>
      </c>
      <c r="R123" s="14">
        <f t="shared" si="6"/>
        <v>42096.704976851848</v>
      </c>
      <c r="S123">
        <f t="shared" si="7"/>
        <v>2015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8265</v>
      </c>
      <c r="O124" t="s">
        <v>8268</v>
      </c>
      <c r="P124">
        <f t="shared" si="4"/>
        <v>0</v>
      </c>
      <c r="Q124">
        <f t="shared" si="5"/>
        <v>0</v>
      </c>
      <c r="R124" s="14">
        <f t="shared" si="6"/>
        <v>42593.431793981479</v>
      </c>
      <c r="S124">
        <f t="shared" si="7"/>
        <v>2016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8265</v>
      </c>
      <c r="O125" t="s">
        <v>8268</v>
      </c>
      <c r="P125">
        <f t="shared" si="4"/>
        <v>0</v>
      </c>
      <c r="Q125">
        <f t="shared" si="5"/>
        <v>25.17</v>
      </c>
      <c r="R125" s="14">
        <f t="shared" si="6"/>
        <v>41904.781990740739</v>
      </c>
      <c r="S125">
        <f t="shared" si="7"/>
        <v>2014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8265</v>
      </c>
      <c r="O126" t="s">
        <v>8268</v>
      </c>
      <c r="P126">
        <f t="shared" si="4"/>
        <v>0</v>
      </c>
      <c r="Q126">
        <f t="shared" si="5"/>
        <v>0</v>
      </c>
      <c r="R126" s="14">
        <f t="shared" si="6"/>
        <v>42114.928726851853</v>
      </c>
      <c r="S126">
        <f t="shared" si="7"/>
        <v>2015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8265</v>
      </c>
      <c r="O127" t="s">
        <v>8268</v>
      </c>
      <c r="P127">
        <f t="shared" si="4"/>
        <v>14</v>
      </c>
      <c r="Q127">
        <f t="shared" si="5"/>
        <v>11.67</v>
      </c>
      <c r="R127" s="14">
        <f t="shared" si="6"/>
        <v>42709.993981481486</v>
      </c>
      <c r="S127">
        <f t="shared" si="7"/>
        <v>2016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8265</v>
      </c>
      <c r="O128" t="s">
        <v>8268</v>
      </c>
      <c r="P128">
        <f t="shared" si="4"/>
        <v>6</v>
      </c>
      <c r="Q128">
        <f t="shared" si="5"/>
        <v>106.69</v>
      </c>
      <c r="R128" s="14">
        <f t="shared" si="6"/>
        <v>42135.589548611111</v>
      </c>
      <c r="S128">
        <f t="shared" si="7"/>
        <v>2015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8265</v>
      </c>
      <c r="O129" t="s">
        <v>8268</v>
      </c>
      <c r="P129">
        <f t="shared" si="4"/>
        <v>2</v>
      </c>
      <c r="Q129">
        <f t="shared" si="5"/>
        <v>47.5</v>
      </c>
      <c r="R129" s="14">
        <f t="shared" si="6"/>
        <v>42067.62431712963</v>
      </c>
      <c r="S129">
        <f t="shared" si="7"/>
        <v>2015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8265</v>
      </c>
      <c r="O130" t="s">
        <v>8268</v>
      </c>
      <c r="P130">
        <f t="shared" ref="P130:P193" si="8">ROUND(E130/D130*100,0)</f>
        <v>2</v>
      </c>
      <c r="Q130">
        <f t="shared" si="5"/>
        <v>311.17</v>
      </c>
      <c r="R130" s="14">
        <f t="shared" si="6"/>
        <v>42628.22792824074</v>
      </c>
      <c r="S130">
        <f t="shared" si="7"/>
        <v>2016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8265</v>
      </c>
      <c r="O131" t="s">
        <v>8268</v>
      </c>
      <c r="P131">
        <f t="shared" si="8"/>
        <v>0</v>
      </c>
      <c r="Q131">
        <f t="shared" ref="Q131:Q194" si="9">IFERROR(ROUND(E131/L131,2),0)</f>
        <v>0</v>
      </c>
      <c r="R131" s="14">
        <f t="shared" ref="R131:R194" si="10">(((J131/60)/60)/24)+DATE(1970,1,1)</f>
        <v>41882.937303240738</v>
      </c>
      <c r="S131">
        <f t="shared" ref="S131:S194" si="11">YEAR(R131)</f>
        <v>2014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8265</v>
      </c>
      <c r="O132" t="s">
        <v>8268</v>
      </c>
      <c r="P132">
        <f t="shared" si="8"/>
        <v>0</v>
      </c>
      <c r="Q132">
        <f t="shared" si="9"/>
        <v>0</v>
      </c>
      <c r="R132" s="14">
        <f t="shared" si="10"/>
        <v>41778.915416666663</v>
      </c>
      <c r="S132">
        <f t="shared" si="11"/>
        <v>2014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8265</v>
      </c>
      <c r="O133" t="s">
        <v>8268</v>
      </c>
      <c r="P133">
        <f t="shared" si="8"/>
        <v>0</v>
      </c>
      <c r="Q133">
        <f t="shared" si="9"/>
        <v>0</v>
      </c>
      <c r="R133" s="14">
        <f t="shared" si="10"/>
        <v>42541.837511574078</v>
      </c>
      <c r="S133">
        <f t="shared" si="11"/>
        <v>2016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8265</v>
      </c>
      <c r="O134" t="s">
        <v>8268</v>
      </c>
      <c r="P134">
        <f t="shared" si="8"/>
        <v>10</v>
      </c>
      <c r="Q134">
        <f t="shared" si="9"/>
        <v>94.51</v>
      </c>
      <c r="R134" s="14">
        <f t="shared" si="10"/>
        <v>41905.812581018516</v>
      </c>
      <c r="S134">
        <f t="shared" si="11"/>
        <v>2014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8265</v>
      </c>
      <c r="O135" t="s">
        <v>8268</v>
      </c>
      <c r="P135">
        <f t="shared" si="8"/>
        <v>0</v>
      </c>
      <c r="Q135">
        <f t="shared" si="9"/>
        <v>0</v>
      </c>
      <c r="R135" s="14">
        <f t="shared" si="10"/>
        <v>42491.80768518518</v>
      </c>
      <c r="S135">
        <f t="shared" si="11"/>
        <v>2016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8265</v>
      </c>
      <c r="O136" t="s">
        <v>8268</v>
      </c>
      <c r="P136">
        <f t="shared" si="8"/>
        <v>0</v>
      </c>
      <c r="Q136">
        <f t="shared" si="9"/>
        <v>0</v>
      </c>
      <c r="R136" s="14">
        <f t="shared" si="10"/>
        <v>42221.909930555557</v>
      </c>
      <c r="S136">
        <f t="shared" si="11"/>
        <v>2015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8265</v>
      </c>
      <c r="O137" t="s">
        <v>8268</v>
      </c>
      <c r="P137">
        <f t="shared" si="8"/>
        <v>13</v>
      </c>
      <c r="Q137">
        <f t="shared" si="9"/>
        <v>80.599999999999994</v>
      </c>
      <c r="R137" s="14">
        <f t="shared" si="10"/>
        <v>41788.381909722222</v>
      </c>
      <c r="S137">
        <f t="shared" si="11"/>
        <v>2014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8265</v>
      </c>
      <c r="O138" t="s">
        <v>8268</v>
      </c>
      <c r="P138">
        <f t="shared" si="8"/>
        <v>0</v>
      </c>
      <c r="Q138">
        <f t="shared" si="9"/>
        <v>0</v>
      </c>
      <c r="R138" s="14">
        <f t="shared" si="10"/>
        <v>42096.410115740742</v>
      </c>
      <c r="S138">
        <f t="shared" si="11"/>
        <v>2015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8265</v>
      </c>
      <c r="O139" t="s">
        <v>8268</v>
      </c>
      <c r="P139">
        <f t="shared" si="8"/>
        <v>0</v>
      </c>
      <c r="Q139">
        <f t="shared" si="9"/>
        <v>0</v>
      </c>
      <c r="R139" s="14">
        <f t="shared" si="10"/>
        <v>42239.573993055557</v>
      </c>
      <c r="S139">
        <f t="shared" si="11"/>
        <v>2015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8265</v>
      </c>
      <c r="O140" t="s">
        <v>8268</v>
      </c>
      <c r="P140">
        <f t="shared" si="8"/>
        <v>3</v>
      </c>
      <c r="Q140">
        <f t="shared" si="9"/>
        <v>81.239999999999995</v>
      </c>
      <c r="R140" s="14">
        <f t="shared" si="10"/>
        <v>42186.257418981477</v>
      </c>
      <c r="S140">
        <f t="shared" si="11"/>
        <v>2015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8265</v>
      </c>
      <c r="O141" t="s">
        <v>8268</v>
      </c>
      <c r="P141">
        <f t="shared" si="8"/>
        <v>100</v>
      </c>
      <c r="Q141">
        <f t="shared" si="9"/>
        <v>500</v>
      </c>
      <c r="R141" s="14">
        <f t="shared" si="10"/>
        <v>42187.920972222222</v>
      </c>
      <c r="S141">
        <f t="shared" si="11"/>
        <v>2015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8265</v>
      </c>
      <c r="O142" t="s">
        <v>8268</v>
      </c>
      <c r="P142">
        <f t="shared" si="8"/>
        <v>0</v>
      </c>
      <c r="Q142">
        <f t="shared" si="9"/>
        <v>0</v>
      </c>
      <c r="R142" s="14">
        <f t="shared" si="10"/>
        <v>42053.198287037041</v>
      </c>
      <c r="S142">
        <f t="shared" si="11"/>
        <v>2015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8265</v>
      </c>
      <c r="O143" t="s">
        <v>8268</v>
      </c>
      <c r="P143">
        <f t="shared" si="8"/>
        <v>11</v>
      </c>
      <c r="Q143">
        <f t="shared" si="9"/>
        <v>46.18</v>
      </c>
      <c r="R143" s="14">
        <f t="shared" si="10"/>
        <v>42110.153043981481</v>
      </c>
      <c r="S143">
        <f t="shared" si="11"/>
        <v>2015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8265</v>
      </c>
      <c r="O144" t="s">
        <v>8268</v>
      </c>
      <c r="P144">
        <f t="shared" si="8"/>
        <v>0</v>
      </c>
      <c r="Q144">
        <f t="shared" si="9"/>
        <v>10</v>
      </c>
      <c r="R144" s="14">
        <f t="shared" si="10"/>
        <v>41938.893263888887</v>
      </c>
      <c r="S144">
        <f t="shared" si="11"/>
        <v>2014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8265</v>
      </c>
      <c r="O145" t="s">
        <v>8268</v>
      </c>
      <c r="P145">
        <f t="shared" si="8"/>
        <v>0</v>
      </c>
      <c r="Q145">
        <f t="shared" si="9"/>
        <v>0</v>
      </c>
      <c r="R145" s="14">
        <f t="shared" si="10"/>
        <v>42559.064143518524</v>
      </c>
      <c r="S145">
        <f t="shared" si="11"/>
        <v>2016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8265</v>
      </c>
      <c r="O146" t="s">
        <v>8268</v>
      </c>
      <c r="P146">
        <f t="shared" si="8"/>
        <v>28</v>
      </c>
      <c r="Q146">
        <f t="shared" si="9"/>
        <v>55.95</v>
      </c>
      <c r="R146" s="14">
        <f t="shared" si="10"/>
        <v>42047.762407407412</v>
      </c>
      <c r="S146">
        <f t="shared" si="11"/>
        <v>2015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8265</v>
      </c>
      <c r="O147" t="s">
        <v>8268</v>
      </c>
      <c r="P147">
        <f t="shared" si="8"/>
        <v>8</v>
      </c>
      <c r="Q147">
        <f t="shared" si="9"/>
        <v>37.56</v>
      </c>
      <c r="R147" s="14">
        <f t="shared" si="10"/>
        <v>42200.542268518519</v>
      </c>
      <c r="S147">
        <f t="shared" si="11"/>
        <v>2015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8265</v>
      </c>
      <c r="O148" t="s">
        <v>8268</v>
      </c>
      <c r="P148">
        <f t="shared" si="8"/>
        <v>1</v>
      </c>
      <c r="Q148">
        <f t="shared" si="9"/>
        <v>38.33</v>
      </c>
      <c r="R148" s="14">
        <f t="shared" si="10"/>
        <v>42693.016180555554</v>
      </c>
      <c r="S148">
        <f t="shared" si="11"/>
        <v>2016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8265</v>
      </c>
      <c r="O149" t="s">
        <v>8268</v>
      </c>
      <c r="P149">
        <f t="shared" si="8"/>
        <v>0</v>
      </c>
      <c r="Q149">
        <f t="shared" si="9"/>
        <v>0</v>
      </c>
      <c r="R149" s="14">
        <f t="shared" si="10"/>
        <v>41969.767824074079</v>
      </c>
      <c r="S149">
        <f t="shared" si="11"/>
        <v>2014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8265</v>
      </c>
      <c r="O150" t="s">
        <v>8268</v>
      </c>
      <c r="P150">
        <f t="shared" si="8"/>
        <v>0</v>
      </c>
      <c r="Q150">
        <f t="shared" si="9"/>
        <v>20</v>
      </c>
      <c r="R150" s="14">
        <f t="shared" si="10"/>
        <v>42397.281666666662</v>
      </c>
      <c r="S150">
        <f t="shared" si="11"/>
        <v>2016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8265</v>
      </c>
      <c r="O151" t="s">
        <v>8268</v>
      </c>
      <c r="P151">
        <f t="shared" si="8"/>
        <v>1</v>
      </c>
      <c r="Q151">
        <f t="shared" si="9"/>
        <v>15.33</v>
      </c>
      <c r="R151" s="14">
        <f t="shared" si="10"/>
        <v>41968.172106481477</v>
      </c>
      <c r="S151">
        <f t="shared" si="11"/>
        <v>2014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8265</v>
      </c>
      <c r="O152" t="s">
        <v>8268</v>
      </c>
      <c r="P152">
        <f t="shared" si="8"/>
        <v>23</v>
      </c>
      <c r="Q152">
        <f t="shared" si="9"/>
        <v>449.43</v>
      </c>
      <c r="R152" s="14">
        <f t="shared" si="10"/>
        <v>42090.161828703705</v>
      </c>
      <c r="S152">
        <f t="shared" si="11"/>
        <v>2015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8265</v>
      </c>
      <c r="O153" t="s">
        <v>8268</v>
      </c>
      <c r="P153">
        <f t="shared" si="8"/>
        <v>0</v>
      </c>
      <c r="Q153">
        <f t="shared" si="9"/>
        <v>28</v>
      </c>
      <c r="R153" s="14">
        <f t="shared" si="10"/>
        <v>42113.550821759258</v>
      </c>
      <c r="S153">
        <f t="shared" si="11"/>
        <v>2015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8265</v>
      </c>
      <c r="O154" t="s">
        <v>8268</v>
      </c>
      <c r="P154">
        <f t="shared" si="8"/>
        <v>0</v>
      </c>
      <c r="Q154">
        <f t="shared" si="9"/>
        <v>15</v>
      </c>
      <c r="R154" s="14">
        <f t="shared" si="10"/>
        <v>41875.077546296299</v>
      </c>
      <c r="S154">
        <f t="shared" si="11"/>
        <v>2014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8265</v>
      </c>
      <c r="O155" t="s">
        <v>8268</v>
      </c>
      <c r="P155">
        <f t="shared" si="8"/>
        <v>1</v>
      </c>
      <c r="Q155">
        <f t="shared" si="9"/>
        <v>35.9</v>
      </c>
      <c r="R155" s="14">
        <f t="shared" si="10"/>
        <v>41933.586157407408</v>
      </c>
      <c r="S155">
        <f t="shared" si="11"/>
        <v>2014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8265</v>
      </c>
      <c r="O156" t="s">
        <v>8268</v>
      </c>
      <c r="P156">
        <f t="shared" si="8"/>
        <v>3</v>
      </c>
      <c r="Q156">
        <f t="shared" si="9"/>
        <v>13.33</v>
      </c>
      <c r="R156" s="14">
        <f t="shared" si="10"/>
        <v>42115.547395833331</v>
      </c>
      <c r="S156">
        <f t="shared" si="11"/>
        <v>2015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8265</v>
      </c>
      <c r="O157" t="s">
        <v>8268</v>
      </c>
      <c r="P157">
        <f t="shared" si="8"/>
        <v>0</v>
      </c>
      <c r="Q157">
        <f t="shared" si="9"/>
        <v>20.25</v>
      </c>
      <c r="R157" s="14">
        <f t="shared" si="10"/>
        <v>42168.559432870374</v>
      </c>
      <c r="S157">
        <f t="shared" si="11"/>
        <v>2015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8265</v>
      </c>
      <c r="O158" t="s">
        <v>8268</v>
      </c>
      <c r="P158">
        <f t="shared" si="8"/>
        <v>5</v>
      </c>
      <c r="Q158">
        <f t="shared" si="9"/>
        <v>119</v>
      </c>
      <c r="R158" s="14">
        <f t="shared" si="10"/>
        <v>41794.124953703707</v>
      </c>
      <c r="S158">
        <f t="shared" si="11"/>
        <v>2014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8265</v>
      </c>
      <c r="O159" t="s">
        <v>8268</v>
      </c>
      <c r="P159">
        <f t="shared" si="8"/>
        <v>0</v>
      </c>
      <c r="Q159">
        <f t="shared" si="9"/>
        <v>4</v>
      </c>
      <c r="R159" s="14">
        <f t="shared" si="10"/>
        <v>42396.911712962959</v>
      </c>
      <c r="S159">
        <f t="shared" si="11"/>
        <v>2016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8265</v>
      </c>
      <c r="O160" t="s">
        <v>8268</v>
      </c>
      <c r="P160">
        <f t="shared" si="8"/>
        <v>0</v>
      </c>
      <c r="Q160">
        <f t="shared" si="9"/>
        <v>0</v>
      </c>
      <c r="R160" s="14">
        <f t="shared" si="10"/>
        <v>41904.07671296296</v>
      </c>
      <c r="S160">
        <f t="shared" si="11"/>
        <v>2014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8265</v>
      </c>
      <c r="O161" t="s">
        <v>8268</v>
      </c>
      <c r="P161">
        <f t="shared" si="8"/>
        <v>0</v>
      </c>
      <c r="Q161">
        <f t="shared" si="9"/>
        <v>10</v>
      </c>
      <c r="R161" s="14">
        <f t="shared" si="10"/>
        <v>42514.434548611112</v>
      </c>
      <c r="S161">
        <f t="shared" si="11"/>
        <v>2016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 t="s">
        <v>8269</v>
      </c>
      <c r="P162">
        <f t="shared" si="8"/>
        <v>0</v>
      </c>
      <c r="Q162">
        <f t="shared" si="9"/>
        <v>0</v>
      </c>
      <c r="R162" s="14">
        <f t="shared" si="10"/>
        <v>42171.913090277783</v>
      </c>
      <c r="S162">
        <f t="shared" si="11"/>
        <v>2015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 t="s">
        <v>8269</v>
      </c>
      <c r="P163">
        <f t="shared" si="8"/>
        <v>0</v>
      </c>
      <c r="Q163">
        <f t="shared" si="9"/>
        <v>5</v>
      </c>
      <c r="R163" s="14">
        <f t="shared" si="10"/>
        <v>41792.687442129631</v>
      </c>
      <c r="S163">
        <f t="shared" si="11"/>
        <v>2014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 t="s">
        <v>8269</v>
      </c>
      <c r="P164">
        <f t="shared" si="8"/>
        <v>16</v>
      </c>
      <c r="Q164">
        <f t="shared" si="9"/>
        <v>43.5</v>
      </c>
      <c r="R164" s="14">
        <f t="shared" si="10"/>
        <v>41835.126805555556</v>
      </c>
      <c r="S164">
        <f t="shared" si="11"/>
        <v>2014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 t="s">
        <v>8269</v>
      </c>
      <c r="P165">
        <f t="shared" si="8"/>
        <v>0</v>
      </c>
      <c r="Q165">
        <f t="shared" si="9"/>
        <v>0</v>
      </c>
      <c r="R165" s="14">
        <f t="shared" si="10"/>
        <v>42243.961273148147</v>
      </c>
      <c r="S165">
        <f t="shared" si="11"/>
        <v>2015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 t="s">
        <v>8269</v>
      </c>
      <c r="P166">
        <f t="shared" si="8"/>
        <v>1</v>
      </c>
      <c r="Q166">
        <f t="shared" si="9"/>
        <v>91.43</v>
      </c>
      <c r="R166" s="14">
        <f t="shared" si="10"/>
        <v>41841.762743055559</v>
      </c>
      <c r="S166">
        <f t="shared" si="11"/>
        <v>2014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 t="s">
        <v>8269</v>
      </c>
      <c r="P167">
        <f t="shared" si="8"/>
        <v>0</v>
      </c>
      <c r="Q167">
        <f t="shared" si="9"/>
        <v>0</v>
      </c>
      <c r="R167" s="14">
        <f t="shared" si="10"/>
        <v>42351.658842592587</v>
      </c>
      <c r="S167">
        <f t="shared" si="11"/>
        <v>2015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 t="s">
        <v>8269</v>
      </c>
      <c r="P168">
        <f t="shared" si="8"/>
        <v>60</v>
      </c>
      <c r="Q168">
        <f t="shared" si="9"/>
        <v>3000</v>
      </c>
      <c r="R168" s="14">
        <f t="shared" si="10"/>
        <v>42721.075949074075</v>
      </c>
      <c r="S168">
        <f t="shared" si="11"/>
        <v>2016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 t="s">
        <v>8269</v>
      </c>
      <c r="P169">
        <f t="shared" si="8"/>
        <v>0</v>
      </c>
      <c r="Q169">
        <f t="shared" si="9"/>
        <v>5.5</v>
      </c>
      <c r="R169" s="14">
        <f t="shared" si="10"/>
        <v>42160.927488425921</v>
      </c>
      <c r="S169">
        <f t="shared" si="11"/>
        <v>2015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 t="s">
        <v>8269</v>
      </c>
      <c r="P170">
        <f t="shared" si="8"/>
        <v>4</v>
      </c>
      <c r="Q170">
        <f t="shared" si="9"/>
        <v>108.33</v>
      </c>
      <c r="R170" s="14">
        <f t="shared" si="10"/>
        <v>42052.83530092593</v>
      </c>
      <c r="S170">
        <f t="shared" si="11"/>
        <v>2015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 t="s">
        <v>8269</v>
      </c>
      <c r="P171">
        <f t="shared" si="8"/>
        <v>22</v>
      </c>
      <c r="Q171">
        <f t="shared" si="9"/>
        <v>56</v>
      </c>
      <c r="R171" s="14">
        <f t="shared" si="10"/>
        <v>41900.505312499998</v>
      </c>
      <c r="S171">
        <f t="shared" si="11"/>
        <v>2014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 t="s">
        <v>8269</v>
      </c>
      <c r="P172">
        <f t="shared" si="8"/>
        <v>3</v>
      </c>
      <c r="Q172">
        <f t="shared" si="9"/>
        <v>32.5</v>
      </c>
      <c r="R172" s="14">
        <f t="shared" si="10"/>
        <v>42216.977812500001</v>
      </c>
      <c r="S172">
        <f t="shared" si="11"/>
        <v>2015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 t="s">
        <v>8269</v>
      </c>
      <c r="P173">
        <f t="shared" si="8"/>
        <v>0</v>
      </c>
      <c r="Q173">
        <f t="shared" si="9"/>
        <v>1</v>
      </c>
      <c r="R173" s="14">
        <f t="shared" si="10"/>
        <v>42534.180717592593</v>
      </c>
      <c r="S173">
        <f t="shared" si="11"/>
        <v>2016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 t="s">
        <v>8269</v>
      </c>
      <c r="P174">
        <f t="shared" si="8"/>
        <v>0</v>
      </c>
      <c r="Q174">
        <f t="shared" si="9"/>
        <v>0</v>
      </c>
      <c r="R174" s="14">
        <f t="shared" si="10"/>
        <v>42047.394942129627</v>
      </c>
      <c r="S174">
        <f t="shared" si="11"/>
        <v>2015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 t="s">
        <v>8269</v>
      </c>
      <c r="P175">
        <f t="shared" si="8"/>
        <v>0</v>
      </c>
      <c r="Q175">
        <f t="shared" si="9"/>
        <v>0</v>
      </c>
      <c r="R175" s="14">
        <f t="shared" si="10"/>
        <v>42033.573009259257</v>
      </c>
      <c r="S175">
        <f t="shared" si="11"/>
        <v>2015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 t="s">
        <v>8269</v>
      </c>
      <c r="P176">
        <f t="shared" si="8"/>
        <v>0</v>
      </c>
      <c r="Q176">
        <f t="shared" si="9"/>
        <v>0</v>
      </c>
      <c r="R176" s="14">
        <f t="shared" si="10"/>
        <v>42072.758981481486</v>
      </c>
      <c r="S176">
        <f t="shared" si="11"/>
        <v>2015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 t="s">
        <v>8269</v>
      </c>
      <c r="P177">
        <f t="shared" si="8"/>
        <v>6</v>
      </c>
      <c r="Q177">
        <f t="shared" si="9"/>
        <v>49.88</v>
      </c>
      <c r="R177" s="14">
        <f t="shared" si="10"/>
        <v>41855.777905092589</v>
      </c>
      <c r="S177">
        <f t="shared" si="11"/>
        <v>2014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 t="s">
        <v>8269</v>
      </c>
      <c r="P178">
        <f t="shared" si="8"/>
        <v>0</v>
      </c>
      <c r="Q178">
        <f t="shared" si="9"/>
        <v>0</v>
      </c>
      <c r="R178" s="14">
        <f t="shared" si="10"/>
        <v>42191.824062500003</v>
      </c>
      <c r="S178">
        <f t="shared" si="11"/>
        <v>2015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 t="s">
        <v>8269</v>
      </c>
      <c r="P179">
        <f t="shared" si="8"/>
        <v>40</v>
      </c>
      <c r="Q179">
        <f t="shared" si="9"/>
        <v>25.71</v>
      </c>
      <c r="R179" s="14">
        <f t="shared" si="10"/>
        <v>42070.047754629632</v>
      </c>
      <c r="S179">
        <f t="shared" si="11"/>
        <v>2015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 t="s">
        <v>8269</v>
      </c>
      <c r="P180">
        <f t="shared" si="8"/>
        <v>0</v>
      </c>
      <c r="Q180">
        <f t="shared" si="9"/>
        <v>0</v>
      </c>
      <c r="R180" s="14">
        <f t="shared" si="10"/>
        <v>42304.955381944441</v>
      </c>
      <c r="S180">
        <f t="shared" si="11"/>
        <v>2015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 t="s">
        <v>8269</v>
      </c>
      <c r="P181">
        <f t="shared" si="8"/>
        <v>20</v>
      </c>
      <c r="Q181">
        <f t="shared" si="9"/>
        <v>100</v>
      </c>
      <c r="R181" s="14">
        <f t="shared" si="10"/>
        <v>42403.080497685187</v>
      </c>
      <c r="S181">
        <f t="shared" si="11"/>
        <v>2016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 t="s">
        <v>8269</v>
      </c>
      <c r="P182">
        <f t="shared" si="8"/>
        <v>33</v>
      </c>
      <c r="Q182">
        <f t="shared" si="9"/>
        <v>30.85</v>
      </c>
      <c r="R182" s="14">
        <f t="shared" si="10"/>
        <v>42067.991238425922</v>
      </c>
      <c r="S182">
        <f t="shared" si="11"/>
        <v>2015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 t="s">
        <v>8269</v>
      </c>
      <c r="P183">
        <f t="shared" si="8"/>
        <v>21</v>
      </c>
      <c r="Q183">
        <f t="shared" si="9"/>
        <v>180.5</v>
      </c>
      <c r="R183" s="14">
        <f t="shared" si="10"/>
        <v>42147.741840277777</v>
      </c>
      <c r="S183">
        <f t="shared" si="11"/>
        <v>2015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 t="s">
        <v>8269</v>
      </c>
      <c r="P184">
        <f t="shared" si="8"/>
        <v>0</v>
      </c>
      <c r="Q184">
        <f t="shared" si="9"/>
        <v>0</v>
      </c>
      <c r="R184" s="14">
        <f t="shared" si="10"/>
        <v>42712.011944444443</v>
      </c>
      <c r="S184">
        <f t="shared" si="11"/>
        <v>2016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 t="s">
        <v>8269</v>
      </c>
      <c r="P185">
        <f t="shared" si="8"/>
        <v>36</v>
      </c>
      <c r="Q185">
        <f t="shared" si="9"/>
        <v>373.5</v>
      </c>
      <c r="R185" s="14">
        <f t="shared" si="10"/>
        <v>41939.810300925928</v>
      </c>
      <c r="S185">
        <f t="shared" si="11"/>
        <v>2014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 t="s">
        <v>8269</v>
      </c>
      <c r="P186">
        <f t="shared" si="8"/>
        <v>3</v>
      </c>
      <c r="Q186">
        <f t="shared" si="9"/>
        <v>25.5</v>
      </c>
      <c r="R186" s="14">
        <f t="shared" si="10"/>
        <v>41825.791226851856</v>
      </c>
      <c r="S186">
        <f t="shared" si="11"/>
        <v>2014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 t="s">
        <v>8269</v>
      </c>
      <c r="P187">
        <f t="shared" si="8"/>
        <v>6</v>
      </c>
      <c r="Q187">
        <f t="shared" si="9"/>
        <v>220</v>
      </c>
      <c r="R187" s="14">
        <f t="shared" si="10"/>
        <v>42570.91133101852</v>
      </c>
      <c r="S187">
        <f t="shared" si="11"/>
        <v>2016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 t="s">
        <v>8269</v>
      </c>
      <c r="P188">
        <f t="shared" si="8"/>
        <v>0</v>
      </c>
      <c r="Q188">
        <f t="shared" si="9"/>
        <v>0</v>
      </c>
      <c r="R188" s="14">
        <f t="shared" si="10"/>
        <v>42767.812893518523</v>
      </c>
      <c r="S188">
        <f t="shared" si="11"/>
        <v>2017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 t="s">
        <v>8269</v>
      </c>
      <c r="P189">
        <f t="shared" si="8"/>
        <v>16</v>
      </c>
      <c r="Q189">
        <f t="shared" si="9"/>
        <v>160</v>
      </c>
      <c r="R189" s="14">
        <f t="shared" si="10"/>
        <v>42182.234456018516</v>
      </c>
      <c r="S189">
        <f t="shared" si="11"/>
        <v>2015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 t="s">
        <v>8269</v>
      </c>
      <c r="P190">
        <f t="shared" si="8"/>
        <v>0</v>
      </c>
      <c r="Q190">
        <f t="shared" si="9"/>
        <v>0</v>
      </c>
      <c r="R190" s="14">
        <f t="shared" si="10"/>
        <v>41857.18304398148</v>
      </c>
      <c r="S190">
        <f t="shared" si="11"/>
        <v>2014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 t="s">
        <v>8269</v>
      </c>
      <c r="P191">
        <f t="shared" si="8"/>
        <v>0</v>
      </c>
      <c r="Q191">
        <f t="shared" si="9"/>
        <v>69</v>
      </c>
      <c r="R191" s="14">
        <f t="shared" si="10"/>
        <v>42556.690706018519</v>
      </c>
      <c r="S191">
        <f t="shared" si="11"/>
        <v>2016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 t="s">
        <v>8269</v>
      </c>
      <c r="P192">
        <f t="shared" si="8"/>
        <v>0</v>
      </c>
      <c r="Q192">
        <f t="shared" si="9"/>
        <v>50</v>
      </c>
      <c r="R192" s="14">
        <f t="shared" si="10"/>
        <v>42527.650995370372</v>
      </c>
      <c r="S192">
        <f t="shared" si="11"/>
        <v>2016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 t="s">
        <v>8269</v>
      </c>
      <c r="P193">
        <f t="shared" si="8"/>
        <v>5</v>
      </c>
      <c r="Q193">
        <f t="shared" si="9"/>
        <v>83.33</v>
      </c>
      <c r="R193" s="14">
        <f t="shared" si="10"/>
        <v>42239.441412037035</v>
      </c>
      <c r="S193">
        <f t="shared" si="11"/>
        <v>2015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 t="s">
        <v>8269</v>
      </c>
      <c r="P194">
        <f t="shared" ref="P194:P257" si="12">ROUND(E194/D194*100,0)</f>
        <v>0</v>
      </c>
      <c r="Q194">
        <f t="shared" si="9"/>
        <v>5.67</v>
      </c>
      <c r="R194" s="14">
        <f t="shared" si="10"/>
        <v>41899.792037037041</v>
      </c>
      <c r="S194">
        <f t="shared" si="11"/>
        <v>2014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 t="s">
        <v>8269</v>
      </c>
      <c r="P195">
        <f t="shared" si="12"/>
        <v>0</v>
      </c>
      <c r="Q195">
        <f t="shared" ref="Q195:Q258" si="13">IFERROR(ROUND(E195/L195,2),0)</f>
        <v>0</v>
      </c>
      <c r="R195" s="14">
        <f t="shared" ref="R195:R258" si="14">(((J195/60)/60)/24)+DATE(1970,1,1)</f>
        <v>41911.934791666667</v>
      </c>
      <c r="S195">
        <f t="shared" ref="S195:S258" si="15">YEAR(R195)</f>
        <v>2014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 t="s">
        <v>8269</v>
      </c>
      <c r="P196">
        <f t="shared" si="12"/>
        <v>0</v>
      </c>
      <c r="Q196">
        <f t="shared" si="13"/>
        <v>1</v>
      </c>
      <c r="R196" s="14">
        <f t="shared" si="14"/>
        <v>42375.996886574074</v>
      </c>
      <c r="S196">
        <f t="shared" si="15"/>
        <v>2016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 t="s">
        <v>8269</v>
      </c>
      <c r="P197">
        <f t="shared" si="12"/>
        <v>0</v>
      </c>
      <c r="Q197">
        <f t="shared" si="13"/>
        <v>0</v>
      </c>
      <c r="R197" s="14">
        <f t="shared" si="14"/>
        <v>42135.67050925926</v>
      </c>
      <c r="S197">
        <f t="shared" si="15"/>
        <v>2015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 t="s">
        <v>8269</v>
      </c>
      <c r="P198">
        <f t="shared" si="12"/>
        <v>42</v>
      </c>
      <c r="Q198">
        <f t="shared" si="13"/>
        <v>77.11</v>
      </c>
      <c r="R198" s="14">
        <f t="shared" si="14"/>
        <v>42259.542800925927</v>
      </c>
      <c r="S198">
        <f t="shared" si="15"/>
        <v>2015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 t="s">
        <v>8269</v>
      </c>
      <c r="P199">
        <f t="shared" si="12"/>
        <v>10</v>
      </c>
      <c r="Q199">
        <f t="shared" si="13"/>
        <v>32.75</v>
      </c>
      <c r="R199" s="14">
        <f t="shared" si="14"/>
        <v>42741.848379629635</v>
      </c>
      <c r="S199">
        <f t="shared" si="15"/>
        <v>2017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 t="s">
        <v>8269</v>
      </c>
      <c r="P200">
        <f t="shared" si="12"/>
        <v>1</v>
      </c>
      <c r="Q200">
        <f t="shared" si="13"/>
        <v>46.5</v>
      </c>
      <c r="R200" s="14">
        <f t="shared" si="14"/>
        <v>41887.383356481485</v>
      </c>
      <c r="S200">
        <f t="shared" si="15"/>
        <v>2014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 t="s">
        <v>8269</v>
      </c>
      <c r="P201">
        <f t="shared" si="12"/>
        <v>0</v>
      </c>
      <c r="Q201">
        <f t="shared" si="13"/>
        <v>0</v>
      </c>
      <c r="R201" s="14">
        <f t="shared" si="14"/>
        <v>42584.123865740738</v>
      </c>
      <c r="S201">
        <f t="shared" si="15"/>
        <v>2016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 t="s">
        <v>8269</v>
      </c>
      <c r="P202">
        <f t="shared" si="12"/>
        <v>26</v>
      </c>
      <c r="Q202">
        <f t="shared" si="13"/>
        <v>87.31</v>
      </c>
      <c r="R202" s="14">
        <f t="shared" si="14"/>
        <v>41867.083368055559</v>
      </c>
      <c r="S202">
        <f t="shared" si="15"/>
        <v>2014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 t="s">
        <v>8269</v>
      </c>
      <c r="P203">
        <f t="shared" si="12"/>
        <v>58</v>
      </c>
      <c r="Q203">
        <f t="shared" si="13"/>
        <v>54.29</v>
      </c>
      <c r="R203" s="14">
        <f t="shared" si="14"/>
        <v>42023.818622685183</v>
      </c>
      <c r="S203">
        <f t="shared" si="15"/>
        <v>2015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 t="s">
        <v>8269</v>
      </c>
      <c r="P204">
        <f t="shared" si="12"/>
        <v>0</v>
      </c>
      <c r="Q204">
        <f t="shared" si="13"/>
        <v>0</v>
      </c>
      <c r="R204" s="14">
        <f t="shared" si="14"/>
        <v>42255.927824074075</v>
      </c>
      <c r="S204">
        <f t="shared" si="15"/>
        <v>2015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 t="s">
        <v>8269</v>
      </c>
      <c r="P205">
        <f t="shared" si="12"/>
        <v>30</v>
      </c>
      <c r="Q205">
        <f t="shared" si="13"/>
        <v>93.25</v>
      </c>
      <c r="R205" s="14">
        <f t="shared" si="14"/>
        <v>41973.847962962958</v>
      </c>
      <c r="S205">
        <f t="shared" si="15"/>
        <v>2014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 t="s">
        <v>8269</v>
      </c>
      <c r="P206">
        <f t="shared" si="12"/>
        <v>51</v>
      </c>
      <c r="Q206">
        <f t="shared" si="13"/>
        <v>117.68</v>
      </c>
      <c r="R206" s="14">
        <f t="shared" si="14"/>
        <v>42556.583368055552</v>
      </c>
      <c r="S206">
        <f t="shared" si="15"/>
        <v>2016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 t="s">
        <v>8269</v>
      </c>
      <c r="P207">
        <f t="shared" si="12"/>
        <v>16</v>
      </c>
      <c r="Q207">
        <f t="shared" si="13"/>
        <v>76.47</v>
      </c>
      <c r="R207" s="14">
        <f t="shared" si="14"/>
        <v>42248.632199074069</v>
      </c>
      <c r="S207">
        <f t="shared" si="15"/>
        <v>2015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 t="s">
        <v>8269</v>
      </c>
      <c r="P208">
        <f t="shared" si="12"/>
        <v>0</v>
      </c>
      <c r="Q208">
        <f t="shared" si="13"/>
        <v>0</v>
      </c>
      <c r="R208" s="14">
        <f t="shared" si="14"/>
        <v>42567.004432870366</v>
      </c>
      <c r="S208">
        <f t="shared" si="15"/>
        <v>2016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 t="s">
        <v>8269</v>
      </c>
      <c r="P209">
        <f t="shared" si="12"/>
        <v>15</v>
      </c>
      <c r="Q209">
        <f t="shared" si="13"/>
        <v>163.85</v>
      </c>
      <c r="R209" s="14">
        <f t="shared" si="14"/>
        <v>41978.197199074071</v>
      </c>
      <c r="S209">
        <f t="shared" si="15"/>
        <v>2014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 t="s">
        <v>8269</v>
      </c>
      <c r="P210">
        <f t="shared" si="12"/>
        <v>0</v>
      </c>
      <c r="Q210">
        <f t="shared" si="13"/>
        <v>0</v>
      </c>
      <c r="R210" s="14">
        <f t="shared" si="14"/>
        <v>41959.369988425926</v>
      </c>
      <c r="S210">
        <f t="shared" si="15"/>
        <v>2014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 t="s">
        <v>8269</v>
      </c>
      <c r="P211">
        <f t="shared" si="12"/>
        <v>0</v>
      </c>
      <c r="Q211">
        <f t="shared" si="13"/>
        <v>0</v>
      </c>
      <c r="R211" s="14">
        <f t="shared" si="14"/>
        <v>42165.922858796301</v>
      </c>
      <c r="S211">
        <f t="shared" si="15"/>
        <v>2015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 t="s">
        <v>8269</v>
      </c>
      <c r="P212">
        <f t="shared" si="12"/>
        <v>25</v>
      </c>
      <c r="Q212">
        <f t="shared" si="13"/>
        <v>91.82</v>
      </c>
      <c r="R212" s="14">
        <f t="shared" si="14"/>
        <v>42249.064722222218</v>
      </c>
      <c r="S212">
        <f t="shared" si="15"/>
        <v>2015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 t="s">
        <v>8269</v>
      </c>
      <c r="P213">
        <f t="shared" si="12"/>
        <v>45</v>
      </c>
      <c r="Q213">
        <f t="shared" si="13"/>
        <v>185.83</v>
      </c>
      <c r="R213" s="14">
        <f t="shared" si="14"/>
        <v>42236.159918981488</v>
      </c>
      <c r="S213">
        <f t="shared" si="15"/>
        <v>2015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 t="s">
        <v>8269</v>
      </c>
      <c r="P214">
        <f t="shared" si="12"/>
        <v>0</v>
      </c>
      <c r="Q214">
        <f t="shared" si="13"/>
        <v>1</v>
      </c>
      <c r="R214" s="14">
        <f t="shared" si="14"/>
        <v>42416.881018518514</v>
      </c>
      <c r="S214">
        <f t="shared" si="15"/>
        <v>2016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 t="s">
        <v>8269</v>
      </c>
      <c r="P215">
        <f t="shared" si="12"/>
        <v>0</v>
      </c>
      <c r="Q215">
        <f t="shared" si="13"/>
        <v>20</v>
      </c>
      <c r="R215" s="14">
        <f t="shared" si="14"/>
        <v>42202.594293981485</v>
      </c>
      <c r="S215">
        <f t="shared" si="15"/>
        <v>2015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 t="s">
        <v>8269</v>
      </c>
      <c r="P216">
        <f t="shared" si="12"/>
        <v>0</v>
      </c>
      <c r="Q216">
        <f t="shared" si="13"/>
        <v>1</v>
      </c>
      <c r="R216" s="14">
        <f t="shared" si="14"/>
        <v>42009.64061342593</v>
      </c>
      <c r="S216">
        <f t="shared" si="15"/>
        <v>2015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 t="s">
        <v>8269</v>
      </c>
      <c r="P217">
        <f t="shared" si="12"/>
        <v>0</v>
      </c>
      <c r="Q217">
        <f t="shared" si="13"/>
        <v>10</v>
      </c>
      <c r="R217" s="14">
        <f t="shared" si="14"/>
        <v>42375.230115740742</v>
      </c>
      <c r="S217">
        <f t="shared" si="15"/>
        <v>2016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 t="s">
        <v>8269</v>
      </c>
      <c r="P218">
        <f t="shared" si="12"/>
        <v>56</v>
      </c>
      <c r="Q218">
        <f t="shared" si="13"/>
        <v>331.54</v>
      </c>
      <c r="R218" s="14">
        <f t="shared" si="14"/>
        <v>42066.958761574075</v>
      </c>
      <c r="S218">
        <f t="shared" si="15"/>
        <v>2015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 t="s">
        <v>8269</v>
      </c>
      <c r="P219">
        <f t="shared" si="12"/>
        <v>12</v>
      </c>
      <c r="Q219">
        <f t="shared" si="13"/>
        <v>314.29000000000002</v>
      </c>
      <c r="R219" s="14">
        <f t="shared" si="14"/>
        <v>41970.64061342593</v>
      </c>
      <c r="S219">
        <f t="shared" si="15"/>
        <v>2014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 t="s">
        <v>8269</v>
      </c>
      <c r="P220">
        <f t="shared" si="12"/>
        <v>2</v>
      </c>
      <c r="Q220">
        <f t="shared" si="13"/>
        <v>100</v>
      </c>
      <c r="R220" s="14">
        <f t="shared" si="14"/>
        <v>42079.628344907411</v>
      </c>
      <c r="S220">
        <f t="shared" si="15"/>
        <v>2015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 t="s">
        <v>8269</v>
      </c>
      <c r="P221">
        <f t="shared" si="12"/>
        <v>18</v>
      </c>
      <c r="Q221">
        <f t="shared" si="13"/>
        <v>115.99</v>
      </c>
      <c r="R221" s="14">
        <f t="shared" si="14"/>
        <v>42429.326678240745</v>
      </c>
      <c r="S221">
        <f t="shared" si="15"/>
        <v>2016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 t="s">
        <v>8269</v>
      </c>
      <c r="P222">
        <f t="shared" si="12"/>
        <v>1</v>
      </c>
      <c r="Q222">
        <f t="shared" si="13"/>
        <v>120</v>
      </c>
      <c r="R222" s="14">
        <f t="shared" si="14"/>
        <v>42195.643865740742</v>
      </c>
      <c r="S222">
        <f t="shared" si="15"/>
        <v>2015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 t="s">
        <v>8269</v>
      </c>
      <c r="P223">
        <f t="shared" si="12"/>
        <v>0</v>
      </c>
      <c r="Q223">
        <f t="shared" si="13"/>
        <v>0</v>
      </c>
      <c r="R223" s="14">
        <f t="shared" si="14"/>
        <v>42031.837546296301</v>
      </c>
      <c r="S223">
        <f t="shared" si="15"/>
        <v>2015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 t="s">
        <v>8269</v>
      </c>
      <c r="P224">
        <f t="shared" si="12"/>
        <v>13</v>
      </c>
      <c r="Q224">
        <f t="shared" si="13"/>
        <v>65</v>
      </c>
      <c r="R224" s="14">
        <f t="shared" si="14"/>
        <v>42031.769884259258</v>
      </c>
      <c r="S224">
        <f t="shared" si="15"/>
        <v>2015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 t="s">
        <v>8269</v>
      </c>
      <c r="P225">
        <f t="shared" si="12"/>
        <v>0</v>
      </c>
      <c r="Q225">
        <f t="shared" si="13"/>
        <v>0</v>
      </c>
      <c r="R225" s="14">
        <f t="shared" si="14"/>
        <v>42482.048032407409</v>
      </c>
      <c r="S225">
        <f t="shared" si="15"/>
        <v>2016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 t="s">
        <v>8269</v>
      </c>
      <c r="P226">
        <f t="shared" si="12"/>
        <v>0</v>
      </c>
      <c r="Q226">
        <f t="shared" si="13"/>
        <v>0</v>
      </c>
      <c r="R226" s="14">
        <f t="shared" si="14"/>
        <v>42135.235254629632</v>
      </c>
      <c r="S226">
        <f t="shared" si="15"/>
        <v>2015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 t="s">
        <v>8269</v>
      </c>
      <c r="P227">
        <f t="shared" si="12"/>
        <v>0</v>
      </c>
      <c r="Q227">
        <f t="shared" si="13"/>
        <v>0</v>
      </c>
      <c r="R227" s="14">
        <f t="shared" si="14"/>
        <v>42438.961273148147</v>
      </c>
      <c r="S227">
        <f t="shared" si="15"/>
        <v>2016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 t="s">
        <v>8269</v>
      </c>
      <c r="P228">
        <f t="shared" si="12"/>
        <v>1</v>
      </c>
      <c r="Q228">
        <f t="shared" si="13"/>
        <v>125</v>
      </c>
      <c r="R228" s="14">
        <f t="shared" si="14"/>
        <v>42106.666018518517</v>
      </c>
      <c r="S228">
        <f t="shared" si="15"/>
        <v>2015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 t="s">
        <v>8269</v>
      </c>
      <c r="P229">
        <f t="shared" si="12"/>
        <v>0</v>
      </c>
      <c r="Q229">
        <f t="shared" si="13"/>
        <v>0</v>
      </c>
      <c r="R229" s="14">
        <f t="shared" si="14"/>
        <v>42164.893993055557</v>
      </c>
      <c r="S229">
        <f t="shared" si="15"/>
        <v>2015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 t="s">
        <v>8269</v>
      </c>
      <c r="P230">
        <f t="shared" si="12"/>
        <v>0</v>
      </c>
      <c r="Q230">
        <f t="shared" si="13"/>
        <v>0</v>
      </c>
      <c r="R230" s="14">
        <f t="shared" si="14"/>
        <v>42096.686400462961</v>
      </c>
      <c r="S230">
        <f t="shared" si="15"/>
        <v>2015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 t="s">
        <v>8269</v>
      </c>
      <c r="P231">
        <f t="shared" si="12"/>
        <v>0</v>
      </c>
      <c r="Q231">
        <f t="shared" si="13"/>
        <v>0</v>
      </c>
      <c r="R231" s="14">
        <f t="shared" si="14"/>
        <v>42383.933993055558</v>
      </c>
      <c r="S231">
        <f t="shared" si="15"/>
        <v>2016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 t="s">
        <v>8269</v>
      </c>
      <c r="P232">
        <f t="shared" si="12"/>
        <v>0</v>
      </c>
      <c r="Q232">
        <f t="shared" si="13"/>
        <v>30</v>
      </c>
      <c r="R232" s="14">
        <f t="shared" si="14"/>
        <v>42129.777210648142</v>
      </c>
      <c r="S232">
        <f t="shared" si="15"/>
        <v>2015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 t="s">
        <v>8269</v>
      </c>
      <c r="P233">
        <f t="shared" si="12"/>
        <v>0</v>
      </c>
      <c r="Q233">
        <f t="shared" si="13"/>
        <v>0</v>
      </c>
      <c r="R233" s="14">
        <f t="shared" si="14"/>
        <v>42341.958923611113</v>
      </c>
      <c r="S233">
        <f t="shared" si="15"/>
        <v>2015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 t="s">
        <v>8269</v>
      </c>
      <c r="P234">
        <f t="shared" si="12"/>
        <v>3</v>
      </c>
      <c r="Q234">
        <f t="shared" si="13"/>
        <v>15.71</v>
      </c>
      <c r="R234" s="14">
        <f t="shared" si="14"/>
        <v>42032.82576388889</v>
      </c>
      <c r="S234">
        <f t="shared" si="15"/>
        <v>2015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 t="s">
        <v>8269</v>
      </c>
      <c r="P235">
        <f t="shared" si="12"/>
        <v>0</v>
      </c>
      <c r="Q235">
        <f t="shared" si="13"/>
        <v>0</v>
      </c>
      <c r="R235" s="14">
        <f t="shared" si="14"/>
        <v>42612.911712962959</v>
      </c>
      <c r="S235">
        <f t="shared" si="15"/>
        <v>2016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 t="s">
        <v>8269</v>
      </c>
      <c r="P236">
        <f t="shared" si="12"/>
        <v>40</v>
      </c>
      <c r="Q236">
        <f t="shared" si="13"/>
        <v>80.2</v>
      </c>
      <c r="R236" s="14">
        <f t="shared" si="14"/>
        <v>42136.035405092596</v>
      </c>
      <c r="S236">
        <f t="shared" si="15"/>
        <v>2015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 t="s">
        <v>8269</v>
      </c>
      <c r="P237">
        <f t="shared" si="12"/>
        <v>0</v>
      </c>
      <c r="Q237">
        <f t="shared" si="13"/>
        <v>0</v>
      </c>
      <c r="R237" s="14">
        <f t="shared" si="14"/>
        <v>42164.908530092594</v>
      </c>
      <c r="S237">
        <f t="shared" si="15"/>
        <v>2015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 t="s">
        <v>8269</v>
      </c>
      <c r="P238">
        <f t="shared" si="12"/>
        <v>0</v>
      </c>
      <c r="Q238">
        <f t="shared" si="13"/>
        <v>0</v>
      </c>
      <c r="R238" s="14">
        <f t="shared" si="14"/>
        <v>42321.08447916666</v>
      </c>
      <c r="S238">
        <f t="shared" si="15"/>
        <v>2015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 t="s">
        <v>8269</v>
      </c>
      <c r="P239">
        <f t="shared" si="12"/>
        <v>0</v>
      </c>
      <c r="Q239">
        <f t="shared" si="13"/>
        <v>50</v>
      </c>
      <c r="R239" s="14">
        <f t="shared" si="14"/>
        <v>42377.577187499999</v>
      </c>
      <c r="S239">
        <f t="shared" si="15"/>
        <v>2016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 t="s">
        <v>8269</v>
      </c>
      <c r="P240">
        <f t="shared" si="12"/>
        <v>0</v>
      </c>
      <c r="Q240">
        <f t="shared" si="13"/>
        <v>0</v>
      </c>
      <c r="R240" s="14">
        <f t="shared" si="14"/>
        <v>42713.962499999994</v>
      </c>
      <c r="S240">
        <f t="shared" si="15"/>
        <v>2016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 t="s">
        <v>8269</v>
      </c>
      <c r="P241">
        <f t="shared" si="12"/>
        <v>25</v>
      </c>
      <c r="Q241">
        <f t="shared" si="13"/>
        <v>50</v>
      </c>
      <c r="R241" s="14">
        <f t="shared" si="14"/>
        <v>42297.110300925924</v>
      </c>
      <c r="S241">
        <f t="shared" si="15"/>
        <v>2015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8265</v>
      </c>
      <c r="O242" t="s">
        <v>8270</v>
      </c>
      <c r="P242">
        <f t="shared" si="12"/>
        <v>108</v>
      </c>
      <c r="Q242">
        <f t="shared" si="13"/>
        <v>117.85</v>
      </c>
      <c r="R242" s="14">
        <f t="shared" si="14"/>
        <v>41354.708460648151</v>
      </c>
      <c r="S242">
        <f t="shared" si="15"/>
        <v>2013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8265</v>
      </c>
      <c r="O243" t="s">
        <v>8270</v>
      </c>
      <c r="P243">
        <f t="shared" si="12"/>
        <v>113</v>
      </c>
      <c r="Q243">
        <f t="shared" si="13"/>
        <v>109.04</v>
      </c>
      <c r="R243" s="14">
        <f t="shared" si="14"/>
        <v>41949.697962962964</v>
      </c>
      <c r="S243">
        <f t="shared" si="15"/>
        <v>2014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8265</v>
      </c>
      <c r="O244" t="s">
        <v>8270</v>
      </c>
      <c r="P244">
        <f t="shared" si="12"/>
        <v>113</v>
      </c>
      <c r="Q244">
        <f t="shared" si="13"/>
        <v>73.02</v>
      </c>
      <c r="R244" s="14">
        <f t="shared" si="14"/>
        <v>40862.492939814816</v>
      </c>
      <c r="S244">
        <f t="shared" si="15"/>
        <v>2011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8265</v>
      </c>
      <c r="O245" t="s">
        <v>8270</v>
      </c>
      <c r="P245">
        <f t="shared" si="12"/>
        <v>103</v>
      </c>
      <c r="Q245">
        <f t="shared" si="13"/>
        <v>78.2</v>
      </c>
      <c r="R245" s="14">
        <f t="shared" si="14"/>
        <v>41662.047500000001</v>
      </c>
      <c r="S245">
        <f t="shared" si="15"/>
        <v>2014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8265</v>
      </c>
      <c r="O246" t="s">
        <v>8270</v>
      </c>
      <c r="P246">
        <f t="shared" si="12"/>
        <v>114</v>
      </c>
      <c r="Q246">
        <f t="shared" si="13"/>
        <v>47.4</v>
      </c>
      <c r="R246" s="14">
        <f t="shared" si="14"/>
        <v>40213.323599537034</v>
      </c>
      <c r="S246">
        <f t="shared" si="15"/>
        <v>2010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8265</v>
      </c>
      <c r="O247" t="s">
        <v>8270</v>
      </c>
      <c r="P247">
        <f t="shared" si="12"/>
        <v>104</v>
      </c>
      <c r="Q247">
        <f t="shared" si="13"/>
        <v>54.02</v>
      </c>
      <c r="R247" s="14">
        <f t="shared" si="14"/>
        <v>41107.053067129629</v>
      </c>
      <c r="S247">
        <f t="shared" si="15"/>
        <v>2012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8265</v>
      </c>
      <c r="O248" t="s">
        <v>8270</v>
      </c>
      <c r="P248">
        <f t="shared" si="12"/>
        <v>305</v>
      </c>
      <c r="Q248">
        <f t="shared" si="13"/>
        <v>68.489999999999995</v>
      </c>
      <c r="R248" s="14">
        <f t="shared" si="14"/>
        <v>40480.363483796296</v>
      </c>
      <c r="S248">
        <f t="shared" si="15"/>
        <v>2010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8265</v>
      </c>
      <c r="O249" t="s">
        <v>8270</v>
      </c>
      <c r="P249">
        <f t="shared" si="12"/>
        <v>134</v>
      </c>
      <c r="Q249">
        <f t="shared" si="13"/>
        <v>108.15</v>
      </c>
      <c r="R249" s="14">
        <f t="shared" si="14"/>
        <v>40430.604328703703</v>
      </c>
      <c r="S249">
        <f t="shared" si="15"/>
        <v>2010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8265</v>
      </c>
      <c r="O250" t="s">
        <v>8270</v>
      </c>
      <c r="P250">
        <f t="shared" si="12"/>
        <v>101</v>
      </c>
      <c r="Q250">
        <f t="shared" si="13"/>
        <v>589.95000000000005</v>
      </c>
      <c r="R250" s="14">
        <f t="shared" si="14"/>
        <v>40870.774409722224</v>
      </c>
      <c r="S250">
        <f t="shared" si="15"/>
        <v>2011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8265</v>
      </c>
      <c r="O251" t="s">
        <v>8270</v>
      </c>
      <c r="P251">
        <f t="shared" si="12"/>
        <v>113</v>
      </c>
      <c r="Q251">
        <f t="shared" si="13"/>
        <v>48.05</v>
      </c>
      <c r="R251" s="14">
        <f t="shared" si="14"/>
        <v>40332.923842592594</v>
      </c>
      <c r="S251">
        <f t="shared" si="15"/>
        <v>2010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8265</v>
      </c>
      <c r="O252" t="s">
        <v>8270</v>
      </c>
      <c r="P252">
        <f t="shared" si="12"/>
        <v>106</v>
      </c>
      <c r="Q252">
        <f t="shared" si="13"/>
        <v>72.48</v>
      </c>
      <c r="R252" s="14">
        <f t="shared" si="14"/>
        <v>41401.565868055557</v>
      </c>
      <c r="S252">
        <f t="shared" si="15"/>
        <v>2013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8265</v>
      </c>
      <c r="O253" t="s">
        <v>8270</v>
      </c>
      <c r="P253">
        <f t="shared" si="12"/>
        <v>126</v>
      </c>
      <c r="Q253">
        <f t="shared" si="13"/>
        <v>57.08</v>
      </c>
      <c r="R253" s="14">
        <f t="shared" si="14"/>
        <v>41013.787569444445</v>
      </c>
      <c r="S253">
        <f t="shared" si="15"/>
        <v>2012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8265</v>
      </c>
      <c r="O254" t="s">
        <v>8270</v>
      </c>
      <c r="P254">
        <f t="shared" si="12"/>
        <v>185</v>
      </c>
      <c r="Q254">
        <f t="shared" si="13"/>
        <v>85.44</v>
      </c>
      <c r="R254" s="14">
        <f t="shared" si="14"/>
        <v>40266.662708333337</v>
      </c>
      <c r="S254">
        <f t="shared" si="15"/>
        <v>2010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8265</v>
      </c>
      <c r="O255" t="s">
        <v>8270</v>
      </c>
      <c r="P255">
        <f t="shared" si="12"/>
        <v>101</v>
      </c>
      <c r="Q255">
        <f t="shared" si="13"/>
        <v>215.86</v>
      </c>
      <c r="R255" s="14">
        <f t="shared" si="14"/>
        <v>40924.650868055556</v>
      </c>
      <c r="S255">
        <f t="shared" si="15"/>
        <v>2012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8265</v>
      </c>
      <c r="O256" t="s">
        <v>8270</v>
      </c>
      <c r="P256">
        <f t="shared" si="12"/>
        <v>117</v>
      </c>
      <c r="Q256">
        <f t="shared" si="13"/>
        <v>89.39</v>
      </c>
      <c r="R256" s="14">
        <f t="shared" si="14"/>
        <v>42263.952662037031</v>
      </c>
      <c r="S256">
        <f t="shared" si="15"/>
        <v>2015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8265</v>
      </c>
      <c r="O257" t="s">
        <v>8270</v>
      </c>
      <c r="P257">
        <f t="shared" si="12"/>
        <v>107</v>
      </c>
      <c r="Q257">
        <f t="shared" si="13"/>
        <v>45.42</v>
      </c>
      <c r="R257" s="14">
        <f t="shared" si="14"/>
        <v>40588.526412037041</v>
      </c>
      <c r="S257">
        <f t="shared" si="15"/>
        <v>2011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8265</v>
      </c>
      <c r="O258" t="s">
        <v>8270</v>
      </c>
      <c r="P258">
        <f t="shared" ref="P258:P321" si="16">ROUND(E258/D258*100,0)</f>
        <v>139</v>
      </c>
      <c r="Q258">
        <f t="shared" si="13"/>
        <v>65.760000000000005</v>
      </c>
      <c r="R258" s="14">
        <f t="shared" si="14"/>
        <v>41319.769293981481</v>
      </c>
      <c r="S258">
        <f t="shared" si="15"/>
        <v>2013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8265</v>
      </c>
      <c r="O259" t="s">
        <v>8270</v>
      </c>
      <c r="P259">
        <f t="shared" si="16"/>
        <v>107</v>
      </c>
      <c r="Q259">
        <f t="shared" ref="Q259:Q322" si="17">IFERROR(ROUND(E259/L259,2),0)</f>
        <v>66.7</v>
      </c>
      <c r="R259" s="14">
        <f t="shared" ref="R259:R322" si="18">(((J259/60)/60)/24)+DATE(1970,1,1)</f>
        <v>42479.626875000002</v>
      </c>
      <c r="S259">
        <f t="shared" ref="S259:S322" si="19">YEAR(R259)</f>
        <v>2016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8265</v>
      </c>
      <c r="O260" t="s">
        <v>8270</v>
      </c>
      <c r="P260">
        <f t="shared" si="16"/>
        <v>191</v>
      </c>
      <c r="Q260">
        <f t="shared" si="17"/>
        <v>83.35</v>
      </c>
      <c r="R260" s="14">
        <f t="shared" si="18"/>
        <v>40682.051689814813</v>
      </c>
      <c r="S260">
        <f t="shared" si="19"/>
        <v>2011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8265</v>
      </c>
      <c r="O261" t="s">
        <v>8270</v>
      </c>
      <c r="P261">
        <f t="shared" si="16"/>
        <v>132</v>
      </c>
      <c r="Q261">
        <f t="shared" si="17"/>
        <v>105.05</v>
      </c>
      <c r="R261" s="14">
        <f t="shared" si="18"/>
        <v>42072.738067129627</v>
      </c>
      <c r="S261">
        <f t="shared" si="19"/>
        <v>2015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8265</v>
      </c>
      <c r="O262" t="s">
        <v>8270</v>
      </c>
      <c r="P262">
        <f t="shared" si="16"/>
        <v>106</v>
      </c>
      <c r="Q262">
        <f t="shared" si="17"/>
        <v>120.91</v>
      </c>
      <c r="R262" s="14">
        <f t="shared" si="18"/>
        <v>40330.755543981482</v>
      </c>
      <c r="S262">
        <f t="shared" si="19"/>
        <v>2010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8265</v>
      </c>
      <c r="O263" t="s">
        <v>8270</v>
      </c>
      <c r="P263">
        <f t="shared" si="16"/>
        <v>107</v>
      </c>
      <c r="Q263">
        <f t="shared" si="17"/>
        <v>97.64</v>
      </c>
      <c r="R263" s="14">
        <f t="shared" si="18"/>
        <v>41017.885462962964</v>
      </c>
      <c r="S263">
        <f t="shared" si="19"/>
        <v>2012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8265</v>
      </c>
      <c r="O264" t="s">
        <v>8270</v>
      </c>
      <c r="P264">
        <f t="shared" si="16"/>
        <v>240</v>
      </c>
      <c r="Q264">
        <f t="shared" si="17"/>
        <v>41.38</v>
      </c>
      <c r="R264" s="14">
        <f t="shared" si="18"/>
        <v>40555.24800925926</v>
      </c>
      <c r="S264">
        <f t="shared" si="19"/>
        <v>2011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8265</v>
      </c>
      <c r="O265" t="s">
        <v>8270</v>
      </c>
      <c r="P265">
        <f t="shared" si="16"/>
        <v>118</v>
      </c>
      <c r="Q265">
        <f t="shared" si="17"/>
        <v>30.65</v>
      </c>
      <c r="R265" s="14">
        <f t="shared" si="18"/>
        <v>41149.954791666663</v>
      </c>
      <c r="S265">
        <f t="shared" si="19"/>
        <v>2012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8265</v>
      </c>
      <c r="O266" t="s">
        <v>8270</v>
      </c>
      <c r="P266">
        <f t="shared" si="16"/>
        <v>118</v>
      </c>
      <c r="Q266">
        <f t="shared" si="17"/>
        <v>64.95</v>
      </c>
      <c r="R266" s="14">
        <f t="shared" si="18"/>
        <v>41010.620312500003</v>
      </c>
      <c r="S266">
        <f t="shared" si="19"/>
        <v>2012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8265</v>
      </c>
      <c r="O267" t="s">
        <v>8270</v>
      </c>
      <c r="P267">
        <f t="shared" si="16"/>
        <v>111</v>
      </c>
      <c r="Q267">
        <f t="shared" si="17"/>
        <v>95.78</v>
      </c>
      <c r="R267" s="14">
        <f t="shared" si="18"/>
        <v>40267.245717592588</v>
      </c>
      <c r="S267">
        <f t="shared" si="19"/>
        <v>2010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8265</v>
      </c>
      <c r="O268" t="s">
        <v>8270</v>
      </c>
      <c r="P268">
        <f t="shared" si="16"/>
        <v>146</v>
      </c>
      <c r="Q268">
        <f t="shared" si="17"/>
        <v>40.42</v>
      </c>
      <c r="R268" s="14">
        <f t="shared" si="18"/>
        <v>40205.174849537041</v>
      </c>
      <c r="S268">
        <f t="shared" si="19"/>
        <v>2010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8265</v>
      </c>
      <c r="O269" t="s">
        <v>8270</v>
      </c>
      <c r="P269">
        <f t="shared" si="16"/>
        <v>132</v>
      </c>
      <c r="Q269">
        <f t="shared" si="17"/>
        <v>78.58</v>
      </c>
      <c r="R269" s="14">
        <f t="shared" si="18"/>
        <v>41785.452534722222</v>
      </c>
      <c r="S269">
        <f t="shared" si="19"/>
        <v>2014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8265</v>
      </c>
      <c r="O270" t="s">
        <v>8270</v>
      </c>
      <c r="P270">
        <f t="shared" si="16"/>
        <v>111</v>
      </c>
      <c r="Q270">
        <f t="shared" si="17"/>
        <v>50.18</v>
      </c>
      <c r="R270" s="14">
        <f t="shared" si="18"/>
        <v>40809.15252314815</v>
      </c>
      <c r="S270">
        <f t="shared" si="19"/>
        <v>2011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8265</v>
      </c>
      <c r="O271" t="s">
        <v>8270</v>
      </c>
      <c r="P271">
        <f t="shared" si="16"/>
        <v>147</v>
      </c>
      <c r="Q271">
        <f t="shared" si="17"/>
        <v>92.25</v>
      </c>
      <c r="R271" s="14">
        <f t="shared" si="18"/>
        <v>42758.197013888886</v>
      </c>
      <c r="S271">
        <f t="shared" si="19"/>
        <v>2017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8265</v>
      </c>
      <c r="O272" t="s">
        <v>8270</v>
      </c>
      <c r="P272">
        <f t="shared" si="16"/>
        <v>153</v>
      </c>
      <c r="Q272">
        <f t="shared" si="17"/>
        <v>57.54</v>
      </c>
      <c r="R272" s="14">
        <f t="shared" si="18"/>
        <v>40637.866550925923</v>
      </c>
      <c r="S272">
        <f t="shared" si="19"/>
        <v>2011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8265</v>
      </c>
      <c r="O273" t="s">
        <v>8270</v>
      </c>
      <c r="P273">
        <f t="shared" si="16"/>
        <v>105</v>
      </c>
      <c r="Q273">
        <f t="shared" si="17"/>
        <v>109.42</v>
      </c>
      <c r="R273" s="14">
        <f t="shared" si="18"/>
        <v>41612.10024305556</v>
      </c>
      <c r="S273">
        <f t="shared" si="19"/>
        <v>2013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8265</v>
      </c>
      <c r="O274" t="s">
        <v>8270</v>
      </c>
      <c r="P274">
        <f t="shared" si="16"/>
        <v>177</v>
      </c>
      <c r="Q274">
        <f t="shared" si="17"/>
        <v>81.89</v>
      </c>
      <c r="R274" s="14">
        <f t="shared" si="18"/>
        <v>40235.900358796294</v>
      </c>
      <c r="S274">
        <f t="shared" si="19"/>
        <v>2010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8265</v>
      </c>
      <c r="O275" t="s">
        <v>8270</v>
      </c>
      <c r="P275">
        <f t="shared" si="16"/>
        <v>108</v>
      </c>
      <c r="Q275">
        <f t="shared" si="17"/>
        <v>45.67</v>
      </c>
      <c r="R275" s="14">
        <f t="shared" si="18"/>
        <v>40697.498449074075</v>
      </c>
      <c r="S275">
        <f t="shared" si="19"/>
        <v>2011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8265</v>
      </c>
      <c r="O276" t="s">
        <v>8270</v>
      </c>
      <c r="P276">
        <f t="shared" si="16"/>
        <v>156</v>
      </c>
      <c r="Q276">
        <f t="shared" si="17"/>
        <v>55.22</v>
      </c>
      <c r="R276" s="14">
        <f t="shared" si="18"/>
        <v>40969.912372685183</v>
      </c>
      <c r="S276">
        <f t="shared" si="19"/>
        <v>2012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8265</v>
      </c>
      <c r="O277" t="s">
        <v>8270</v>
      </c>
      <c r="P277">
        <f t="shared" si="16"/>
        <v>108</v>
      </c>
      <c r="Q277">
        <f t="shared" si="17"/>
        <v>65.3</v>
      </c>
      <c r="R277" s="14">
        <f t="shared" si="18"/>
        <v>41193.032013888893</v>
      </c>
      <c r="S277">
        <f t="shared" si="19"/>
        <v>2012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8265</v>
      </c>
      <c r="O278" t="s">
        <v>8270</v>
      </c>
      <c r="P278">
        <f t="shared" si="16"/>
        <v>148</v>
      </c>
      <c r="Q278">
        <f t="shared" si="17"/>
        <v>95.23</v>
      </c>
      <c r="R278" s="14">
        <f t="shared" si="18"/>
        <v>40967.081874999996</v>
      </c>
      <c r="S278">
        <f t="shared" si="19"/>
        <v>2012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8265</v>
      </c>
      <c r="O279" t="s">
        <v>8270</v>
      </c>
      <c r="P279">
        <f t="shared" si="16"/>
        <v>110</v>
      </c>
      <c r="Q279">
        <f t="shared" si="17"/>
        <v>75.44</v>
      </c>
      <c r="R279" s="14">
        <f t="shared" si="18"/>
        <v>42117.891423611116</v>
      </c>
      <c r="S279">
        <f t="shared" si="19"/>
        <v>2015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8265</v>
      </c>
      <c r="O280" t="s">
        <v>8270</v>
      </c>
      <c r="P280">
        <f t="shared" si="16"/>
        <v>150</v>
      </c>
      <c r="Q280">
        <f t="shared" si="17"/>
        <v>97.82</v>
      </c>
      <c r="R280" s="14">
        <f t="shared" si="18"/>
        <v>41164.040960648148</v>
      </c>
      <c r="S280">
        <f t="shared" si="19"/>
        <v>2012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8265</v>
      </c>
      <c r="O281" t="s">
        <v>8270</v>
      </c>
      <c r="P281">
        <f t="shared" si="16"/>
        <v>157</v>
      </c>
      <c r="Q281">
        <f t="shared" si="17"/>
        <v>87.69</v>
      </c>
      <c r="R281" s="14">
        <f t="shared" si="18"/>
        <v>42759.244166666671</v>
      </c>
      <c r="S281">
        <f t="shared" si="19"/>
        <v>2017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8265</v>
      </c>
      <c r="O282" t="s">
        <v>8270</v>
      </c>
      <c r="P282">
        <f t="shared" si="16"/>
        <v>156</v>
      </c>
      <c r="Q282">
        <f t="shared" si="17"/>
        <v>54.75</v>
      </c>
      <c r="R282" s="14">
        <f t="shared" si="18"/>
        <v>41744.590682870366</v>
      </c>
      <c r="S282">
        <f t="shared" si="19"/>
        <v>2014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8265</v>
      </c>
      <c r="O283" t="s">
        <v>8270</v>
      </c>
      <c r="P283">
        <f t="shared" si="16"/>
        <v>121</v>
      </c>
      <c r="Q283">
        <f t="shared" si="17"/>
        <v>83.95</v>
      </c>
      <c r="R283" s="14">
        <f t="shared" si="18"/>
        <v>39950.163344907407</v>
      </c>
      <c r="S283">
        <f t="shared" si="19"/>
        <v>2009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8265</v>
      </c>
      <c r="O284" t="s">
        <v>8270</v>
      </c>
      <c r="P284">
        <f t="shared" si="16"/>
        <v>101</v>
      </c>
      <c r="Q284">
        <f t="shared" si="17"/>
        <v>254.39</v>
      </c>
      <c r="R284" s="14">
        <f t="shared" si="18"/>
        <v>40194.920046296298</v>
      </c>
      <c r="S284">
        <f t="shared" si="19"/>
        <v>2010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8265</v>
      </c>
      <c r="O285" t="s">
        <v>8270</v>
      </c>
      <c r="P285">
        <f t="shared" si="16"/>
        <v>114</v>
      </c>
      <c r="Q285">
        <f t="shared" si="17"/>
        <v>101.83</v>
      </c>
      <c r="R285" s="14">
        <f t="shared" si="18"/>
        <v>40675.71</v>
      </c>
      <c r="S285">
        <f t="shared" si="19"/>
        <v>2011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8265</v>
      </c>
      <c r="O286" t="s">
        <v>8270</v>
      </c>
      <c r="P286">
        <f t="shared" si="16"/>
        <v>105</v>
      </c>
      <c r="Q286">
        <f t="shared" si="17"/>
        <v>55.07</v>
      </c>
      <c r="R286" s="14">
        <f t="shared" si="18"/>
        <v>40904.738194444442</v>
      </c>
      <c r="S286">
        <f t="shared" si="19"/>
        <v>2011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8265</v>
      </c>
      <c r="O287" t="s">
        <v>8270</v>
      </c>
      <c r="P287">
        <f t="shared" si="16"/>
        <v>229</v>
      </c>
      <c r="Q287">
        <f t="shared" si="17"/>
        <v>56.9</v>
      </c>
      <c r="R287" s="14">
        <f t="shared" si="18"/>
        <v>41506.756111111114</v>
      </c>
      <c r="S287">
        <f t="shared" si="19"/>
        <v>2013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8265</v>
      </c>
      <c r="O288" t="s">
        <v>8270</v>
      </c>
      <c r="P288">
        <f t="shared" si="16"/>
        <v>109</v>
      </c>
      <c r="Q288">
        <f t="shared" si="17"/>
        <v>121.28</v>
      </c>
      <c r="R288" s="14">
        <f t="shared" si="18"/>
        <v>41313.816249999996</v>
      </c>
      <c r="S288">
        <f t="shared" si="19"/>
        <v>2013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8265</v>
      </c>
      <c r="O289" t="s">
        <v>8270</v>
      </c>
      <c r="P289">
        <f t="shared" si="16"/>
        <v>176</v>
      </c>
      <c r="Q289">
        <f t="shared" si="17"/>
        <v>91.19</v>
      </c>
      <c r="R289" s="14">
        <f t="shared" si="18"/>
        <v>41184.277986111112</v>
      </c>
      <c r="S289">
        <f t="shared" si="19"/>
        <v>2012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8265</v>
      </c>
      <c r="O290" t="s">
        <v>8270</v>
      </c>
      <c r="P290">
        <f t="shared" si="16"/>
        <v>103</v>
      </c>
      <c r="Q290">
        <f t="shared" si="17"/>
        <v>115.45</v>
      </c>
      <c r="R290" s="14">
        <f t="shared" si="18"/>
        <v>41051.168900462959</v>
      </c>
      <c r="S290">
        <f t="shared" si="19"/>
        <v>2012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8265</v>
      </c>
      <c r="O291" t="s">
        <v>8270</v>
      </c>
      <c r="P291">
        <f t="shared" si="16"/>
        <v>105</v>
      </c>
      <c r="Q291">
        <f t="shared" si="17"/>
        <v>67.77</v>
      </c>
      <c r="R291" s="14">
        <f t="shared" si="18"/>
        <v>41550.456412037034</v>
      </c>
      <c r="S291">
        <f t="shared" si="19"/>
        <v>2013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8265</v>
      </c>
      <c r="O292" t="s">
        <v>8270</v>
      </c>
      <c r="P292">
        <f t="shared" si="16"/>
        <v>107</v>
      </c>
      <c r="Q292">
        <f t="shared" si="17"/>
        <v>28.58</v>
      </c>
      <c r="R292" s="14">
        <f t="shared" si="18"/>
        <v>40526.36917824074</v>
      </c>
      <c r="S292">
        <f t="shared" si="19"/>
        <v>2010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8265</v>
      </c>
      <c r="O293" t="s">
        <v>8270</v>
      </c>
      <c r="P293">
        <f t="shared" si="16"/>
        <v>120</v>
      </c>
      <c r="Q293">
        <f t="shared" si="17"/>
        <v>46.88</v>
      </c>
      <c r="R293" s="14">
        <f t="shared" si="18"/>
        <v>41376.769050925926</v>
      </c>
      <c r="S293">
        <f t="shared" si="19"/>
        <v>2013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8265</v>
      </c>
      <c r="O294" t="s">
        <v>8270</v>
      </c>
      <c r="P294">
        <f t="shared" si="16"/>
        <v>102</v>
      </c>
      <c r="Q294">
        <f t="shared" si="17"/>
        <v>154.41999999999999</v>
      </c>
      <c r="R294" s="14">
        <f t="shared" si="18"/>
        <v>40812.803229166668</v>
      </c>
      <c r="S294">
        <f t="shared" si="19"/>
        <v>2011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8265</v>
      </c>
      <c r="O295" t="s">
        <v>8270</v>
      </c>
      <c r="P295">
        <f t="shared" si="16"/>
        <v>101</v>
      </c>
      <c r="Q295">
        <f t="shared" si="17"/>
        <v>201.22</v>
      </c>
      <c r="R295" s="14">
        <f t="shared" si="18"/>
        <v>41719.667986111112</v>
      </c>
      <c r="S295">
        <f t="shared" si="19"/>
        <v>2014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8265</v>
      </c>
      <c r="O296" t="s">
        <v>8270</v>
      </c>
      <c r="P296">
        <f t="shared" si="16"/>
        <v>100</v>
      </c>
      <c r="Q296">
        <f t="shared" si="17"/>
        <v>100</v>
      </c>
      <c r="R296" s="14">
        <f t="shared" si="18"/>
        <v>40343.084421296298</v>
      </c>
      <c r="S296">
        <f t="shared" si="19"/>
        <v>2010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8265</v>
      </c>
      <c r="O297" t="s">
        <v>8270</v>
      </c>
      <c r="P297">
        <f t="shared" si="16"/>
        <v>133</v>
      </c>
      <c r="Q297">
        <f t="shared" si="17"/>
        <v>100.08</v>
      </c>
      <c r="R297" s="14">
        <f t="shared" si="18"/>
        <v>41519.004733796297</v>
      </c>
      <c r="S297">
        <f t="shared" si="19"/>
        <v>2013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8265</v>
      </c>
      <c r="O298" t="s">
        <v>8270</v>
      </c>
      <c r="P298">
        <f t="shared" si="16"/>
        <v>119</v>
      </c>
      <c r="Q298">
        <f t="shared" si="17"/>
        <v>230.09</v>
      </c>
      <c r="R298" s="14">
        <f t="shared" si="18"/>
        <v>41134.475497685184</v>
      </c>
      <c r="S298">
        <f t="shared" si="19"/>
        <v>2012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8265</v>
      </c>
      <c r="O299" t="s">
        <v>8270</v>
      </c>
      <c r="P299">
        <f t="shared" si="16"/>
        <v>101</v>
      </c>
      <c r="Q299">
        <f t="shared" si="17"/>
        <v>141.75</v>
      </c>
      <c r="R299" s="14">
        <f t="shared" si="18"/>
        <v>42089.72802083334</v>
      </c>
      <c r="S299">
        <f t="shared" si="19"/>
        <v>2015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8265</v>
      </c>
      <c r="O300" t="s">
        <v>8270</v>
      </c>
      <c r="P300">
        <f t="shared" si="16"/>
        <v>109</v>
      </c>
      <c r="Q300">
        <f t="shared" si="17"/>
        <v>56.34</v>
      </c>
      <c r="R300" s="14">
        <f t="shared" si="18"/>
        <v>41709.463518518518</v>
      </c>
      <c r="S300">
        <f t="shared" si="19"/>
        <v>2014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8265</v>
      </c>
      <c r="O301" t="s">
        <v>8270</v>
      </c>
      <c r="P301">
        <f t="shared" si="16"/>
        <v>179</v>
      </c>
      <c r="Q301">
        <f t="shared" si="17"/>
        <v>73.34</v>
      </c>
      <c r="R301" s="14">
        <f t="shared" si="18"/>
        <v>40469.225231481483</v>
      </c>
      <c r="S301">
        <f t="shared" si="19"/>
        <v>2010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8265</v>
      </c>
      <c r="O302" t="s">
        <v>8270</v>
      </c>
      <c r="P302">
        <f t="shared" si="16"/>
        <v>102</v>
      </c>
      <c r="Q302">
        <f t="shared" si="17"/>
        <v>85.34</v>
      </c>
      <c r="R302" s="14">
        <f t="shared" si="18"/>
        <v>40626.959930555553</v>
      </c>
      <c r="S302">
        <f t="shared" si="19"/>
        <v>2011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8265</v>
      </c>
      <c r="O303" t="s">
        <v>8270</v>
      </c>
      <c r="P303">
        <f t="shared" si="16"/>
        <v>119</v>
      </c>
      <c r="Q303">
        <f t="shared" si="17"/>
        <v>61.5</v>
      </c>
      <c r="R303" s="14">
        <f t="shared" si="18"/>
        <v>41312.737673611111</v>
      </c>
      <c r="S303">
        <f t="shared" si="19"/>
        <v>2013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8265</v>
      </c>
      <c r="O304" t="s">
        <v>8270</v>
      </c>
      <c r="P304">
        <f t="shared" si="16"/>
        <v>100</v>
      </c>
      <c r="Q304">
        <f t="shared" si="17"/>
        <v>93.02</v>
      </c>
      <c r="R304" s="14">
        <f t="shared" si="18"/>
        <v>40933.856921296298</v>
      </c>
      <c r="S304">
        <f t="shared" si="19"/>
        <v>2012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8265</v>
      </c>
      <c r="O305" t="s">
        <v>8270</v>
      </c>
      <c r="P305">
        <f t="shared" si="16"/>
        <v>137</v>
      </c>
      <c r="Q305">
        <f t="shared" si="17"/>
        <v>50.29</v>
      </c>
      <c r="R305" s="14">
        <f t="shared" si="18"/>
        <v>41032.071134259262</v>
      </c>
      <c r="S305">
        <f t="shared" si="19"/>
        <v>2012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8265</v>
      </c>
      <c r="O306" t="s">
        <v>8270</v>
      </c>
      <c r="P306">
        <f t="shared" si="16"/>
        <v>232</v>
      </c>
      <c r="Q306">
        <f t="shared" si="17"/>
        <v>106.43</v>
      </c>
      <c r="R306" s="14">
        <f t="shared" si="18"/>
        <v>41114.094872685186</v>
      </c>
      <c r="S306">
        <f t="shared" si="19"/>
        <v>2012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8265</v>
      </c>
      <c r="O307" t="s">
        <v>8270</v>
      </c>
      <c r="P307">
        <f t="shared" si="16"/>
        <v>130</v>
      </c>
      <c r="Q307">
        <f t="shared" si="17"/>
        <v>51.72</v>
      </c>
      <c r="R307" s="14">
        <f t="shared" si="18"/>
        <v>40948.630196759259</v>
      </c>
      <c r="S307">
        <f t="shared" si="19"/>
        <v>2012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8265</v>
      </c>
      <c r="O308" t="s">
        <v>8270</v>
      </c>
      <c r="P308">
        <f t="shared" si="16"/>
        <v>293</v>
      </c>
      <c r="Q308">
        <f t="shared" si="17"/>
        <v>36.61</v>
      </c>
      <c r="R308" s="14">
        <f t="shared" si="18"/>
        <v>41333.837187500001</v>
      </c>
      <c r="S308">
        <f t="shared" si="19"/>
        <v>2013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8265</v>
      </c>
      <c r="O309" t="s">
        <v>8270</v>
      </c>
      <c r="P309">
        <f t="shared" si="16"/>
        <v>111</v>
      </c>
      <c r="Q309">
        <f t="shared" si="17"/>
        <v>42.52</v>
      </c>
      <c r="R309" s="14">
        <f t="shared" si="18"/>
        <v>41282.944456018515</v>
      </c>
      <c r="S309">
        <f t="shared" si="19"/>
        <v>2013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8265</v>
      </c>
      <c r="O310" t="s">
        <v>8270</v>
      </c>
      <c r="P310">
        <f t="shared" si="16"/>
        <v>106</v>
      </c>
      <c r="Q310">
        <f t="shared" si="17"/>
        <v>62.71</v>
      </c>
      <c r="R310" s="14">
        <f t="shared" si="18"/>
        <v>40567.694560185184</v>
      </c>
      <c r="S310">
        <f t="shared" si="19"/>
        <v>2011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8265</v>
      </c>
      <c r="O311" t="s">
        <v>8270</v>
      </c>
      <c r="P311">
        <f t="shared" si="16"/>
        <v>119</v>
      </c>
      <c r="Q311">
        <f t="shared" si="17"/>
        <v>89.96</v>
      </c>
      <c r="R311" s="14">
        <f t="shared" si="18"/>
        <v>41134.751550925925</v>
      </c>
      <c r="S311">
        <f t="shared" si="19"/>
        <v>2012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8265</v>
      </c>
      <c r="O312" t="s">
        <v>8270</v>
      </c>
      <c r="P312">
        <f t="shared" si="16"/>
        <v>104</v>
      </c>
      <c r="Q312">
        <f t="shared" si="17"/>
        <v>28.92</v>
      </c>
      <c r="R312" s="14">
        <f t="shared" si="18"/>
        <v>40821.183136574073</v>
      </c>
      <c r="S312">
        <f t="shared" si="19"/>
        <v>2011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8265</v>
      </c>
      <c r="O313" t="s">
        <v>8270</v>
      </c>
      <c r="P313">
        <f t="shared" si="16"/>
        <v>104</v>
      </c>
      <c r="Q313">
        <f t="shared" si="17"/>
        <v>138.80000000000001</v>
      </c>
      <c r="R313" s="14">
        <f t="shared" si="18"/>
        <v>40868.219814814816</v>
      </c>
      <c r="S313">
        <f t="shared" si="19"/>
        <v>2011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8265</v>
      </c>
      <c r="O314" t="s">
        <v>8270</v>
      </c>
      <c r="P314">
        <f t="shared" si="16"/>
        <v>112</v>
      </c>
      <c r="Q314">
        <f t="shared" si="17"/>
        <v>61.3</v>
      </c>
      <c r="R314" s="14">
        <f t="shared" si="18"/>
        <v>41348.877685185187</v>
      </c>
      <c r="S314">
        <f t="shared" si="19"/>
        <v>2013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8265</v>
      </c>
      <c r="O315" t="s">
        <v>8270</v>
      </c>
      <c r="P315">
        <f t="shared" si="16"/>
        <v>105</v>
      </c>
      <c r="Q315">
        <f t="shared" si="17"/>
        <v>80.2</v>
      </c>
      <c r="R315" s="14">
        <f t="shared" si="18"/>
        <v>40357.227939814817</v>
      </c>
      <c r="S315">
        <f t="shared" si="19"/>
        <v>2010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8265</v>
      </c>
      <c r="O316" t="s">
        <v>8270</v>
      </c>
      <c r="P316">
        <f t="shared" si="16"/>
        <v>385</v>
      </c>
      <c r="Q316">
        <f t="shared" si="17"/>
        <v>32.1</v>
      </c>
      <c r="R316" s="14">
        <f t="shared" si="18"/>
        <v>41304.833194444444</v>
      </c>
      <c r="S316">
        <f t="shared" si="19"/>
        <v>2013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8265</v>
      </c>
      <c r="O317" t="s">
        <v>8270</v>
      </c>
      <c r="P317">
        <f t="shared" si="16"/>
        <v>101</v>
      </c>
      <c r="Q317">
        <f t="shared" si="17"/>
        <v>200.89</v>
      </c>
      <c r="R317" s="14">
        <f t="shared" si="18"/>
        <v>41113.77238425926</v>
      </c>
      <c r="S317">
        <f t="shared" si="19"/>
        <v>2012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8265</v>
      </c>
      <c r="O318" t="s">
        <v>8270</v>
      </c>
      <c r="P318">
        <f t="shared" si="16"/>
        <v>114</v>
      </c>
      <c r="Q318">
        <f t="shared" si="17"/>
        <v>108.01</v>
      </c>
      <c r="R318" s="14">
        <f t="shared" si="18"/>
        <v>41950.923576388886</v>
      </c>
      <c r="S318">
        <f t="shared" si="19"/>
        <v>2014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8265</v>
      </c>
      <c r="O319" t="s">
        <v>8270</v>
      </c>
      <c r="P319">
        <f t="shared" si="16"/>
        <v>101</v>
      </c>
      <c r="Q319">
        <f t="shared" si="17"/>
        <v>95.7</v>
      </c>
      <c r="R319" s="14">
        <f t="shared" si="18"/>
        <v>41589.676886574074</v>
      </c>
      <c r="S319">
        <f t="shared" si="19"/>
        <v>2013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8265</v>
      </c>
      <c r="O320" t="s">
        <v>8270</v>
      </c>
      <c r="P320">
        <f t="shared" si="16"/>
        <v>283</v>
      </c>
      <c r="Q320">
        <f t="shared" si="17"/>
        <v>49.88</v>
      </c>
      <c r="R320" s="14">
        <f t="shared" si="18"/>
        <v>41330.038784722223</v>
      </c>
      <c r="S320">
        <f t="shared" si="19"/>
        <v>2013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8265</v>
      </c>
      <c r="O321" t="s">
        <v>8270</v>
      </c>
      <c r="P321">
        <f t="shared" si="16"/>
        <v>113</v>
      </c>
      <c r="Q321">
        <f t="shared" si="17"/>
        <v>110.47</v>
      </c>
      <c r="R321" s="14">
        <f t="shared" si="18"/>
        <v>40123.83829861111</v>
      </c>
      <c r="S321">
        <f t="shared" si="19"/>
        <v>2009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8265</v>
      </c>
      <c r="O322" t="s">
        <v>8270</v>
      </c>
      <c r="P322">
        <f t="shared" ref="P322:P385" si="20">ROUND(E322/D322*100,0)</f>
        <v>107</v>
      </c>
      <c r="Q322">
        <f t="shared" si="17"/>
        <v>134.91</v>
      </c>
      <c r="R322" s="14">
        <f t="shared" si="18"/>
        <v>42331.551307870366</v>
      </c>
      <c r="S322">
        <f t="shared" si="19"/>
        <v>2015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8265</v>
      </c>
      <c r="O323" t="s">
        <v>8270</v>
      </c>
      <c r="P323">
        <f t="shared" si="20"/>
        <v>103</v>
      </c>
      <c r="Q323">
        <f t="shared" ref="Q323:Q386" si="21">IFERROR(ROUND(E323/L323,2),0)</f>
        <v>106.62</v>
      </c>
      <c r="R323" s="14">
        <f t="shared" ref="R323:R386" si="22">(((J323/60)/60)/24)+DATE(1970,1,1)</f>
        <v>42647.446597222224</v>
      </c>
      <c r="S323">
        <f t="shared" ref="S323:S386" si="23">YEAR(R323)</f>
        <v>2016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8265</v>
      </c>
      <c r="O324" t="s">
        <v>8270</v>
      </c>
      <c r="P324">
        <f t="shared" si="20"/>
        <v>108</v>
      </c>
      <c r="Q324">
        <f t="shared" si="21"/>
        <v>145.04</v>
      </c>
      <c r="R324" s="14">
        <f t="shared" si="22"/>
        <v>42473.57</v>
      </c>
      <c r="S324">
        <f t="shared" si="23"/>
        <v>2016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8265</v>
      </c>
      <c r="O325" t="s">
        <v>8270</v>
      </c>
      <c r="P325">
        <f t="shared" si="20"/>
        <v>123</v>
      </c>
      <c r="Q325">
        <f t="shared" si="21"/>
        <v>114.59</v>
      </c>
      <c r="R325" s="14">
        <f t="shared" si="22"/>
        <v>42697.32136574074</v>
      </c>
      <c r="S325">
        <f t="shared" si="23"/>
        <v>2016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8265</v>
      </c>
      <c r="O326" t="s">
        <v>8270</v>
      </c>
      <c r="P326">
        <f t="shared" si="20"/>
        <v>102</v>
      </c>
      <c r="Q326">
        <f t="shared" si="21"/>
        <v>105.32</v>
      </c>
      <c r="R326" s="14">
        <f t="shared" si="22"/>
        <v>42184.626250000001</v>
      </c>
      <c r="S326">
        <f t="shared" si="23"/>
        <v>2015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8265</v>
      </c>
      <c r="O327" t="s">
        <v>8270</v>
      </c>
      <c r="P327">
        <f t="shared" si="20"/>
        <v>104</v>
      </c>
      <c r="Q327">
        <f t="shared" si="21"/>
        <v>70.92</v>
      </c>
      <c r="R327" s="14">
        <f t="shared" si="22"/>
        <v>42689.187881944439</v>
      </c>
      <c r="S327">
        <f t="shared" si="23"/>
        <v>2016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8265</v>
      </c>
      <c r="O328" t="s">
        <v>8270</v>
      </c>
      <c r="P328">
        <f t="shared" si="20"/>
        <v>113</v>
      </c>
      <c r="Q328">
        <f t="shared" si="21"/>
        <v>147.16999999999999</v>
      </c>
      <c r="R328" s="14">
        <f t="shared" si="22"/>
        <v>42775.314884259264</v>
      </c>
      <c r="S328">
        <f t="shared" si="23"/>
        <v>2017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8265</v>
      </c>
      <c r="O329" t="s">
        <v>8270</v>
      </c>
      <c r="P329">
        <f t="shared" si="20"/>
        <v>136</v>
      </c>
      <c r="Q329">
        <f t="shared" si="21"/>
        <v>160.47</v>
      </c>
      <c r="R329" s="14">
        <f t="shared" si="22"/>
        <v>42058.235289351855</v>
      </c>
      <c r="S329">
        <f t="shared" si="23"/>
        <v>2015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8265</v>
      </c>
      <c r="O330" t="s">
        <v>8270</v>
      </c>
      <c r="P330">
        <f t="shared" si="20"/>
        <v>104</v>
      </c>
      <c r="Q330">
        <f t="shared" si="21"/>
        <v>156.05000000000001</v>
      </c>
      <c r="R330" s="14">
        <f t="shared" si="22"/>
        <v>42278.946620370371</v>
      </c>
      <c r="S330">
        <f t="shared" si="23"/>
        <v>2015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8265</v>
      </c>
      <c r="O331" t="s">
        <v>8270</v>
      </c>
      <c r="P331">
        <f t="shared" si="20"/>
        <v>106</v>
      </c>
      <c r="Q331">
        <f t="shared" si="21"/>
        <v>63.17</v>
      </c>
      <c r="R331" s="14">
        <f t="shared" si="22"/>
        <v>42291.46674768519</v>
      </c>
      <c r="S331">
        <f t="shared" si="23"/>
        <v>2015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8265</v>
      </c>
      <c r="O332" t="s">
        <v>8270</v>
      </c>
      <c r="P332">
        <f t="shared" si="20"/>
        <v>102</v>
      </c>
      <c r="Q332">
        <f t="shared" si="21"/>
        <v>104.82</v>
      </c>
      <c r="R332" s="14">
        <f t="shared" si="22"/>
        <v>41379.515775462962</v>
      </c>
      <c r="S332">
        <f t="shared" si="23"/>
        <v>2013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8265</v>
      </c>
      <c r="O333" t="s">
        <v>8270</v>
      </c>
      <c r="P333">
        <f t="shared" si="20"/>
        <v>107</v>
      </c>
      <c r="Q333">
        <f t="shared" si="21"/>
        <v>97.36</v>
      </c>
      <c r="R333" s="14">
        <f t="shared" si="22"/>
        <v>42507.581412037034</v>
      </c>
      <c r="S333">
        <f t="shared" si="23"/>
        <v>2016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8265</v>
      </c>
      <c r="O334" t="s">
        <v>8270</v>
      </c>
      <c r="P334">
        <f t="shared" si="20"/>
        <v>113</v>
      </c>
      <c r="Q334">
        <f t="shared" si="21"/>
        <v>203.63</v>
      </c>
      <c r="R334" s="14">
        <f t="shared" si="22"/>
        <v>42263.680289351847</v>
      </c>
      <c r="S334">
        <f t="shared" si="23"/>
        <v>2015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8265</v>
      </c>
      <c r="O335" t="s">
        <v>8270</v>
      </c>
      <c r="P335">
        <f t="shared" si="20"/>
        <v>125</v>
      </c>
      <c r="Q335">
        <f t="shared" si="21"/>
        <v>188.31</v>
      </c>
      <c r="R335" s="14">
        <f t="shared" si="22"/>
        <v>42437.636469907404</v>
      </c>
      <c r="S335">
        <f t="shared" si="23"/>
        <v>2016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8265</v>
      </c>
      <c r="O336" t="s">
        <v>8270</v>
      </c>
      <c r="P336">
        <f t="shared" si="20"/>
        <v>101</v>
      </c>
      <c r="Q336">
        <f t="shared" si="21"/>
        <v>146.65</v>
      </c>
      <c r="R336" s="14">
        <f t="shared" si="22"/>
        <v>42101.682372685187</v>
      </c>
      <c r="S336">
        <f t="shared" si="23"/>
        <v>2015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8265</v>
      </c>
      <c r="O337" t="s">
        <v>8270</v>
      </c>
      <c r="P337">
        <f t="shared" si="20"/>
        <v>103</v>
      </c>
      <c r="Q337">
        <f t="shared" si="21"/>
        <v>109.19</v>
      </c>
      <c r="R337" s="14">
        <f t="shared" si="22"/>
        <v>42101.737442129626</v>
      </c>
      <c r="S337">
        <f t="shared" si="23"/>
        <v>2015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8265</v>
      </c>
      <c r="O338" t="s">
        <v>8270</v>
      </c>
      <c r="P338">
        <f t="shared" si="20"/>
        <v>117</v>
      </c>
      <c r="Q338">
        <f t="shared" si="21"/>
        <v>59.25</v>
      </c>
      <c r="R338" s="14">
        <f t="shared" si="22"/>
        <v>42291.596273148149</v>
      </c>
      <c r="S338">
        <f t="shared" si="23"/>
        <v>2015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8265</v>
      </c>
      <c r="O339" t="s">
        <v>8270</v>
      </c>
      <c r="P339">
        <f t="shared" si="20"/>
        <v>101</v>
      </c>
      <c r="Q339">
        <f t="shared" si="21"/>
        <v>97.9</v>
      </c>
      <c r="R339" s="14">
        <f t="shared" si="22"/>
        <v>42047.128564814819</v>
      </c>
      <c r="S339">
        <f t="shared" si="23"/>
        <v>2015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8265</v>
      </c>
      <c r="O340" t="s">
        <v>8270</v>
      </c>
      <c r="P340">
        <f t="shared" si="20"/>
        <v>110</v>
      </c>
      <c r="Q340">
        <f t="shared" si="21"/>
        <v>70</v>
      </c>
      <c r="R340" s="14">
        <f t="shared" si="22"/>
        <v>42559.755671296298</v>
      </c>
      <c r="S340">
        <f t="shared" si="23"/>
        <v>2016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8265</v>
      </c>
      <c r="O341" t="s">
        <v>8270</v>
      </c>
      <c r="P341">
        <f t="shared" si="20"/>
        <v>108</v>
      </c>
      <c r="Q341">
        <f t="shared" si="21"/>
        <v>72.87</v>
      </c>
      <c r="R341" s="14">
        <f t="shared" si="22"/>
        <v>42093.760046296295</v>
      </c>
      <c r="S341">
        <f t="shared" si="23"/>
        <v>2015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8265</v>
      </c>
      <c r="O342" t="s">
        <v>8270</v>
      </c>
      <c r="P342">
        <f t="shared" si="20"/>
        <v>125</v>
      </c>
      <c r="Q342">
        <f t="shared" si="21"/>
        <v>146.35</v>
      </c>
      <c r="R342" s="14">
        <f t="shared" si="22"/>
        <v>42772.669062500005</v>
      </c>
      <c r="S342">
        <f t="shared" si="23"/>
        <v>2017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8265</v>
      </c>
      <c r="O343" t="s">
        <v>8270</v>
      </c>
      <c r="P343">
        <f t="shared" si="20"/>
        <v>107</v>
      </c>
      <c r="Q343">
        <f t="shared" si="21"/>
        <v>67.91</v>
      </c>
      <c r="R343" s="14">
        <f t="shared" si="22"/>
        <v>41894.879606481481</v>
      </c>
      <c r="S343">
        <f t="shared" si="23"/>
        <v>2014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8265</v>
      </c>
      <c r="O344" t="s">
        <v>8270</v>
      </c>
      <c r="P344">
        <f t="shared" si="20"/>
        <v>100</v>
      </c>
      <c r="Q344">
        <f t="shared" si="21"/>
        <v>169.85</v>
      </c>
      <c r="R344" s="14">
        <f t="shared" si="22"/>
        <v>42459.780844907407</v>
      </c>
      <c r="S344">
        <f t="shared" si="23"/>
        <v>2016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8265</v>
      </c>
      <c r="O345" t="s">
        <v>8270</v>
      </c>
      <c r="P345">
        <f t="shared" si="20"/>
        <v>102</v>
      </c>
      <c r="Q345">
        <f t="shared" si="21"/>
        <v>58.41</v>
      </c>
      <c r="R345" s="14">
        <f t="shared" si="22"/>
        <v>41926.73778935185</v>
      </c>
      <c r="S345">
        <f t="shared" si="23"/>
        <v>2014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8265</v>
      </c>
      <c r="O346" t="s">
        <v>8270</v>
      </c>
      <c r="P346">
        <f t="shared" si="20"/>
        <v>102</v>
      </c>
      <c r="Q346">
        <f t="shared" si="21"/>
        <v>119.99</v>
      </c>
      <c r="R346" s="14">
        <f t="shared" si="22"/>
        <v>42111.970995370371</v>
      </c>
      <c r="S346">
        <f t="shared" si="23"/>
        <v>2015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8265</v>
      </c>
      <c r="O347" t="s">
        <v>8270</v>
      </c>
      <c r="P347">
        <f t="shared" si="20"/>
        <v>123</v>
      </c>
      <c r="Q347">
        <f t="shared" si="21"/>
        <v>99.86</v>
      </c>
      <c r="R347" s="14">
        <f t="shared" si="22"/>
        <v>42114.944328703699</v>
      </c>
      <c r="S347">
        <f t="shared" si="23"/>
        <v>2015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8265</v>
      </c>
      <c r="O348" t="s">
        <v>8270</v>
      </c>
      <c r="P348">
        <f t="shared" si="20"/>
        <v>170</v>
      </c>
      <c r="Q348">
        <f t="shared" si="21"/>
        <v>90.58</v>
      </c>
      <c r="R348" s="14">
        <f t="shared" si="22"/>
        <v>42261.500243055561</v>
      </c>
      <c r="S348">
        <f t="shared" si="23"/>
        <v>2015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8265</v>
      </c>
      <c r="O349" t="s">
        <v>8270</v>
      </c>
      <c r="P349">
        <f t="shared" si="20"/>
        <v>112</v>
      </c>
      <c r="Q349">
        <f t="shared" si="21"/>
        <v>117.77</v>
      </c>
      <c r="R349" s="14">
        <f t="shared" si="22"/>
        <v>42292.495474537034</v>
      </c>
      <c r="S349">
        <f t="shared" si="23"/>
        <v>2015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8265</v>
      </c>
      <c r="O350" t="s">
        <v>8270</v>
      </c>
      <c r="P350">
        <f t="shared" si="20"/>
        <v>103</v>
      </c>
      <c r="Q350">
        <f t="shared" si="21"/>
        <v>86.55</v>
      </c>
      <c r="R350" s="14">
        <f t="shared" si="22"/>
        <v>42207.58699074074</v>
      </c>
      <c r="S350">
        <f t="shared" si="23"/>
        <v>2015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8265</v>
      </c>
      <c r="O351" t="s">
        <v>8270</v>
      </c>
      <c r="P351">
        <f t="shared" si="20"/>
        <v>107</v>
      </c>
      <c r="Q351">
        <f t="shared" si="21"/>
        <v>71.900000000000006</v>
      </c>
      <c r="R351" s="14">
        <f t="shared" si="22"/>
        <v>42760.498935185184</v>
      </c>
      <c r="S351">
        <f t="shared" si="23"/>
        <v>2017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8265</v>
      </c>
      <c r="O352" t="s">
        <v>8270</v>
      </c>
      <c r="P352">
        <f t="shared" si="20"/>
        <v>115</v>
      </c>
      <c r="Q352">
        <f t="shared" si="21"/>
        <v>129.82</v>
      </c>
      <c r="R352" s="14">
        <f t="shared" si="22"/>
        <v>42586.066076388888</v>
      </c>
      <c r="S352">
        <f t="shared" si="23"/>
        <v>2016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8265</v>
      </c>
      <c r="O353" t="s">
        <v>8270</v>
      </c>
      <c r="P353">
        <f t="shared" si="20"/>
        <v>127</v>
      </c>
      <c r="Q353">
        <f t="shared" si="21"/>
        <v>44.91</v>
      </c>
      <c r="R353" s="14">
        <f t="shared" si="22"/>
        <v>42427.964745370366</v>
      </c>
      <c r="S353">
        <f t="shared" si="23"/>
        <v>2016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8265</v>
      </c>
      <c r="O354" t="s">
        <v>8270</v>
      </c>
      <c r="P354">
        <f t="shared" si="20"/>
        <v>117</v>
      </c>
      <c r="Q354">
        <f t="shared" si="21"/>
        <v>40.76</v>
      </c>
      <c r="R354" s="14">
        <f t="shared" si="22"/>
        <v>41890.167453703703</v>
      </c>
      <c r="S354">
        <f t="shared" si="23"/>
        <v>2014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8265</v>
      </c>
      <c r="O355" t="s">
        <v>8270</v>
      </c>
      <c r="P355">
        <f t="shared" si="20"/>
        <v>109</v>
      </c>
      <c r="Q355">
        <f t="shared" si="21"/>
        <v>103.52</v>
      </c>
      <c r="R355" s="14">
        <f t="shared" si="22"/>
        <v>42297.791886574079</v>
      </c>
      <c r="S355">
        <f t="shared" si="23"/>
        <v>2015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8265</v>
      </c>
      <c r="O356" t="s">
        <v>8270</v>
      </c>
      <c r="P356">
        <f t="shared" si="20"/>
        <v>104</v>
      </c>
      <c r="Q356">
        <f t="shared" si="21"/>
        <v>125.45</v>
      </c>
      <c r="R356" s="14">
        <f t="shared" si="22"/>
        <v>42438.827789351853</v>
      </c>
      <c r="S356">
        <f t="shared" si="23"/>
        <v>2016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8265</v>
      </c>
      <c r="O357" t="s">
        <v>8270</v>
      </c>
      <c r="P357">
        <f t="shared" si="20"/>
        <v>116</v>
      </c>
      <c r="Q357">
        <f t="shared" si="21"/>
        <v>246.61</v>
      </c>
      <c r="R357" s="14">
        <f t="shared" si="22"/>
        <v>41943.293912037036</v>
      </c>
      <c r="S357">
        <f t="shared" si="23"/>
        <v>2014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8265</v>
      </c>
      <c r="O358" t="s">
        <v>8270</v>
      </c>
      <c r="P358">
        <f t="shared" si="20"/>
        <v>103</v>
      </c>
      <c r="Q358">
        <f t="shared" si="21"/>
        <v>79.400000000000006</v>
      </c>
      <c r="R358" s="14">
        <f t="shared" si="22"/>
        <v>42415.803159722222</v>
      </c>
      <c r="S358">
        <f t="shared" si="23"/>
        <v>2016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8265</v>
      </c>
      <c r="O359" t="s">
        <v>8270</v>
      </c>
      <c r="P359">
        <f t="shared" si="20"/>
        <v>174</v>
      </c>
      <c r="Q359">
        <f t="shared" si="21"/>
        <v>86.14</v>
      </c>
      <c r="R359" s="14">
        <f t="shared" si="22"/>
        <v>42078.222187499996</v>
      </c>
      <c r="S359">
        <f t="shared" si="23"/>
        <v>2015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8265</v>
      </c>
      <c r="O360" t="s">
        <v>8270</v>
      </c>
      <c r="P360">
        <f t="shared" si="20"/>
        <v>103</v>
      </c>
      <c r="Q360">
        <f t="shared" si="21"/>
        <v>193.05</v>
      </c>
      <c r="R360" s="14">
        <f t="shared" si="22"/>
        <v>42507.860196759255</v>
      </c>
      <c r="S360">
        <f t="shared" si="23"/>
        <v>2016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8265</v>
      </c>
      <c r="O361" t="s">
        <v>8270</v>
      </c>
      <c r="P361">
        <f t="shared" si="20"/>
        <v>105</v>
      </c>
      <c r="Q361">
        <f t="shared" si="21"/>
        <v>84.02</v>
      </c>
      <c r="R361" s="14">
        <f t="shared" si="22"/>
        <v>41935.070486111108</v>
      </c>
      <c r="S361">
        <f t="shared" si="23"/>
        <v>2014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8265</v>
      </c>
      <c r="O362" t="s">
        <v>8270</v>
      </c>
      <c r="P362">
        <f t="shared" si="20"/>
        <v>101</v>
      </c>
      <c r="Q362">
        <f t="shared" si="21"/>
        <v>139.83000000000001</v>
      </c>
      <c r="R362" s="14">
        <f t="shared" si="22"/>
        <v>42163.897916666669</v>
      </c>
      <c r="S362">
        <f t="shared" si="23"/>
        <v>2015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8265</v>
      </c>
      <c r="O363" t="s">
        <v>8270</v>
      </c>
      <c r="P363">
        <f t="shared" si="20"/>
        <v>111</v>
      </c>
      <c r="Q363">
        <f t="shared" si="21"/>
        <v>109.82</v>
      </c>
      <c r="R363" s="14">
        <f t="shared" si="22"/>
        <v>41936.001226851848</v>
      </c>
      <c r="S363">
        <f t="shared" si="23"/>
        <v>2014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8265</v>
      </c>
      <c r="O364" t="s">
        <v>8270</v>
      </c>
      <c r="P364">
        <f t="shared" si="20"/>
        <v>124</v>
      </c>
      <c r="Q364">
        <f t="shared" si="21"/>
        <v>139.53</v>
      </c>
      <c r="R364" s="14">
        <f t="shared" si="22"/>
        <v>41837.210543981484</v>
      </c>
      <c r="S364">
        <f t="shared" si="23"/>
        <v>2014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8265</v>
      </c>
      <c r="O365" t="s">
        <v>8270</v>
      </c>
      <c r="P365">
        <f t="shared" si="20"/>
        <v>101</v>
      </c>
      <c r="Q365">
        <f t="shared" si="21"/>
        <v>347.85</v>
      </c>
      <c r="R365" s="14">
        <f t="shared" si="22"/>
        <v>40255.744629629626</v>
      </c>
      <c r="S365">
        <f t="shared" si="23"/>
        <v>2010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8265</v>
      </c>
      <c r="O366" t="s">
        <v>8270</v>
      </c>
      <c r="P366">
        <f t="shared" si="20"/>
        <v>110</v>
      </c>
      <c r="Q366">
        <f t="shared" si="21"/>
        <v>68.239999999999995</v>
      </c>
      <c r="R366" s="14">
        <f t="shared" si="22"/>
        <v>41780.859629629631</v>
      </c>
      <c r="S366">
        <f t="shared" si="23"/>
        <v>2014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8265</v>
      </c>
      <c r="O367" t="s">
        <v>8270</v>
      </c>
      <c r="P367">
        <f t="shared" si="20"/>
        <v>104</v>
      </c>
      <c r="Q367">
        <f t="shared" si="21"/>
        <v>239.94</v>
      </c>
      <c r="R367" s="14">
        <f t="shared" si="22"/>
        <v>41668.606469907405</v>
      </c>
      <c r="S367">
        <f t="shared" si="23"/>
        <v>2014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8265</v>
      </c>
      <c r="O368" t="s">
        <v>8270</v>
      </c>
      <c r="P368">
        <f t="shared" si="20"/>
        <v>101</v>
      </c>
      <c r="Q368">
        <f t="shared" si="21"/>
        <v>287.31</v>
      </c>
      <c r="R368" s="14">
        <f t="shared" si="22"/>
        <v>41019.793032407404</v>
      </c>
      <c r="S368">
        <f t="shared" si="23"/>
        <v>2012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8265</v>
      </c>
      <c r="O369" t="s">
        <v>8270</v>
      </c>
      <c r="P369">
        <f t="shared" si="20"/>
        <v>103</v>
      </c>
      <c r="Q369">
        <f t="shared" si="21"/>
        <v>86.85</v>
      </c>
      <c r="R369" s="14">
        <f t="shared" si="22"/>
        <v>41355.577291666668</v>
      </c>
      <c r="S369">
        <f t="shared" si="23"/>
        <v>2013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8265</v>
      </c>
      <c r="O370" t="s">
        <v>8270</v>
      </c>
      <c r="P370">
        <f t="shared" si="20"/>
        <v>104</v>
      </c>
      <c r="Q370">
        <f t="shared" si="21"/>
        <v>81.849999999999994</v>
      </c>
      <c r="R370" s="14">
        <f t="shared" si="22"/>
        <v>42043.605578703704</v>
      </c>
      <c r="S370">
        <f t="shared" si="23"/>
        <v>2015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8265</v>
      </c>
      <c r="O371" t="s">
        <v>8270</v>
      </c>
      <c r="P371">
        <f t="shared" si="20"/>
        <v>110</v>
      </c>
      <c r="Q371">
        <f t="shared" si="21"/>
        <v>42.87</v>
      </c>
      <c r="R371" s="14">
        <f t="shared" si="22"/>
        <v>40893.551724537036</v>
      </c>
      <c r="S371">
        <f t="shared" si="23"/>
        <v>2011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8265</v>
      </c>
      <c r="O372" t="s">
        <v>8270</v>
      </c>
      <c r="P372">
        <f t="shared" si="20"/>
        <v>122</v>
      </c>
      <c r="Q372">
        <f t="shared" si="21"/>
        <v>709.42</v>
      </c>
      <c r="R372" s="14">
        <f t="shared" si="22"/>
        <v>42711.795138888891</v>
      </c>
      <c r="S372">
        <f t="shared" si="23"/>
        <v>2016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8265</v>
      </c>
      <c r="O373" t="s">
        <v>8270</v>
      </c>
      <c r="P373">
        <f t="shared" si="20"/>
        <v>114</v>
      </c>
      <c r="Q373">
        <f t="shared" si="21"/>
        <v>161.26</v>
      </c>
      <c r="R373" s="14">
        <f t="shared" si="22"/>
        <v>41261.767812500002</v>
      </c>
      <c r="S373">
        <f t="shared" si="23"/>
        <v>2012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8265</v>
      </c>
      <c r="O374" t="s">
        <v>8270</v>
      </c>
      <c r="P374">
        <f t="shared" si="20"/>
        <v>125</v>
      </c>
      <c r="Q374">
        <f t="shared" si="21"/>
        <v>41.78</v>
      </c>
      <c r="R374" s="14">
        <f t="shared" si="22"/>
        <v>42425.576898148152</v>
      </c>
      <c r="S374">
        <f t="shared" si="23"/>
        <v>2016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8265</v>
      </c>
      <c r="O375" t="s">
        <v>8270</v>
      </c>
      <c r="P375">
        <f t="shared" si="20"/>
        <v>107</v>
      </c>
      <c r="Q375">
        <f t="shared" si="21"/>
        <v>89.89</v>
      </c>
      <c r="R375" s="14">
        <f t="shared" si="22"/>
        <v>41078.91201388889</v>
      </c>
      <c r="S375">
        <f t="shared" si="23"/>
        <v>2012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8265</v>
      </c>
      <c r="O376" t="s">
        <v>8270</v>
      </c>
      <c r="P376">
        <f t="shared" si="20"/>
        <v>131</v>
      </c>
      <c r="Q376">
        <f t="shared" si="21"/>
        <v>45.05</v>
      </c>
      <c r="R376" s="14">
        <f t="shared" si="22"/>
        <v>40757.889247685183</v>
      </c>
      <c r="S376">
        <f t="shared" si="23"/>
        <v>2011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8265</v>
      </c>
      <c r="O377" t="s">
        <v>8270</v>
      </c>
      <c r="P377">
        <f t="shared" si="20"/>
        <v>120</v>
      </c>
      <c r="Q377">
        <f t="shared" si="21"/>
        <v>42.86</v>
      </c>
      <c r="R377" s="14">
        <f t="shared" si="22"/>
        <v>41657.985081018516</v>
      </c>
      <c r="S377">
        <f t="shared" si="23"/>
        <v>2014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8265</v>
      </c>
      <c r="O378" t="s">
        <v>8270</v>
      </c>
      <c r="P378">
        <f t="shared" si="20"/>
        <v>106</v>
      </c>
      <c r="Q378">
        <f t="shared" si="21"/>
        <v>54.08</v>
      </c>
      <c r="R378" s="14">
        <f t="shared" si="22"/>
        <v>42576.452731481477</v>
      </c>
      <c r="S378">
        <f t="shared" si="23"/>
        <v>2016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8265</v>
      </c>
      <c r="O379" t="s">
        <v>8270</v>
      </c>
      <c r="P379">
        <f t="shared" si="20"/>
        <v>114</v>
      </c>
      <c r="Q379">
        <f t="shared" si="21"/>
        <v>103.22</v>
      </c>
      <c r="R379" s="14">
        <f t="shared" si="22"/>
        <v>42292.250787037032</v>
      </c>
      <c r="S379">
        <f t="shared" si="23"/>
        <v>2015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8265</v>
      </c>
      <c r="O380" t="s">
        <v>8270</v>
      </c>
      <c r="P380">
        <f t="shared" si="20"/>
        <v>112</v>
      </c>
      <c r="Q380">
        <f t="shared" si="21"/>
        <v>40.4</v>
      </c>
      <c r="R380" s="14">
        <f t="shared" si="22"/>
        <v>42370.571851851855</v>
      </c>
      <c r="S380">
        <f t="shared" si="23"/>
        <v>2016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8265</v>
      </c>
      <c r="O381" t="s">
        <v>8270</v>
      </c>
      <c r="P381">
        <f t="shared" si="20"/>
        <v>116</v>
      </c>
      <c r="Q381">
        <f t="shared" si="21"/>
        <v>116.86</v>
      </c>
      <c r="R381" s="14">
        <f t="shared" si="22"/>
        <v>40987.688333333332</v>
      </c>
      <c r="S381">
        <f t="shared" si="23"/>
        <v>2012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8265</v>
      </c>
      <c r="O382" t="s">
        <v>8270</v>
      </c>
      <c r="P382">
        <f t="shared" si="20"/>
        <v>142</v>
      </c>
      <c r="Q382">
        <f t="shared" si="21"/>
        <v>115.51</v>
      </c>
      <c r="R382" s="14">
        <f t="shared" si="22"/>
        <v>42367.719814814816</v>
      </c>
      <c r="S382">
        <f t="shared" si="23"/>
        <v>2015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8265</v>
      </c>
      <c r="O383" t="s">
        <v>8270</v>
      </c>
      <c r="P383">
        <f t="shared" si="20"/>
        <v>105</v>
      </c>
      <c r="Q383">
        <f t="shared" si="21"/>
        <v>104.31</v>
      </c>
      <c r="R383" s="14">
        <f t="shared" si="22"/>
        <v>41085.698113425926</v>
      </c>
      <c r="S383">
        <f t="shared" si="23"/>
        <v>2012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8265</v>
      </c>
      <c r="O384" t="s">
        <v>8270</v>
      </c>
      <c r="P384">
        <f t="shared" si="20"/>
        <v>256</v>
      </c>
      <c r="Q384">
        <f t="shared" si="21"/>
        <v>69.77</v>
      </c>
      <c r="R384" s="14">
        <f t="shared" si="22"/>
        <v>41144.709490740745</v>
      </c>
      <c r="S384">
        <f t="shared" si="23"/>
        <v>2012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8265</v>
      </c>
      <c r="O385" t="s">
        <v>8270</v>
      </c>
      <c r="P385">
        <f t="shared" si="20"/>
        <v>207</v>
      </c>
      <c r="Q385">
        <f t="shared" si="21"/>
        <v>43.02</v>
      </c>
      <c r="R385" s="14">
        <f t="shared" si="22"/>
        <v>41755.117581018516</v>
      </c>
      <c r="S385">
        <f t="shared" si="23"/>
        <v>2014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8265</v>
      </c>
      <c r="O386" t="s">
        <v>8270</v>
      </c>
      <c r="P386">
        <f t="shared" ref="P386:P449" si="24">ROUND(E386/D386*100,0)</f>
        <v>112</v>
      </c>
      <c r="Q386">
        <f t="shared" si="21"/>
        <v>58.54</v>
      </c>
      <c r="R386" s="14">
        <f t="shared" si="22"/>
        <v>41980.781793981485</v>
      </c>
      <c r="S386">
        <f t="shared" si="23"/>
        <v>2014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8265</v>
      </c>
      <c r="O387" t="s">
        <v>8270</v>
      </c>
      <c r="P387">
        <f t="shared" si="24"/>
        <v>106</v>
      </c>
      <c r="Q387">
        <f t="shared" ref="Q387:Q450" si="25">IFERROR(ROUND(E387/L387,2),0)</f>
        <v>111.8</v>
      </c>
      <c r="R387" s="14">
        <f t="shared" ref="R387:R450" si="26">(((J387/60)/60)/24)+DATE(1970,1,1)</f>
        <v>41934.584502314814</v>
      </c>
      <c r="S387">
        <f t="shared" ref="S387:S450" si="27">YEAR(R387)</f>
        <v>2014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8265</v>
      </c>
      <c r="O388" t="s">
        <v>8270</v>
      </c>
      <c r="P388">
        <f t="shared" si="24"/>
        <v>100</v>
      </c>
      <c r="Q388">
        <f t="shared" si="25"/>
        <v>46.23</v>
      </c>
      <c r="R388" s="14">
        <f t="shared" si="26"/>
        <v>42211.951284722221</v>
      </c>
      <c r="S388">
        <f t="shared" si="27"/>
        <v>2015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8265</v>
      </c>
      <c r="O389" t="s">
        <v>8270</v>
      </c>
      <c r="P389">
        <f t="shared" si="24"/>
        <v>214</v>
      </c>
      <c r="Q389">
        <f t="shared" si="25"/>
        <v>144.69</v>
      </c>
      <c r="R389" s="14">
        <f t="shared" si="26"/>
        <v>42200.67659722222</v>
      </c>
      <c r="S389">
        <f t="shared" si="27"/>
        <v>2015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8265</v>
      </c>
      <c r="O390" t="s">
        <v>8270</v>
      </c>
      <c r="P390">
        <f t="shared" si="24"/>
        <v>126</v>
      </c>
      <c r="Q390">
        <f t="shared" si="25"/>
        <v>88.85</v>
      </c>
      <c r="R390" s="14">
        <f t="shared" si="26"/>
        <v>42549.076157407413</v>
      </c>
      <c r="S390">
        <f t="shared" si="27"/>
        <v>2016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8265</v>
      </c>
      <c r="O391" t="s">
        <v>8270</v>
      </c>
      <c r="P391">
        <f t="shared" si="24"/>
        <v>182</v>
      </c>
      <c r="Q391">
        <f t="shared" si="25"/>
        <v>81.75</v>
      </c>
      <c r="R391" s="14">
        <f t="shared" si="26"/>
        <v>41674.063078703701</v>
      </c>
      <c r="S391">
        <f t="shared" si="27"/>
        <v>2014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8265</v>
      </c>
      <c r="O392" t="s">
        <v>8270</v>
      </c>
      <c r="P392">
        <f t="shared" si="24"/>
        <v>100</v>
      </c>
      <c r="Q392">
        <f t="shared" si="25"/>
        <v>71.430000000000007</v>
      </c>
      <c r="R392" s="14">
        <f t="shared" si="26"/>
        <v>42112.036712962959</v>
      </c>
      <c r="S392">
        <f t="shared" si="27"/>
        <v>2015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8265</v>
      </c>
      <c r="O393" t="s">
        <v>8270</v>
      </c>
      <c r="P393">
        <f t="shared" si="24"/>
        <v>101</v>
      </c>
      <c r="Q393">
        <f t="shared" si="25"/>
        <v>104.26</v>
      </c>
      <c r="R393" s="14">
        <f t="shared" si="26"/>
        <v>40865.042256944449</v>
      </c>
      <c r="S393">
        <f t="shared" si="27"/>
        <v>2011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8265</v>
      </c>
      <c r="O394" t="s">
        <v>8270</v>
      </c>
      <c r="P394">
        <f t="shared" si="24"/>
        <v>101</v>
      </c>
      <c r="Q394">
        <f t="shared" si="25"/>
        <v>90.62</v>
      </c>
      <c r="R394" s="14">
        <f t="shared" si="26"/>
        <v>40763.717256944445</v>
      </c>
      <c r="S394">
        <f t="shared" si="27"/>
        <v>2011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8265</v>
      </c>
      <c r="O395" t="s">
        <v>8270</v>
      </c>
      <c r="P395">
        <f t="shared" si="24"/>
        <v>110</v>
      </c>
      <c r="Q395">
        <f t="shared" si="25"/>
        <v>157.33000000000001</v>
      </c>
      <c r="R395" s="14">
        <f t="shared" si="26"/>
        <v>41526.708935185183</v>
      </c>
      <c r="S395">
        <f t="shared" si="27"/>
        <v>2013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8265</v>
      </c>
      <c r="O396" t="s">
        <v>8270</v>
      </c>
      <c r="P396">
        <f t="shared" si="24"/>
        <v>112</v>
      </c>
      <c r="Q396">
        <f t="shared" si="25"/>
        <v>105.18</v>
      </c>
      <c r="R396" s="14">
        <f t="shared" si="26"/>
        <v>42417.818078703705</v>
      </c>
      <c r="S396">
        <f t="shared" si="27"/>
        <v>2016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8265</v>
      </c>
      <c r="O397" t="s">
        <v>8270</v>
      </c>
      <c r="P397">
        <f t="shared" si="24"/>
        <v>108</v>
      </c>
      <c r="Q397">
        <f t="shared" si="25"/>
        <v>58.72</v>
      </c>
      <c r="R397" s="14">
        <f t="shared" si="26"/>
        <v>40990.909259259257</v>
      </c>
      <c r="S397">
        <f t="shared" si="27"/>
        <v>2012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8265</v>
      </c>
      <c r="O398" t="s">
        <v>8270</v>
      </c>
      <c r="P398">
        <f t="shared" si="24"/>
        <v>107</v>
      </c>
      <c r="Q398">
        <f t="shared" si="25"/>
        <v>81.63</v>
      </c>
      <c r="R398" s="14">
        <f t="shared" si="26"/>
        <v>41082.564884259256</v>
      </c>
      <c r="S398">
        <f t="shared" si="27"/>
        <v>2012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8265</v>
      </c>
      <c r="O399" t="s">
        <v>8270</v>
      </c>
      <c r="P399">
        <f t="shared" si="24"/>
        <v>104</v>
      </c>
      <c r="Q399">
        <f t="shared" si="25"/>
        <v>56.46</v>
      </c>
      <c r="R399" s="14">
        <f t="shared" si="26"/>
        <v>40379.776435185187</v>
      </c>
      <c r="S399">
        <f t="shared" si="27"/>
        <v>2010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8265</v>
      </c>
      <c r="O400" t="s">
        <v>8270</v>
      </c>
      <c r="P400">
        <f t="shared" si="24"/>
        <v>125</v>
      </c>
      <c r="Q400">
        <f t="shared" si="25"/>
        <v>140.1</v>
      </c>
      <c r="R400" s="14">
        <f t="shared" si="26"/>
        <v>42078.793124999997</v>
      </c>
      <c r="S400">
        <f t="shared" si="27"/>
        <v>2015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8265</v>
      </c>
      <c r="O401" t="s">
        <v>8270</v>
      </c>
      <c r="P401">
        <f t="shared" si="24"/>
        <v>107</v>
      </c>
      <c r="Q401">
        <f t="shared" si="25"/>
        <v>224.85</v>
      </c>
      <c r="R401" s="14">
        <f t="shared" si="26"/>
        <v>42687.875775462962</v>
      </c>
      <c r="S401">
        <f t="shared" si="27"/>
        <v>2016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8265</v>
      </c>
      <c r="O402" t="s">
        <v>8270</v>
      </c>
      <c r="P402">
        <f t="shared" si="24"/>
        <v>112</v>
      </c>
      <c r="Q402">
        <f t="shared" si="25"/>
        <v>181.13</v>
      </c>
      <c r="R402" s="14">
        <f t="shared" si="26"/>
        <v>41745.635960648149</v>
      </c>
      <c r="S402">
        <f t="shared" si="27"/>
        <v>2014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8265</v>
      </c>
      <c r="O403" t="s">
        <v>8270</v>
      </c>
      <c r="P403">
        <f t="shared" si="24"/>
        <v>104</v>
      </c>
      <c r="Q403">
        <f t="shared" si="25"/>
        <v>711.04</v>
      </c>
      <c r="R403" s="14">
        <f t="shared" si="26"/>
        <v>40732.842245370368</v>
      </c>
      <c r="S403">
        <f t="shared" si="27"/>
        <v>2011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8265</v>
      </c>
      <c r="O404" t="s">
        <v>8270</v>
      </c>
      <c r="P404">
        <f t="shared" si="24"/>
        <v>142</v>
      </c>
      <c r="Q404">
        <f t="shared" si="25"/>
        <v>65.88</v>
      </c>
      <c r="R404" s="14">
        <f t="shared" si="26"/>
        <v>42292.539548611108</v>
      </c>
      <c r="S404">
        <f t="shared" si="27"/>
        <v>2015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8265</v>
      </c>
      <c r="O405" t="s">
        <v>8270</v>
      </c>
      <c r="P405">
        <f t="shared" si="24"/>
        <v>105</v>
      </c>
      <c r="Q405">
        <f t="shared" si="25"/>
        <v>75.19</v>
      </c>
      <c r="R405" s="14">
        <f t="shared" si="26"/>
        <v>40718.310659722221</v>
      </c>
      <c r="S405">
        <f t="shared" si="27"/>
        <v>2011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8265</v>
      </c>
      <c r="O406" t="s">
        <v>8270</v>
      </c>
      <c r="P406">
        <f t="shared" si="24"/>
        <v>103</v>
      </c>
      <c r="Q406">
        <f t="shared" si="25"/>
        <v>133.13999999999999</v>
      </c>
      <c r="R406" s="14">
        <f t="shared" si="26"/>
        <v>41646.628032407411</v>
      </c>
      <c r="S406">
        <f t="shared" si="27"/>
        <v>2014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8265</v>
      </c>
      <c r="O407" t="s">
        <v>8270</v>
      </c>
      <c r="P407">
        <f t="shared" si="24"/>
        <v>108</v>
      </c>
      <c r="Q407">
        <f t="shared" si="25"/>
        <v>55.2</v>
      </c>
      <c r="R407" s="14">
        <f t="shared" si="26"/>
        <v>41674.08494212963</v>
      </c>
      <c r="S407">
        <f t="shared" si="27"/>
        <v>2014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8265</v>
      </c>
      <c r="O408" t="s">
        <v>8270</v>
      </c>
      <c r="P408">
        <f t="shared" si="24"/>
        <v>108</v>
      </c>
      <c r="Q408">
        <f t="shared" si="25"/>
        <v>86.16</v>
      </c>
      <c r="R408" s="14">
        <f t="shared" si="26"/>
        <v>40638.162465277775</v>
      </c>
      <c r="S408">
        <f t="shared" si="27"/>
        <v>2011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8265</v>
      </c>
      <c r="O409" t="s">
        <v>8270</v>
      </c>
      <c r="P409">
        <f t="shared" si="24"/>
        <v>102</v>
      </c>
      <c r="Q409">
        <f t="shared" si="25"/>
        <v>92.32</v>
      </c>
      <c r="R409" s="14">
        <f t="shared" si="26"/>
        <v>40806.870949074073</v>
      </c>
      <c r="S409">
        <f t="shared" si="27"/>
        <v>2011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8265</v>
      </c>
      <c r="O410" t="s">
        <v>8270</v>
      </c>
      <c r="P410">
        <f t="shared" si="24"/>
        <v>101</v>
      </c>
      <c r="Q410">
        <f t="shared" si="25"/>
        <v>160.16</v>
      </c>
      <c r="R410" s="14">
        <f t="shared" si="26"/>
        <v>41543.735995370371</v>
      </c>
      <c r="S410">
        <f t="shared" si="27"/>
        <v>2013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8265</v>
      </c>
      <c r="O411" t="s">
        <v>8270</v>
      </c>
      <c r="P411">
        <f t="shared" si="24"/>
        <v>137</v>
      </c>
      <c r="Q411">
        <f t="shared" si="25"/>
        <v>45.6</v>
      </c>
      <c r="R411" s="14">
        <f t="shared" si="26"/>
        <v>42543.862777777773</v>
      </c>
      <c r="S411">
        <f t="shared" si="27"/>
        <v>2016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8265</v>
      </c>
      <c r="O412" t="s">
        <v>8270</v>
      </c>
      <c r="P412">
        <f t="shared" si="24"/>
        <v>128</v>
      </c>
      <c r="Q412">
        <f t="shared" si="25"/>
        <v>183.29</v>
      </c>
      <c r="R412" s="14">
        <f t="shared" si="26"/>
        <v>42113.981446759266</v>
      </c>
      <c r="S412">
        <f t="shared" si="27"/>
        <v>2015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8265</v>
      </c>
      <c r="O413" t="s">
        <v>8270</v>
      </c>
      <c r="P413">
        <f t="shared" si="24"/>
        <v>101</v>
      </c>
      <c r="Q413">
        <f t="shared" si="25"/>
        <v>125.79</v>
      </c>
      <c r="R413" s="14">
        <f t="shared" si="26"/>
        <v>41598.17597222222</v>
      </c>
      <c r="S413">
        <f t="shared" si="27"/>
        <v>2013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8265</v>
      </c>
      <c r="O414" t="s">
        <v>8270</v>
      </c>
      <c r="P414">
        <f t="shared" si="24"/>
        <v>127</v>
      </c>
      <c r="Q414">
        <f t="shared" si="25"/>
        <v>57.65</v>
      </c>
      <c r="R414" s="14">
        <f t="shared" si="26"/>
        <v>41099.742800925924</v>
      </c>
      <c r="S414">
        <f t="shared" si="27"/>
        <v>2012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8265</v>
      </c>
      <c r="O415" t="s">
        <v>8270</v>
      </c>
      <c r="P415">
        <f t="shared" si="24"/>
        <v>105</v>
      </c>
      <c r="Q415">
        <f t="shared" si="25"/>
        <v>78.66</v>
      </c>
      <c r="R415" s="14">
        <f t="shared" si="26"/>
        <v>41079.877442129626</v>
      </c>
      <c r="S415">
        <f t="shared" si="27"/>
        <v>2012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8265</v>
      </c>
      <c r="O416" t="s">
        <v>8270</v>
      </c>
      <c r="P416">
        <f t="shared" si="24"/>
        <v>103</v>
      </c>
      <c r="Q416">
        <f t="shared" si="25"/>
        <v>91.48</v>
      </c>
      <c r="R416" s="14">
        <f t="shared" si="26"/>
        <v>41529.063252314816</v>
      </c>
      <c r="S416">
        <f t="shared" si="27"/>
        <v>2013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8265</v>
      </c>
      <c r="O417" t="s">
        <v>8270</v>
      </c>
      <c r="P417">
        <f t="shared" si="24"/>
        <v>102</v>
      </c>
      <c r="Q417">
        <f t="shared" si="25"/>
        <v>68.099999999999994</v>
      </c>
      <c r="R417" s="14">
        <f t="shared" si="26"/>
        <v>41904.851875</v>
      </c>
      <c r="S417">
        <f t="shared" si="27"/>
        <v>2014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8265</v>
      </c>
      <c r="O418" t="s">
        <v>8270</v>
      </c>
      <c r="P418">
        <f t="shared" si="24"/>
        <v>120</v>
      </c>
      <c r="Q418">
        <f t="shared" si="25"/>
        <v>48.09</v>
      </c>
      <c r="R418" s="14">
        <f t="shared" si="26"/>
        <v>41648.396192129629</v>
      </c>
      <c r="S418">
        <f t="shared" si="27"/>
        <v>2014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8265</v>
      </c>
      <c r="O419" t="s">
        <v>8270</v>
      </c>
      <c r="P419">
        <f t="shared" si="24"/>
        <v>100</v>
      </c>
      <c r="Q419">
        <f t="shared" si="25"/>
        <v>202.42</v>
      </c>
      <c r="R419" s="14">
        <f t="shared" si="26"/>
        <v>41360.970601851855</v>
      </c>
      <c r="S419">
        <f t="shared" si="27"/>
        <v>2013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8265</v>
      </c>
      <c r="O420" t="s">
        <v>8270</v>
      </c>
      <c r="P420">
        <f t="shared" si="24"/>
        <v>101</v>
      </c>
      <c r="Q420">
        <f t="shared" si="25"/>
        <v>216.75</v>
      </c>
      <c r="R420" s="14">
        <f t="shared" si="26"/>
        <v>42178.282372685186</v>
      </c>
      <c r="S420">
        <f t="shared" si="27"/>
        <v>2015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8265</v>
      </c>
      <c r="O421" t="s">
        <v>8270</v>
      </c>
      <c r="P421">
        <f t="shared" si="24"/>
        <v>100</v>
      </c>
      <c r="Q421">
        <f t="shared" si="25"/>
        <v>110.07</v>
      </c>
      <c r="R421" s="14">
        <f t="shared" si="26"/>
        <v>41394.842442129629</v>
      </c>
      <c r="S421">
        <f t="shared" si="27"/>
        <v>2013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8265</v>
      </c>
      <c r="O422" t="s">
        <v>8271</v>
      </c>
      <c r="P422">
        <f t="shared" si="24"/>
        <v>0</v>
      </c>
      <c r="Q422">
        <f t="shared" si="25"/>
        <v>4.83</v>
      </c>
      <c r="R422" s="14">
        <f t="shared" si="26"/>
        <v>41682.23646990741</v>
      </c>
      <c r="S422">
        <f t="shared" si="27"/>
        <v>2014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8265</v>
      </c>
      <c r="O423" t="s">
        <v>8271</v>
      </c>
      <c r="P423">
        <f t="shared" si="24"/>
        <v>2</v>
      </c>
      <c r="Q423">
        <f t="shared" si="25"/>
        <v>50.17</v>
      </c>
      <c r="R423" s="14">
        <f t="shared" si="26"/>
        <v>42177.491388888884</v>
      </c>
      <c r="S423">
        <f t="shared" si="27"/>
        <v>2015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8265</v>
      </c>
      <c r="O424" t="s">
        <v>8271</v>
      </c>
      <c r="P424">
        <f t="shared" si="24"/>
        <v>1</v>
      </c>
      <c r="Q424">
        <f t="shared" si="25"/>
        <v>35.83</v>
      </c>
      <c r="R424" s="14">
        <f t="shared" si="26"/>
        <v>41863.260381944441</v>
      </c>
      <c r="S424">
        <f t="shared" si="27"/>
        <v>2014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8265</v>
      </c>
      <c r="O425" t="s">
        <v>8271</v>
      </c>
      <c r="P425">
        <f t="shared" si="24"/>
        <v>1</v>
      </c>
      <c r="Q425">
        <f t="shared" si="25"/>
        <v>11.77</v>
      </c>
      <c r="R425" s="14">
        <f t="shared" si="26"/>
        <v>41400.92627314815</v>
      </c>
      <c r="S425">
        <f t="shared" si="27"/>
        <v>2013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8265</v>
      </c>
      <c r="O426" t="s">
        <v>8271</v>
      </c>
      <c r="P426">
        <f t="shared" si="24"/>
        <v>7</v>
      </c>
      <c r="Q426">
        <f t="shared" si="25"/>
        <v>40.78</v>
      </c>
      <c r="R426" s="14">
        <f t="shared" si="26"/>
        <v>40934.376145833332</v>
      </c>
      <c r="S426">
        <f t="shared" si="27"/>
        <v>2012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8265</v>
      </c>
      <c r="O427" t="s">
        <v>8271</v>
      </c>
      <c r="P427">
        <f t="shared" si="24"/>
        <v>0</v>
      </c>
      <c r="Q427">
        <f t="shared" si="25"/>
        <v>3</v>
      </c>
      <c r="R427" s="14">
        <f t="shared" si="26"/>
        <v>42275.861157407402</v>
      </c>
      <c r="S427">
        <f t="shared" si="27"/>
        <v>2015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8265</v>
      </c>
      <c r="O428" t="s">
        <v>8271</v>
      </c>
      <c r="P428">
        <f t="shared" si="24"/>
        <v>1</v>
      </c>
      <c r="Q428">
        <f t="shared" si="25"/>
        <v>16.63</v>
      </c>
      <c r="R428" s="14">
        <f t="shared" si="26"/>
        <v>42400.711967592593</v>
      </c>
      <c r="S428">
        <f t="shared" si="27"/>
        <v>2016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8265</v>
      </c>
      <c r="O429" t="s">
        <v>8271</v>
      </c>
      <c r="P429">
        <f t="shared" si="24"/>
        <v>0</v>
      </c>
      <c r="Q429">
        <f t="shared" si="25"/>
        <v>0</v>
      </c>
      <c r="R429" s="14">
        <f t="shared" si="26"/>
        <v>42285.909027777772</v>
      </c>
      <c r="S429">
        <f t="shared" si="27"/>
        <v>2015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8265</v>
      </c>
      <c r="O430" t="s">
        <v>8271</v>
      </c>
      <c r="P430">
        <f t="shared" si="24"/>
        <v>6</v>
      </c>
      <c r="Q430">
        <f t="shared" si="25"/>
        <v>52</v>
      </c>
      <c r="R430" s="14">
        <f t="shared" si="26"/>
        <v>41778.766724537039</v>
      </c>
      <c r="S430">
        <f t="shared" si="27"/>
        <v>2014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8265</v>
      </c>
      <c r="O431" t="s">
        <v>8271</v>
      </c>
      <c r="P431">
        <f t="shared" si="24"/>
        <v>0</v>
      </c>
      <c r="Q431">
        <f t="shared" si="25"/>
        <v>0</v>
      </c>
      <c r="R431" s="14">
        <f t="shared" si="26"/>
        <v>40070.901412037041</v>
      </c>
      <c r="S431">
        <f t="shared" si="27"/>
        <v>2009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8265</v>
      </c>
      <c r="O432" t="s">
        <v>8271</v>
      </c>
      <c r="P432">
        <f t="shared" si="24"/>
        <v>2</v>
      </c>
      <c r="Q432">
        <f t="shared" si="25"/>
        <v>4.8</v>
      </c>
      <c r="R432" s="14">
        <f t="shared" si="26"/>
        <v>41513.107256944444</v>
      </c>
      <c r="S432">
        <f t="shared" si="27"/>
        <v>2013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8265</v>
      </c>
      <c r="O433" t="s">
        <v>8271</v>
      </c>
      <c r="P433">
        <f t="shared" si="24"/>
        <v>14</v>
      </c>
      <c r="Q433">
        <f t="shared" si="25"/>
        <v>51.88</v>
      </c>
      <c r="R433" s="14">
        <f t="shared" si="26"/>
        <v>42526.871331018512</v>
      </c>
      <c r="S433">
        <f t="shared" si="27"/>
        <v>2016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8265</v>
      </c>
      <c r="O434" t="s">
        <v>8271</v>
      </c>
      <c r="P434">
        <f t="shared" si="24"/>
        <v>10</v>
      </c>
      <c r="Q434">
        <f t="shared" si="25"/>
        <v>71.25</v>
      </c>
      <c r="R434" s="14">
        <f t="shared" si="26"/>
        <v>42238.726631944446</v>
      </c>
      <c r="S434">
        <f t="shared" si="27"/>
        <v>2015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8265</v>
      </c>
      <c r="O435" t="s">
        <v>8271</v>
      </c>
      <c r="P435">
        <f t="shared" si="24"/>
        <v>0</v>
      </c>
      <c r="Q435">
        <f t="shared" si="25"/>
        <v>0</v>
      </c>
      <c r="R435" s="14">
        <f t="shared" si="26"/>
        <v>42228.629884259266</v>
      </c>
      <c r="S435">
        <f t="shared" si="27"/>
        <v>2015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8265</v>
      </c>
      <c r="O436" t="s">
        <v>8271</v>
      </c>
      <c r="P436">
        <f t="shared" si="24"/>
        <v>5</v>
      </c>
      <c r="Q436">
        <f t="shared" si="25"/>
        <v>62.5</v>
      </c>
      <c r="R436" s="14">
        <f t="shared" si="26"/>
        <v>41576.834513888891</v>
      </c>
      <c r="S436">
        <f t="shared" si="27"/>
        <v>2013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8265</v>
      </c>
      <c r="O437" t="s">
        <v>8271</v>
      </c>
      <c r="P437">
        <f t="shared" si="24"/>
        <v>0</v>
      </c>
      <c r="Q437">
        <f t="shared" si="25"/>
        <v>1</v>
      </c>
      <c r="R437" s="14">
        <f t="shared" si="26"/>
        <v>41500.747453703705</v>
      </c>
      <c r="S437">
        <f t="shared" si="27"/>
        <v>2013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8265</v>
      </c>
      <c r="O438" t="s">
        <v>8271</v>
      </c>
      <c r="P438">
        <f t="shared" si="24"/>
        <v>0</v>
      </c>
      <c r="Q438">
        <f t="shared" si="25"/>
        <v>0</v>
      </c>
      <c r="R438" s="14">
        <f t="shared" si="26"/>
        <v>41456.36241898148</v>
      </c>
      <c r="S438">
        <f t="shared" si="27"/>
        <v>2013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8265</v>
      </c>
      <c r="O439" t="s">
        <v>8271</v>
      </c>
      <c r="P439">
        <f t="shared" si="24"/>
        <v>0</v>
      </c>
      <c r="Q439">
        <f t="shared" si="25"/>
        <v>0</v>
      </c>
      <c r="R439" s="14">
        <f t="shared" si="26"/>
        <v>42591.31858796296</v>
      </c>
      <c r="S439">
        <f t="shared" si="27"/>
        <v>2016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8265</v>
      </c>
      <c r="O440" t="s">
        <v>8271</v>
      </c>
      <c r="P440">
        <f t="shared" si="24"/>
        <v>9</v>
      </c>
      <c r="Q440">
        <f t="shared" si="25"/>
        <v>170.55</v>
      </c>
      <c r="R440" s="14">
        <f t="shared" si="26"/>
        <v>42296.261087962965</v>
      </c>
      <c r="S440">
        <f t="shared" si="27"/>
        <v>2015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8265</v>
      </c>
      <c r="O441" t="s">
        <v>8271</v>
      </c>
      <c r="P441">
        <f t="shared" si="24"/>
        <v>0</v>
      </c>
      <c r="Q441">
        <f t="shared" si="25"/>
        <v>0</v>
      </c>
      <c r="R441" s="14">
        <f t="shared" si="26"/>
        <v>41919.761782407404</v>
      </c>
      <c r="S441">
        <f t="shared" si="27"/>
        <v>2014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8265</v>
      </c>
      <c r="O442" t="s">
        <v>8271</v>
      </c>
      <c r="P442">
        <f t="shared" si="24"/>
        <v>0</v>
      </c>
      <c r="Q442">
        <f t="shared" si="25"/>
        <v>5</v>
      </c>
      <c r="R442" s="14">
        <f t="shared" si="26"/>
        <v>42423.985567129625</v>
      </c>
      <c r="S442">
        <f t="shared" si="27"/>
        <v>2016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8265</v>
      </c>
      <c r="O443" t="s">
        <v>8271</v>
      </c>
      <c r="P443">
        <f t="shared" si="24"/>
        <v>0</v>
      </c>
      <c r="Q443">
        <f t="shared" si="25"/>
        <v>0</v>
      </c>
      <c r="R443" s="14">
        <f t="shared" si="26"/>
        <v>41550.793935185182</v>
      </c>
      <c r="S443">
        <f t="shared" si="27"/>
        <v>2013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8265</v>
      </c>
      <c r="O444" t="s">
        <v>8271</v>
      </c>
      <c r="P444">
        <f t="shared" si="24"/>
        <v>39</v>
      </c>
      <c r="Q444">
        <f t="shared" si="25"/>
        <v>393.59</v>
      </c>
      <c r="R444" s="14">
        <f t="shared" si="26"/>
        <v>42024.888692129629</v>
      </c>
      <c r="S444">
        <f t="shared" si="27"/>
        <v>2015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8265</v>
      </c>
      <c r="O445" t="s">
        <v>8271</v>
      </c>
      <c r="P445">
        <f t="shared" si="24"/>
        <v>0</v>
      </c>
      <c r="Q445">
        <f t="shared" si="25"/>
        <v>5</v>
      </c>
      <c r="R445" s="14">
        <f t="shared" si="26"/>
        <v>41650.015057870369</v>
      </c>
      <c r="S445">
        <f t="shared" si="27"/>
        <v>2014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8265</v>
      </c>
      <c r="O446" t="s">
        <v>8271</v>
      </c>
      <c r="P446">
        <f t="shared" si="24"/>
        <v>5</v>
      </c>
      <c r="Q446">
        <f t="shared" si="25"/>
        <v>50</v>
      </c>
      <c r="R446" s="14">
        <f t="shared" si="26"/>
        <v>40894.906956018516</v>
      </c>
      <c r="S446">
        <f t="shared" si="27"/>
        <v>2011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8265</v>
      </c>
      <c r="O447" t="s">
        <v>8271</v>
      </c>
      <c r="P447">
        <f t="shared" si="24"/>
        <v>0</v>
      </c>
      <c r="Q447">
        <f t="shared" si="25"/>
        <v>1</v>
      </c>
      <c r="R447" s="14">
        <f t="shared" si="26"/>
        <v>42130.335358796292</v>
      </c>
      <c r="S447">
        <f t="shared" si="27"/>
        <v>2015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8265</v>
      </c>
      <c r="O448" t="s">
        <v>8271</v>
      </c>
      <c r="P448">
        <f t="shared" si="24"/>
        <v>7</v>
      </c>
      <c r="Q448">
        <f t="shared" si="25"/>
        <v>47.88</v>
      </c>
      <c r="R448" s="14">
        <f t="shared" si="26"/>
        <v>42037.083564814813</v>
      </c>
      <c r="S448">
        <f t="shared" si="27"/>
        <v>2015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8265</v>
      </c>
      <c r="O449" t="s">
        <v>8271</v>
      </c>
      <c r="P449">
        <f t="shared" si="24"/>
        <v>0</v>
      </c>
      <c r="Q449">
        <f t="shared" si="25"/>
        <v>5</v>
      </c>
      <c r="R449" s="14">
        <f t="shared" si="26"/>
        <v>41331.555127314816</v>
      </c>
      <c r="S449">
        <f t="shared" si="27"/>
        <v>2013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8265</v>
      </c>
      <c r="O450" t="s">
        <v>8271</v>
      </c>
      <c r="P450">
        <f t="shared" ref="P450:P513" si="28">ROUND(E450/D450*100,0)</f>
        <v>3</v>
      </c>
      <c r="Q450">
        <f t="shared" si="25"/>
        <v>20.5</v>
      </c>
      <c r="R450" s="14">
        <f t="shared" si="26"/>
        <v>41753.758043981477</v>
      </c>
      <c r="S450">
        <f t="shared" si="27"/>
        <v>2014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8265</v>
      </c>
      <c r="O451" t="s">
        <v>8271</v>
      </c>
      <c r="P451">
        <f t="shared" si="28"/>
        <v>2</v>
      </c>
      <c r="Q451">
        <f t="shared" ref="Q451:Q514" si="29">IFERROR(ROUND(E451/L451,2),0)</f>
        <v>9</v>
      </c>
      <c r="R451" s="14">
        <f t="shared" ref="R451:R514" si="30">(((J451/60)/60)/24)+DATE(1970,1,1)</f>
        <v>41534.568113425928</v>
      </c>
      <c r="S451">
        <f t="shared" ref="S451:S514" si="31">YEAR(R451)</f>
        <v>2013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8265</v>
      </c>
      <c r="O452" t="s">
        <v>8271</v>
      </c>
      <c r="P452">
        <f t="shared" si="28"/>
        <v>1</v>
      </c>
      <c r="Q452">
        <f t="shared" si="29"/>
        <v>56.57</v>
      </c>
      <c r="R452" s="14">
        <f t="shared" si="30"/>
        <v>41654.946759259255</v>
      </c>
      <c r="S452">
        <f t="shared" si="31"/>
        <v>2014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8265</v>
      </c>
      <c r="O453" t="s">
        <v>8271</v>
      </c>
      <c r="P453">
        <f t="shared" si="28"/>
        <v>0</v>
      </c>
      <c r="Q453">
        <f t="shared" si="29"/>
        <v>0</v>
      </c>
      <c r="R453" s="14">
        <f t="shared" si="30"/>
        <v>41634.715173611112</v>
      </c>
      <c r="S453">
        <f t="shared" si="31"/>
        <v>2013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8265</v>
      </c>
      <c r="O454" t="s">
        <v>8271</v>
      </c>
      <c r="P454">
        <f t="shared" si="28"/>
        <v>64</v>
      </c>
      <c r="Q454">
        <f t="shared" si="29"/>
        <v>40</v>
      </c>
      <c r="R454" s="14">
        <f t="shared" si="30"/>
        <v>42107.703877314809</v>
      </c>
      <c r="S454">
        <f t="shared" si="31"/>
        <v>2015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8265</v>
      </c>
      <c r="O455" t="s">
        <v>8271</v>
      </c>
      <c r="P455">
        <f t="shared" si="28"/>
        <v>0</v>
      </c>
      <c r="Q455">
        <f t="shared" si="29"/>
        <v>13</v>
      </c>
      <c r="R455" s="14">
        <f t="shared" si="30"/>
        <v>42038.824988425928</v>
      </c>
      <c r="S455">
        <f t="shared" si="31"/>
        <v>2015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8265</v>
      </c>
      <c r="O456" t="s">
        <v>8271</v>
      </c>
      <c r="P456">
        <f t="shared" si="28"/>
        <v>1</v>
      </c>
      <c r="Q456">
        <f t="shared" si="29"/>
        <v>16.399999999999999</v>
      </c>
      <c r="R456" s="14">
        <f t="shared" si="30"/>
        <v>41938.717256944445</v>
      </c>
      <c r="S456">
        <f t="shared" si="31"/>
        <v>2014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8265</v>
      </c>
      <c r="O457" t="s">
        <v>8271</v>
      </c>
      <c r="P457">
        <f t="shared" si="28"/>
        <v>0</v>
      </c>
      <c r="Q457">
        <f t="shared" si="29"/>
        <v>22.5</v>
      </c>
      <c r="R457" s="14">
        <f t="shared" si="30"/>
        <v>40971.002569444441</v>
      </c>
      <c r="S457">
        <f t="shared" si="31"/>
        <v>2012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8265</v>
      </c>
      <c r="O458" t="s">
        <v>8271</v>
      </c>
      <c r="P458">
        <f t="shared" si="28"/>
        <v>1</v>
      </c>
      <c r="Q458">
        <f t="shared" si="29"/>
        <v>20.329999999999998</v>
      </c>
      <c r="R458" s="14">
        <f t="shared" si="30"/>
        <v>41547.694456018515</v>
      </c>
      <c r="S458">
        <f t="shared" si="31"/>
        <v>2013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8265</v>
      </c>
      <c r="O459" t="s">
        <v>8271</v>
      </c>
      <c r="P459">
        <f t="shared" si="28"/>
        <v>0</v>
      </c>
      <c r="Q459">
        <f t="shared" si="29"/>
        <v>0</v>
      </c>
      <c r="R459" s="14">
        <f t="shared" si="30"/>
        <v>41837.767500000002</v>
      </c>
      <c r="S459">
        <f t="shared" si="31"/>
        <v>2014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8265</v>
      </c>
      <c r="O460" t="s">
        <v>8271</v>
      </c>
      <c r="P460">
        <f t="shared" si="28"/>
        <v>8</v>
      </c>
      <c r="Q460">
        <f t="shared" si="29"/>
        <v>16.760000000000002</v>
      </c>
      <c r="R460" s="14">
        <f t="shared" si="30"/>
        <v>41378.69976851852</v>
      </c>
      <c r="S460">
        <f t="shared" si="31"/>
        <v>2013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8265</v>
      </c>
      <c r="O461" t="s">
        <v>8271</v>
      </c>
      <c r="P461">
        <f t="shared" si="28"/>
        <v>0</v>
      </c>
      <c r="Q461">
        <f t="shared" si="29"/>
        <v>25</v>
      </c>
      <c r="R461" s="14">
        <f t="shared" si="30"/>
        <v>40800.6403587963</v>
      </c>
      <c r="S461">
        <f t="shared" si="31"/>
        <v>2011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8265</v>
      </c>
      <c r="O462" t="s">
        <v>8271</v>
      </c>
      <c r="P462">
        <f t="shared" si="28"/>
        <v>0</v>
      </c>
      <c r="Q462">
        <f t="shared" si="29"/>
        <v>12.5</v>
      </c>
      <c r="R462" s="14">
        <f t="shared" si="30"/>
        <v>41759.542534722219</v>
      </c>
      <c r="S462">
        <f t="shared" si="31"/>
        <v>2014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8265</v>
      </c>
      <c r="O463" t="s">
        <v>8271</v>
      </c>
      <c r="P463">
        <f t="shared" si="28"/>
        <v>0</v>
      </c>
      <c r="Q463">
        <f t="shared" si="29"/>
        <v>0</v>
      </c>
      <c r="R463" s="14">
        <f t="shared" si="30"/>
        <v>41407.84684027778</v>
      </c>
      <c r="S463">
        <f t="shared" si="31"/>
        <v>2013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8265</v>
      </c>
      <c r="O464" t="s">
        <v>8271</v>
      </c>
      <c r="P464">
        <f t="shared" si="28"/>
        <v>0</v>
      </c>
      <c r="Q464">
        <f t="shared" si="29"/>
        <v>0</v>
      </c>
      <c r="R464" s="14">
        <f t="shared" si="30"/>
        <v>40705.126631944448</v>
      </c>
      <c r="S464">
        <f t="shared" si="31"/>
        <v>2011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8265</v>
      </c>
      <c r="O465" t="s">
        <v>8271</v>
      </c>
      <c r="P465">
        <f t="shared" si="28"/>
        <v>2</v>
      </c>
      <c r="Q465">
        <f t="shared" si="29"/>
        <v>113.64</v>
      </c>
      <c r="R465" s="14">
        <f t="shared" si="30"/>
        <v>40750.710104166668</v>
      </c>
      <c r="S465">
        <f t="shared" si="31"/>
        <v>2011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8265</v>
      </c>
      <c r="O466" t="s">
        <v>8271</v>
      </c>
      <c r="P466">
        <f t="shared" si="28"/>
        <v>0</v>
      </c>
      <c r="Q466">
        <f t="shared" si="29"/>
        <v>1</v>
      </c>
      <c r="R466" s="14">
        <f t="shared" si="30"/>
        <v>42488.848784722228</v>
      </c>
      <c r="S466">
        <f t="shared" si="31"/>
        <v>2016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8265</v>
      </c>
      <c r="O467" t="s">
        <v>8271</v>
      </c>
      <c r="P467">
        <f t="shared" si="28"/>
        <v>27</v>
      </c>
      <c r="Q467">
        <f t="shared" si="29"/>
        <v>17.25</v>
      </c>
      <c r="R467" s="14">
        <f t="shared" si="30"/>
        <v>41801.120069444441</v>
      </c>
      <c r="S467">
        <f t="shared" si="31"/>
        <v>2014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8265</v>
      </c>
      <c r="O468" t="s">
        <v>8271</v>
      </c>
      <c r="P468">
        <f t="shared" si="28"/>
        <v>1</v>
      </c>
      <c r="Q468">
        <f t="shared" si="29"/>
        <v>15.2</v>
      </c>
      <c r="R468" s="14">
        <f t="shared" si="30"/>
        <v>41129.942870370374</v>
      </c>
      <c r="S468">
        <f t="shared" si="31"/>
        <v>2012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8265</v>
      </c>
      <c r="O469" t="s">
        <v>8271</v>
      </c>
      <c r="P469">
        <f t="shared" si="28"/>
        <v>22</v>
      </c>
      <c r="Q469">
        <f t="shared" si="29"/>
        <v>110.64</v>
      </c>
      <c r="R469" s="14">
        <f t="shared" si="30"/>
        <v>41135.679791666669</v>
      </c>
      <c r="S469">
        <f t="shared" si="31"/>
        <v>2012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8265</v>
      </c>
      <c r="O470" t="s">
        <v>8271</v>
      </c>
      <c r="P470">
        <f t="shared" si="28"/>
        <v>0</v>
      </c>
      <c r="Q470">
        <f t="shared" si="29"/>
        <v>0</v>
      </c>
      <c r="R470" s="14">
        <f t="shared" si="30"/>
        <v>41041.167627314811</v>
      </c>
      <c r="S470">
        <f t="shared" si="31"/>
        <v>2012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8265</v>
      </c>
      <c r="O471" t="s">
        <v>8271</v>
      </c>
      <c r="P471">
        <f t="shared" si="28"/>
        <v>0</v>
      </c>
      <c r="Q471">
        <f t="shared" si="29"/>
        <v>0</v>
      </c>
      <c r="R471" s="14">
        <f t="shared" si="30"/>
        <v>41827.989861111113</v>
      </c>
      <c r="S471">
        <f t="shared" si="31"/>
        <v>2014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8265</v>
      </c>
      <c r="O472" t="s">
        <v>8271</v>
      </c>
      <c r="P472">
        <f t="shared" si="28"/>
        <v>1</v>
      </c>
      <c r="Q472">
        <f t="shared" si="29"/>
        <v>25.5</v>
      </c>
      <c r="R472" s="14">
        <f t="shared" si="30"/>
        <v>41605.167696759258</v>
      </c>
      <c r="S472">
        <f t="shared" si="31"/>
        <v>2013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8265</v>
      </c>
      <c r="O473" t="s">
        <v>8271</v>
      </c>
      <c r="P473">
        <f t="shared" si="28"/>
        <v>12</v>
      </c>
      <c r="Q473">
        <f t="shared" si="29"/>
        <v>38.479999999999997</v>
      </c>
      <c r="R473" s="14">
        <f t="shared" si="30"/>
        <v>41703.721979166665</v>
      </c>
      <c r="S473">
        <f t="shared" si="31"/>
        <v>2014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8265</v>
      </c>
      <c r="O474" t="s">
        <v>8271</v>
      </c>
      <c r="P474">
        <f t="shared" si="28"/>
        <v>18</v>
      </c>
      <c r="Q474">
        <f t="shared" si="29"/>
        <v>28.2</v>
      </c>
      <c r="R474" s="14">
        <f t="shared" si="30"/>
        <v>41844.922662037039</v>
      </c>
      <c r="S474">
        <f t="shared" si="31"/>
        <v>2014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8265</v>
      </c>
      <c r="O475" t="s">
        <v>8271</v>
      </c>
      <c r="P475">
        <f t="shared" si="28"/>
        <v>3</v>
      </c>
      <c r="Q475">
        <f t="shared" si="29"/>
        <v>61.5</v>
      </c>
      <c r="R475" s="14">
        <f t="shared" si="30"/>
        <v>41869.698136574072</v>
      </c>
      <c r="S475">
        <f t="shared" si="31"/>
        <v>2014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8265</v>
      </c>
      <c r="O476" t="s">
        <v>8271</v>
      </c>
      <c r="P476">
        <f t="shared" si="28"/>
        <v>0</v>
      </c>
      <c r="Q476">
        <f t="shared" si="29"/>
        <v>1</v>
      </c>
      <c r="R476" s="14">
        <f t="shared" si="30"/>
        <v>42753.329039351855</v>
      </c>
      <c r="S476">
        <f t="shared" si="31"/>
        <v>2017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8265</v>
      </c>
      <c r="O477" t="s">
        <v>8271</v>
      </c>
      <c r="P477">
        <f t="shared" si="28"/>
        <v>0</v>
      </c>
      <c r="Q477">
        <f t="shared" si="29"/>
        <v>0</v>
      </c>
      <c r="R477" s="14">
        <f t="shared" si="30"/>
        <v>42100.086145833338</v>
      </c>
      <c r="S477">
        <f t="shared" si="31"/>
        <v>2015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8265</v>
      </c>
      <c r="O478" t="s">
        <v>8271</v>
      </c>
      <c r="P478">
        <f t="shared" si="28"/>
        <v>2</v>
      </c>
      <c r="Q478">
        <f t="shared" si="29"/>
        <v>39.57</v>
      </c>
      <c r="R478" s="14">
        <f t="shared" si="30"/>
        <v>41757.975011574075</v>
      </c>
      <c r="S478">
        <f t="shared" si="31"/>
        <v>2014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8265</v>
      </c>
      <c r="O479" t="s">
        <v>8271</v>
      </c>
      <c r="P479">
        <f t="shared" si="28"/>
        <v>0</v>
      </c>
      <c r="Q479">
        <f t="shared" si="29"/>
        <v>0</v>
      </c>
      <c r="R479" s="14">
        <f t="shared" si="30"/>
        <v>40987.83488425926</v>
      </c>
      <c r="S479">
        <f t="shared" si="31"/>
        <v>2012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8265</v>
      </c>
      <c r="O480" t="s">
        <v>8271</v>
      </c>
      <c r="P480">
        <f t="shared" si="28"/>
        <v>0</v>
      </c>
      <c r="Q480">
        <f t="shared" si="29"/>
        <v>0</v>
      </c>
      <c r="R480" s="14">
        <f t="shared" si="30"/>
        <v>42065.910983796297</v>
      </c>
      <c r="S480">
        <f t="shared" si="31"/>
        <v>2015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8265</v>
      </c>
      <c r="O481" t="s">
        <v>8271</v>
      </c>
      <c r="P481">
        <f t="shared" si="28"/>
        <v>33</v>
      </c>
      <c r="Q481">
        <f t="shared" si="29"/>
        <v>88.8</v>
      </c>
      <c r="R481" s="14">
        <f t="shared" si="30"/>
        <v>41904.407812500001</v>
      </c>
      <c r="S481">
        <f t="shared" si="31"/>
        <v>2014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8265</v>
      </c>
      <c r="O482" t="s">
        <v>8271</v>
      </c>
      <c r="P482">
        <f t="shared" si="28"/>
        <v>19</v>
      </c>
      <c r="Q482">
        <f t="shared" si="29"/>
        <v>55.46</v>
      </c>
      <c r="R482" s="14">
        <f t="shared" si="30"/>
        <v>41465.500173611108</v>
      </c>
      <c r="S482">
        <f t="shared" si="31"/>
        <v>2013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8265</v>
      </c>
      <c r="O483" t="s">
        <v>8271</v>
      </c>
      <c r="P483">
        <f t="shared" si="28"/>
        <v>6</v>
      </c>
      <c r="Q483">
        <f t="shared" si="29"/>
        <v>87.14</v>
      </c>
      <c r="R483" s="14">
        <f t="shared" si="30"/>
        <v>41162.672326388885</v>
      </c>
      <c r="S483">
        <f t="shared" si="31"/>
        <v>2012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8265</v>
      </c>
      <c r="O484" t="s">
        <v>8271</v>
      </c>
      <c r="P484">
        <f t="shared" si="28"/>
        <v>0</v>
      </c>
      <c r="Q484">
        <f t="shared" si="29"/>
        <v>10</v>
      </c>
      <c r="R484" s="14">
        <f t="shared" si="30"/>
        <v>42447.896875000006</v>
      </c>
      <c r="S484">
        <f t="shared" si="31"/>
        <v>2016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8265</v>
      </c>
      <c r="O485" t="s">
        <v>8271</v>
      </c>
      <c r="P485">
        <f t="shared" si="28"/>
        <v>50</v>
      </c>
      <c r="Q485">
        <f t="shared" si="29"/>
        <v>51.22</v>
      </c>
      <c r="R485" s="14">
        <f t="shared" si="30"/>
        <v>41243.197592592594</v>
      </c>
      <c r="S485">
        <f t="shared" si="31"/>
        <v>2012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8265</v>
      </c>
      <c r="O486" t="s">
        <v>8271</v>
      </c>
      <c r="P486">
        <f t="shared" si="28"/>
        <v>0</v>
      </c>
      <c r="Q486">
        <f t="shared" si="29"/>
        <v>13.55</v>
      </c>
      <c r="R486" s="14">
        <f t="shared" si="30"/>
        <v>42272.93949074074</v>
      </c>
      <c r="S486">
        <f t="shared" si="31"/>
        <v>2015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8265</v>
      </c>
      <c r="O487" t="s">
        <v>8271</v>
      </c>
      <c r="P487">
        <f t="shared" si="28"/>
        <v>22</v>
      </c>
      <c r="Q487">
        <f t="shared" si="29"/>
        <v>66.52</v>
      </c>
      <c r="R487" s="14">
        <f t="shared" si="30"/>
        <v>41381.50577546296</v>
      </c>
      <c r="S487">
        <f t="shared" si="31"/>
        <v>2013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8265</v>
      </c>
      <c r="O488" t="s">
        <v>8271</v>
      </c>
      <c r="P488">
        <f t="shared" si="28"/>
        <v>0</v>
      </c>
      <c r="Q488">
        <f t="shared" si="29"/>
        <v>50</v>
      </c>
      <c r="R488" s="14">
        <f t="shared" si="30"/>
        <v>41761.94258101852</v>
      </c>
      <c r="S488">
        <f t="shared" si="31"/>
        <v>2014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8265</v>
      </c>
      <c r="O489" t="s">
        <v>8271</v>
      </c>
      <c r="P489">
        <f t="shared" si="28"/>
        <v>0</v>
      </c>
      <c r="Q489">
        <f t="shared" si="29"/>
        <v>0</v>
      </c>
      <c r="R489" s="14">
        <f t="shared" si="30"/>
        <v>42669.594837962963</v>
      </c>
      <c r="S489">
        <f t="shared" si="31"/>
        <v>2016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8265</v>
      </c>
      <c r="O490" t="s">
        <v>8271</v>
      </c>
      <c r="P490">
        <f t="shared" si="28"/>
        <v>0</v>
      </c>
      <c r="Q490">
        <f t="shared" si="29"/>
        <v>0</v>
      </c>
      <c r="R490" s="14">
        <f t="shared" si="30"/>
        <v>42714.054398148146</v>
      </c>
      <c r="S490">
        <f t="shared" si="31"/>
        <v>2016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8265</v>
      </c>
      <c r="O491" t="s">
        <v>8271</v>
      </c>
      <c r="P491">
        <f t="shared" si="28"/>
        <v>0</v>
      </c>
      <c r="Q491">
        <f t="shared" si="29"/>
        <v>71.67</v>
      </c>
      <c r="R491" s="14">
        <f t="shared" si="30"/>
        <v>40882.481666666667</v>
      </c>
      <c r="S491">
        <f t="shared" si="31"/>
        <v>2011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8265</v>
      </c>
      <c r="O492" t="s">
        <v>8271</v>
      </c>
      <c r="P492">
        <f t="shared" si="28"/>
        <v>0</v>
      </c>
      <c r="Q492">
        <f t="shared" si="29"/>
        <v>0</v>
      </c>
      <c r="R492" s="14">
        <f t="shared" si="30"/>
        <v>41113.968576388892</v>
      </c>
      <c r="S492">
        <f t="shared" si="31"/>
        <v>2012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8265</v>
      </c>
      <c r="O493" t="s">
        <v>8271</v>
      </c>
      <c r="P493">
        <f t="shared" si="28"/>
        <v>0</v>
      </c>
      <c r="Q493">
        <f t="shared" si="29"/>
        <v>0</v>
      </c>
      <c r="R493" s="14">
        <f t="shared" si="30"/>
        <v>42366.982627314821</v>
      </c>
      <c r="S493">
        <f t="shared" si="31"/>
        <v>2015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8265</v>
      </c>
      <c r="O494" t="s">
        <v>8271</v>
      </c>
      <c r="P494">
        <f t="shared" si="28"/>
        <v>0</v>
      </c>
      <c r="Q494">
        <f t="shared" si="29"/>
        <v>0</v>
      </c>
      <c r="R494" s="14">
        <f t="shared" si="30"/>
        <v>42596.03506944445</v>
      </c>
      <c r="S494">
        <f t="shared" si="31"/>
        <v>2016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8265</v>
      </c>
      <c r="O495" t="s">
        <v>8271</v>
      </c>
      <c r="P495">
        <f t="shared" si="28"/>
        <v>0</v>
      </c>
      <c r="Q495">
        <f t="shared" si="29"/>
        <v>0</v>
      </c>
      <c r="R495" s="14">
        <f t="shared" si="30"/>
        <v>42114.726134259254</v>
      </c>
      <c r="S495">
        <f t="shared" si="31"/>
        <v>2015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8265</v>
      </c>
      <c r="O496" t="s">
        <v>8271</v>
      </c>
      <c r="P496">
        <f t="shared" si="28"/>
        <v>0</v>
      </c>
      <c r="Q496">
        <f t="shared" si="29"/>
        <v>10.33</v>
      </c>
      <c r="R496" s="14">
        <f t="shared" si="30"/>
        <v>41799.830613425926</v>
      </c>
      <c r="S496">
        <f t="shared" si="31"/>
        <v>2014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8265</v>
      </c>
      <c r="O497" t="s">
        <v>8271</v>
      </c>
      <c r="P497">
        <f t="shared" si="28"/>
        <v>0</v>
      </c>
      <c r="Q497">
        <f t="shared" si="29"/>
        <v>0</v>
      </c>
      <c r="R497" s="14">
        <f t="shared" si="30"/>
        <v>42171.827604166669</v>
      </c>
      <c r="S497">
        <f t="shared" si="31"/>
        <v>2015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8265</v>
      </c>
      <c r="O498" t="s">
        <v>8271</v>
      </c>
      <c r="P498">
        <f t="shared" si="28"/>
        <v>0</v>
      </c>
      <c r="Q498">
        <f t="shared" si="29"/>
        <v>1</v>
      </c>
      <c r="R498" s="14">
        <f t="shared" si="30"/>
        <v>41620.93141203704</v>
      </c>
      <c r="S498">
        <f t="shared" si="31"/>
        <v>2013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8265</v>
      </c>
      <c r="O499" t="s">
        <v>8271</v>
      </c>
      <c r="P499">
        <f t="shared" si="28"/>
        <v>1</v>
      </c>
      <c r="Q499">
        <f t="shared" si="29"/>
        <v>10</v>
      </c>
      <c r="R499" s="14">
        <f t="shared" si="30"/>
        <v>41945.037789351853</v>
      </c>
      <c r="S499">
        <f t="shared" si="31"/>
        <v>2014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8265</v>
      </c>
      <c r="O500" t="s">
        <v>8271</v>
      </c>
      <c r="P500">
        <f t="shared" si="28"/>
        <v>5</v>
      </c>
      <c r="Q500">
        <f t="shared" si="29"/>
        <v>136.09</v>
      </c>
      <c r="R500" s="14">
        <f t="shared" si="30"/>
        <v>40858.762141203704</v>
      </c>
      <c r="S500">
        <f t="shared" si="31"/>
        <v>2011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8265</v>
      </c>
      <c r="O501" t="s">
        <v>8271</v>
      </c>
      <c r="P501">
        <f t="shared" si="28"/>
        <v>10</v>
      </c>
      <c r="Q501">
        <f t="shared" si="29"/>
        <v>73.459999999999994</v>
      </c>
      <c r="R501" s="14">
        <f t="shared" si="30"/>
        <v>40043.895462962959</v>
      </c>
      <c r="S501">
        <f t="shared" si="31"/>
        <v>2009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8265</v>
      </c>
      <c r="O502" t="s">
        <v>8271</v>
      </c>
      <c r="P502">
        <f t="shared" si="28"/>
        <v>3</v>
      </c>
      <c r="Q502">
        <f t="shared" si="29"/>
        <v>53.75</v>
      </c>
      <c r="R502" s="14">
        <f t="shared" si="30"/>
        <v>40247.886006944449</v>
      </c>
      <c r="S502">
        <f t="shared" si="31"/>
        <v>2010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8265</v>
      </c>
      <c r="O503" t="s">
        <v>8271</v>
      </c>
      <c r="P503">
        <f t="shared" si="28"/>
        <v>0</v>
      </c>
      <c r="Q503">
        <f t="shared" si="29"/>
        <v>0</v>
      </c>
      <c r="R503" s="14">
        <f t="shared" si="30"/>
        <v>40703.234386574077</v>
      </c>
      <c r="S503">
        <f t="shared" si="31"/>
        <v>2011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8265</v>
      </c>
      <c r="O504" t="s">
        <v>8271</v>
      </c>
      <c r="P504">
        <f t="shared" si="28"/>
        <v>1</v>
      </c>
      <c r="Q504">
        <f t="shared" si="29"/>
        <v>57.5</v>
      </c>
      <c r="R504" s="14">
        <f t="shared" si="30"/>
        <v>40956.553530092591</v>
      </c>
      <c r="S504">
        <f t="shared" si="31"/>
        <v>2012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8265</v>
      </c>
      <c r="O505" t="s">
        <v>8271</v>
      </c>
      <c r="P505">
        <f t="shared" si="28"/>
        <v>2</v>
      </c>
      <c r="Q505">
        <f t="shared" si="29"/>
        <v>12.67</v>
      </c>
      <c r="R505" s="14">
        <f t="shared" si="30"/>
        <v>41991.526655092588</v>
      </c>
      <c r="S505">
        <f t="shared" si="31"/>
        <v>2014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8265</v>
      </c>
      <c r="O506" t="s">
        <v>8271</v>
      </c>
      <c r="P506">
        <f t="shared" si="28"/>
        <v>1</v>
      </c>
      <c r="Q506">
        <f t="shared" si="29"/>
        <v>67</v>
      </c>
      <c r="R506" s="14">
        <f t="shared" si="30"/>
        <v>40949.98364583333</v>
      </c>
      <c r="S506">
        <f t="shared" si="31"/>
        <v>2012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8265</v>
      </c>
      <c r="O507" t="s">
        <v>8271</v>
      </c>
      <c r="P507">
        <f t="shared" si="28"/>
        <v>0</v>
      </c>
      <c r="Q507">
        <f t="shared" si="29"/>
        <v>3.71</v>
      </c>
      <c r="R507" s="14">
        <f t="shared" si="30"/>
        <v>42318.098217592589</v>
      </c>
      <c r="S507">
        <f t="shared" si="31"/>
        <v>2015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8265</v>
      </c>
      <c r="O508" t="s">
        <v>8271</v>
      </c>
      <c r="P508">
        <f t="shared" si="28"/>
        <v>0</v>
      </c>
      <c r="Q508">
        <f t="shared" si="29"/>
        <v>250</v>
      </c>
      <c r="R508" s="14">
        <f t="shared" si="30"/>
        <v>41466.552314814813</v>
      </c>
      <c r="S508">
        <f t="shared" si="31"/>
        <v>2013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8265</v>
      </c>
      <c r="O509" t="s">
        <v>8271</v>
      </c>
      <c r="P509">
        <f t="shared" si="28"/>
        <v>3</v>
      </c>
      <c r="Q509">
        <f t="shared" si="29"/>
        <v>64</v>
      </c>
      <c r="R509" s="14">
        <f t="shared" si="30"/>
        <v>41156.958993055552</v>
      </c>
      <c r="S509">
        <f t="shared" si="31"/>
        <v>2012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8265</v>
      </c>
      <c r="O510" t="s">
        <v>8271</v>
      </c>
      <c r="P510">
        <f t="shared" si="28"/>
        <v>1</v>
      </c>
      <c r="Q510">
        <f t="shared" si="29"/>
        <v>133.33000000000001</v>
      </c>
      <c r="R510" s="14">
        <f t="shared" si="30"/>
        <v>40995.024317129632</v>
      </c>
      <c r="S510">
        <f t="shared" si="31"/>
        <v>2012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8265</v>
      </c>
      <c r="O511" t="s">
        <v>8271</v>
      </c>
      <c r="P511">
        <f t="shared" si="28"/>
        <v>0</v>
      </c>
      <c r="Q511">
        <f t="shared" si="29"/>
        <v>10</v>
      </c>
      <c r="R511" s="14">
        <f t="shared" si="30"/>
        <v>42153.631597222222</v>
      </c>
      <c r="S511">
        <f t="shared" si="31"/>
        <v>2015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8265</v>
      </c>
      <c r="O512" t="s">
        <v>8271</v>
      </c>
      <c r="P512">
        <f t="shared" si="28"/>
        <v>0</v>
      </c>
      <c r="Q512">
        <f t="shared" si="29"/>
        <v>0</v>
      </c>
      <c r="R512" s="14">
        <f t="shared" si="30"/>
        <v>42400.176377314812</v>
      </c>
      <c r="S512">
        <f t="shared" si="31"/>
        <v>2016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8265</v>
      </c>
      <c r="O513" t="s">
        <v>8271</v>
      </c>
      <c r="P513">
        <f t="shared" si="28"/>
        <v>3</v>
      </c>
      <c r="Q513">
        <f t="shared" si="29"/>
        <v>30</v>
      </c>
      <c r="R513" s="14">
        <f t="shared" si="30"/>
        <v>41340.303032407406</v>
      </c>
      <c r="S513">
        <f t="shared" si="31"/>
        <v>2013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8265</v>
      </c>
      <c r="O514" t="s">
        <v>8271</v>
      </c>
      <c r="P514">
        <f t="shared" ref="P514:P577" si="32">ROUND(E514/D514*100,0)</f>
        <v>0</v>
      </c>
      <c r="Q514">
        <f t="shared" si="29"/>
        <v>5.5</v>
      </c>
      <c r="R514" s="14">
        <f t="shared" si="30"/>
        <v>42649.742210648154</v>
      </c>
      <c r="S514">
        <f t="shared" si="31"/>
        <v>2016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8265</v>
      </c>
      <c r="O515" t="s">
        <v>8271</v>
      </c>
      <c r="P515">
        <f t="shared" si="32"/>
        <v>14</v>
      </c>
      <c r="Q515">
        <f t="shared" ref="Q515:Q578" si="33">IFERROR(ROUND(E515/L515,2),0)</f>
        <v>102.38</v>
      </c>
      <c r="R515" s="14">
        <f t="shared" ref="R515:R578" si="34">(((J515/60)/60)/24)+DATE(1970,1,1)</f>
        <v>42552.653993055559</v>
      </c>
      <c r="S515">
        <f t="shared" ref="S515:S578" si="35">YEAR(R515)</f>
        <v>2016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8265</v>
      </c>
      <c r="O516" t="s">
        <v>8271</v>
      </c>
      <c r="P516">
        <f t="shared" si="32"/>
        <v>3</v>
      </c>
      <c r="Q516">
        <f t="shared" si="33"/>
        <v>16.670000000000002</v>
      </c>
      <c r="R516" s="14">
        <f t="shared" si="34"/>
        <v>41830.613969907405</v>
      </c>
      <c r="S516">
        <f t="shared" si="35"/>
        <v>2014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8265</v>
      </c>
      <c r="O517" t="s">
        <v>8271</v>
      </c>
      <c r="P517">
        <f t="shared" si="32"/>
        <v>25</v>
      </c>
      <c r="Q517">
        <f t="shared" si="33"/>
        <v>725.03</v>
      </c>
      <c r="R517" s="14">
        <f t="shared" si="34"/>
        <v>42327.490752314814</v>
      </c>
      <c r="S517">
        <f t="shared" si="35"/>
        <v>2015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8265</v>
      </c>
      <c r="O518" t="s">
        <v>8271</v>
      </c>
      <c r="P518">
        <f t="shared" si="32"/>
        <v>0</v>
      </c>
      <c r="Q518">
        <f t="shared" si="33"/>
        <v>0</v>
      </c>
      <c r="R518" s="14">
        <f t="shared" si="34"/>
        <v>42091.778703703705</v>
      </c>
      <c r="S518">
        <f t="shared" si="35"/>
        <v>2015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8265</v>
      </c>
      <c r="O519" t="s">
        <v>8271</v>
      </c>
      <c r="P519">
        <f t="shared" si="32"/>
        <v>1</v>
      </c>
      <c r="Q519">
        <f t="shared" si="33"/>
        <v>68.33</v>
      </c>
      <c r="R519" s="14">
        <f t="shared" si="34"/>
        <v>42738.615289351852</v>
      </c>
      <c r="S519">
        <f t="shared" si="35"/>
        <v>2017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8265</v>
      </c>
      <c r="O520" t="s">
        <v>8271</v>
      </c>
      <c r="P520">
        <f t="shared" si="32"/>
        <v>0</v>
      </c>
      <c r="Q520">
        <f t="shared" si="33"/>
        <v>0</v>
      </c>
      <c r="R520" s="14">
        <f t="shared" si="34"/>
        <v>42223.616018518514</v>
      </c>
      <c r="S520">
        <f t="shared" si="35"/>
        <v>2015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8265</v>
      </c>
      <c r="O521" t="s">
        <v>8271</v>
      </c>
      <c r="P521">
        <f t="shared" si="32"/>
        <v>23</v>
      </c>
      <c r="Q521">
        <f t="shared" si="33"/>
        <v>39.229999999999997</v>
      </c>
      <c r="R521" s="14">
        <f t="shared" si="34"/>
        <v>41218.391446759262</v>
      </c>
      <c r="S521">
        <f t="shared" si="35"/>
        <v>2012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8272</v>
      </c>
      <c r="O522" t="s">
        <v>8273</v>
      </c>
      <c r="P522">
        <f t="shared" si="32"/>
        <v>102</v>
      </c>
      <c r="Q522">
        <f t="shared" si="33"/>
        <v>150.15</v>
      </c>
      <c r="R522" s="14">
        <f t="shared" si="34"/>
        <v>42318.702094907407</v>
      </c>
      <c r="S522">
        <f t="shared" si="35"/>
        <v>2015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8272</v>
      </c>
      <c r="O523" t="s">
        <v>8273</v>
      </c>
      <c r="P523">
        <f t="shared" si="32"/>
        <v>105</v>
      </c>
      <c r="Q523">
        <f t="shared" si="33"/>
        <v>93.43</v>
      </c>
      <c r="R523" s="14">
        <f t="shared" si="34"/>
        <v>42646.092812499999</v>
      </c>
      <c r="S523">
        <f t="shared" si="35"/>
        <v>2016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8272</v>
      </c>
      <c r="O524" t="s">
        <v>8273</v>
      </c>
      <c r="P524">
        <f t="shared" si="32"/>
        <v>115</v>
      </c>
      <c r="Q524">
        <f t="shared" si="33"/>
        <v>110.97</v>
      </c>
      <c r="R524" s="14">
        <f t="shared" si="34"/>
        <v>42430.040798611109</v>
      </c>
      <c r="S524">
        <f t="shared" si="35"/>
        <v>2016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8272</v>
      </c>
      <c r="O525" t="s">
        <v>8273</v>
      </c>
      <c r="P525">
        <f t="shared" si="32"/>
        <v>121</v>
      </c>
      <c r="Q525">
        <f t="shared" si="33"/>
        <v>71.790000000000006</v>
      </c>
      <c r="R525" s="14">
        <f t="shared" si="34"/>
        <v>42238.13282407407</v>
      </c>
      <c r="S525">
        <f t="shared" si="35"/>
        <v>2015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8272</v>
      </c>
      <c r="O526" t="s">
        <v>8273</v>
      </c>
      <c r="P526">
        <f t="shared" si="32"/>
        <v>109</v>
      </c>
      <c r="Q526">
        <f t="shared" si="33"/>
        <v>29.26</v>
      </c>
      <c r="R526" s="14">
        <f t="shared" si="34"/>
        <v>42492.717233796298</v>
      </c>
      <c r="S526">
        <f t="shared" si="35"/>
        <v>2016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8272</v>
      </c>
      <c r="O527" t="s">
        <v>8273</v>
      </c>
      <c r="P527">
        <f t="shared" si="32"/>
        <v>100</v>
      </c>
      <c r="Q527">
        <f t="shared" si="33"/>
        <v>1000</v>
      </c>
      <c r="R527" s="14">
        <f t="shared" si="34"/>
        <v>41850.400937500002</v>
      </c>
      <c r="S527">
        <f t="shared" si="35"/>
        <v>2014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8272</v>
      </c>
      <c r="O528" t="s">
        <v>8273</v>
      </c>
      <c r="P528">
        <f t="shared" si="32"/>
        <v>114</v>
      </c>
      <c r="Q528">
        <f t="shared" si="33"/>
        <v>74.349999999999994</v>
      </c>
      <c r="R528" s="14">
        <f t="shared" si="34"/>
        <v>42192.591944444444</v>
      </c>
      <c r="S528">
        <f t="shared" si="35"/>
        <v>2015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8272</v>
      </c>
      <c r="O529" t="s">
        <v>8273</v>
      </c>
      <c r="P529">
        <f t="shared" si="32"/>
        <v>101</v>
      </c>
      <c r="Q529">
        <f t="shared" si="33"/>
        <v>63.83</v>
      </c>
      <c r="R529" s="14">
        <f t="shared" si="34"/>
        <v>42753.205625000002</v>
      </c>
      <c r="S529">
        <f t="shared" si="35"/>
        <v>2017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8272</v>
      </c>
      <c r="O530" t="s">
        <v>8273</v>
      </c>
      <c r="P530">
        <f t="shared" si="32"/>
        <v>116</v>
      </c>
      <c r="Q530">
        <f t="shared" si="33"/>
        <v>44.33</v>
      </c>
      <c r="R530" s="14">
        <f t="shared" si="34"/>
        <v>42155.920219907406</v>
      </c>
      <c r="S530">
        <f t="shared" si="35"/>
        <v>2015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8272</v>
      </c>
      <c r="O531" t="s">
        <v>8273</v>
      </c>
      <c r="P531">
        <f t="shared" si="32"/>
        <v>130</v>
      </c>
      <c r="Q531">
        <f t="shared" si="33"/>
        <v>86.94</v>
      </c>
      <c r="R531" s="14">
        <f t="shared" si="34"/>
        <v>42725.031180555554</v>
      </c>
      <c r="S531">
        <f t="shared" si="35"/>
        <v>2016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8272</v>
      </c>
      <c r="O532" t="s">
        <v>8273</v>
      </c>
      <c r="P532">
        <f t="shared" si="32"/>
        <v>108</v>
      </c>
      <c r="Q532">
        <f t="shared" si="33"/>
        <v>126.55</v>
      </c>
      <c r="R532" s="14">
        <f t="shared" si="34"/>
        <v>42157.591064814813</v>
      </c>
      <c r="S532">
        <f t="shared" si="35"/>
        <v>2015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8272</v>
      </c>
      <c r="O533" t="s">
        <v>8273</v>
      </c>
      <c r="P533">
        <f t="shared" si="32"/>
        <v>100</v>
      </c>
      <c r="Q533">
        <f t="shared" si="33"/>
        <v>129.03</v>
      </c>
      <c r="R533" s="14">
        <f t="shared" si="34"/>
        <v>42676.065150462964</v>
      </c>
      <c r="S533">
        <f t="shared" si="35"/>
        <v>2016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8272</v>
      </c>
      <c r="O534" t="s">
        <v>8273</v>
      </c>
      <c r="P534">
        <f t="shared" si="32"/>
        <v>123</v>
      </c>
      <c r="Q534">
        <f t="shared" si="33"/>
        <v>71.239999999999995</v>
      </c>
      <c r="R534" s="14">
        <f t="shared" si="34"/>
        <v>42473.007037037038</v>
      </c>
      <c r="S534">
        <f t="shared" si="35"/>
        <v>2016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8272</v>
      </c>
      <c r="O535" t="s">
        <v>8273</v>
      </c>
      <c r="P535">
        <f t="shared" si="32"/>
        <v>100</v>
      </c>
      <c r="Q535">
        <f t="shared" si="33"/>
        <v>117.88</v>
      </c>
      <c r="R535" s="14">
        <f t="shared" si="34"/>
        <v>42482.43478009259</v>
      </c>
      <c r="S535">
        <f t="shared" si="35"/>
        <v>2016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8272</v>
      </c>
      <c r="O536" t="s">
        <v>8273</v>
      </c>
      <c r="P536">
        <f t="shared" si="32"/>
        <v>105</v>
      </c>
      <c r="Q536">
        <f t="shared" si="33"/>
        <v>327.08</v>
      </c>
      <c r="R536" s="14">
        <f t="shared" si="34"/>
        <v>42270.810995370368</v>
      </c>
      <c r="S536">
        <f t="shared" si="35"/>
        <v>2015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8272</v>
      </c>
      <c r="O537" t="s">
        <v>8273</v>
      </c>
      <c r="P537">
        <f t="shared" si="32"/>
        <v>103</v>
      </c>
      <c r="Q537">
        <f t="shared" si="33"/>
        <v>34.75</v>
      </c>
      <c r="R537" s="14">
        <f t="shared" si="34"/>
        <v>42711.545196759253</v>
      </c>
      <c r="S537">
        <f t="shared" si="35"/>
        <v>2016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8272</v>
      </c>
      <c r="O538" t="s">
        <v>8273</v>
      </c>
      <c r="P538">
        <f t="shared" si="32"/>
        <v>118</v>
      </c>
      <c r="Q538">
        <f t="shared" si="33"/>
        <v>100.06</v>
      </c>
      <c r="R538" s="14">
        <f t="shared" si="34"/>
        <v>42179.344988425932</v>
      </c>
      <c r="S538">
        <f t="shared" si="35"/>
        <v>2015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8272</v>
      </c>
      <c r="O539" t="s">
        <v>8273</v>
      </c>
      <c r="P539">
        <f t="shared" si="32"/>
        <v>121</v>
      </c>
      <c r="Q539">
        <f t="shared" si="33"/>
        <v>40.85</v>
      </c>
      <c r="R539" s="14">
        <f t="shared" si="34"/>
        <v>42282.768414351856</v>
      </c>
      <c r="S539">
        <f t="shared" si="35"/>
        <v>2015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8272</v>
      </c>
      <c r="O540" t="s">
        <v>8273</v>
      </c>
      <c r="P540">
        <f t="shared" si="32"/>
        <v>302</v>
      </c>
      <c r="Q540">
        <f t="shared" si="33"/>
        <v>252.02</v>
      </c>
      <c r="R540" s="14">
        <f t="shared" si="34"/>
        <v>42473.794710648144</v>
      </c>
      <c r="S540">
        <f t="shared" si="35"/>
        <v>2016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8272</v>
      </c>
      <c r="O541" t="s">
        <v>8273</v>
      </c>
      <c r="P541">
        <f t="shared" si="32"/>
        <v>101</v>
      </c>
      <c r="Q541">
        <f t="shared" si="33"/>
        <v>25.16</v>
      </c>
      <c r="R541" s="14">
        <f t="shared" si="34"/>
        <v>42535.049849537041</v>
      </c>
      <c r="S541">
        <f t="shared" si="35"/>
        <v>2016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8274</v>
      </c>
      <c r="O542" t="s">
        <v>8275</v>
      </c>
      <c r="P542">
        <f t="shared" si="32"/>
        <v>0</v>
      </c>
      <c r="Q542">
        <f t="shared" si="33"/>
        <v>1</v>
      </c>
      <c r="R542" s="14">
        <f t="shared" si="34"/>
        <v>42009.817199074074</v>
      </c>
      <c r="S542">
        <f t="shared" si="35"/>
        <v>2015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8274</v>
      </c>
      <c r="O543" t="s">
        <v>8275</v>
      </c>
      <c r="P543">
        <f t="shared" si="32"/>
        <v>1</v>
      </c>
      <c r="Q543">
        <f t="shared" si="33"/>
        <v>25</v>
      </c>
      <c r="R543" s="14">
        <f t="shared" si="34"/>
        <v>42276.046689814815</v>
      </c>
      <c r="S543">
        <f t="shared" si="35"/>
        <v>2015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8274</v>
      </c>
      <c r="O544" t="s">
        <v>8275</v>
      </c>
      <c r="P544">
        <f t="shared" si="32"/>
        <v>0</v>
      </c>
      <c r="Q544">
        <f t="shared" si="33"/>
        <v>1</v>
      </c>
      <c r="R544" s="14">
        <f t="shared" si="34"/>
        <v>42433.737453703703</v>
      </c>
      <c r="S544">
        <f t="shared" si="35"/>
        <v>2016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8274</v>
      </c>
      <c r="O545" t="s">
        <v>8275</v>
      </c>
      <c r="P545">
        <f t="shared" si="32"/>
        <v>0</v>
      </c>
      <c r="Q545">
        <f t="shared" si="33"/>
        <v>35</v>
      </c>
      <c r="R545" s="14">
        <f t="shared" si="34"/>
        <v>41914.092152777775</v>
      </c>
      <c r="S545">
        <f t="shared" si="35"/>
        <v>2014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8274</v>
      </c>
      <c r="O546" t="s">
        <v>8275</v>
      </c>
      <c r="P546">
        <f t="shared" si="32"/>
        <v>1</v>
      </c>
      <c r="Q546">
        <f t="shared" si="33"/>
        <v>3</v>
      </c>
      <c r="R546" s="14">
        <f t="shared" si="34"/>
        <v>42525.656944444447</v>
      </c>
      <c r="S546">
        <f t="shared" si="35"/>
        <v>2016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8274</v>
      </c>
      <c r="O547" t="s">
        <v>8275</v>
      </c>
      <c r="P547">
        <f t="shared" si="32"/>
        <v>27</v>
      </c>
      <c r="Q547">
        <f t="shared" si="33"/>
        <v>402.71</v>
      </c>
      <c r="R547" s="14">
        <f t="shared" si="34"/>
        <v>42283.592465277776</v>
      </c>
      <c r="S547">
        <f t="shared" si="35"/>
        <v>2015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8274</v>
      </c>
      <c r="O548" t="s">
        <v>8275</v>
      </c>
      <c r="P548">
        <f t="shared" si="32"/>
        <v>0</v>
      </c>
      <c r="Q548">
        <f t="shared" si="33"/>
        <v>26</v>
      </c>
      <c r="R548" s="14">
        <f t="shared" si="34"/>
        <v>42249.667997685188</v>
      </c>
      <c r="S548">
        <f t="shared" si="35"/>
        <v>2015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8274</v>
      </c>
      <c r="O549" t="s">
        <v>8275</v>
      </c>
      <c r="P549">
        <f t="shared" si="32"/>
        <v>0</v>
      </c>
      <c r="Q549">
        <f t="shared" si="33"/>
        <v>0</v>
      </c>
      <c r="R549" s="14">
        <f t="shared" si="34"/>
        <v>42380.696342592593</v>
      </c>
      <c r="S549">
        <f t="shared" si="35"/>
        <v>2016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8274</v>
      </c>
      <c r="O550" t="s">
        <v>8275</v>
      </c>
      <c r="P550">
        <f t="shared" si="32"/>
        <v>0</v>
      </c>
      <c r="Q550">
        <f t="shared" si="33"/>
        <v>9</v>
      </c>
      <c r="R550" s="14">
        <f t="shared" si="34"/>
        <v>42276.903333333335</v>
      </c>
      <c r="S550">
        <f t="shared" si="35"/>
        <v>2015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8274</v>
      </c>
      <c r="O551" t="s">
        <v>8275</v>
      </c>
      <c r="P551">
        <f t="shared" si="32"/>
        <v>3</v>
      </c>
      <c r="Q551">
        <f t="shared" si="33"/>
        <v>8.5</v>
      </c>
      <c r="R551" s="14">
        <f t="shared" si="34"/>
        <v>42163.636828703704</v>
      </c>
      <c r="S551">
        <f t="shared" si="35"/>
        <v>2015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8274</v>
      </c>
      <c r="O552" t="s">
        <v>8275</v>
      </c>
      <c r="P552">
        <f t="shared" si="32"/>
        <v>1</v>
      </c>
      <c r="Q552">
        <f t="shared" si="33"/>
        <v>8.75</v>
      </c>
      <c r="R552" s="14">
        <f t="shared" si="34"/>
        <v>42753.678761574076</v>
      </c>
      <c r="S552">
        <f t="shared" si="35"/>
        <v>2017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8274</v>
      </c>
      <c r="O553" t="s">
        <v>8275</v>
      </c>
      <c r="P553">
        <f t="shared" si="32"/>
        <v>5</v>
      </c>
      <c r="Q553">
        <f t="shared" si="33"/>
        <v>135.04</v>
      </c>
      <c r="R553" s="14">
        <f t="shared" si="34"/>
        <v>42173.275740740741</v>
      </c>
      <c r="S553">
        <f t="shared" si="35"/>
        <v>2015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8274</v>
      </c>
      <c r="O554" t="s">
        <v>8275</v>
      </c>
      <c r="P554">
        <f t="shared" si="32"/>
        <v>0</v>
      </c>
      <c r="Q554">
        <f t="shared" si="33"/>
        <v>0</v>
      </c>
      <c r="R554" s="14">
        <f t="shared" si="34"/>
        <v>42318.616851851853</v>
      </c>
      <c r="S554">
        <f t="shared" si="35"/>
        <v>2015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8274</v>
      </c>
      <c r="O555" t="s">
        <v>8275</v>
      </c>
      <c r="P555">
        <f t="shared" si="32"/>
        <v>0</v>
      </c>
      <c r="Q555">
        <f t="shared" si="33"/>
        <v>20.5</v>
      </c>
      <c r="R555" s="14">
        <f t="shared" si="34"/>
        <v>41927.71980324074</v>
      </c>
      <c r="S555">
        <f t="shared" si="35"/>
        <v>2014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8274</v>
      </c>
      <c r="O556" t="s">
        <v>8275</v>
      </c>
      <c r="P556">
        <f t="shared" si="32"/>
        <v>37</v>
      </c>
      <c r="Q556">
        <f t="shared" si="33"/>
        <v>64.36</v>
      </c>
      <c r="R556" s="14">
        <f t="shared" si="34"/>
        <v>41901.684861111113</v>
      </c>
      <c r="S556">
        <f t="shared" si="35"/>
        <v>2014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8274</v>
      </c>
      <c r="O557" t="s">
        <v>8275</v>
      </c>
      <c r="P557">
        <f t="shared" si="32"/>
        <v>0</v>
      </c>
      <c r="Q557">
        <f t="shared" si="33"/>
        <v>0</v>
      </c>
      <c r="R557" s="14">
        <f t="shared" si="34"/>
        <v>42503.353506944448</v>
      </c>
      <c r="S557">
        <f t="shared" si="35"/>
        <v>2016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8274</v>
      </c>
      <c r="O558" t="s">
        <v>8275</v>
      </c>
      <c r="P558">
        <f t="shared" si="32"/>
        <v>3</v>
      </c>
      <c r="Q558">
        <f t="shared" si="33"/>
        <v>200</v>
      </c>
      <c r="R558" s="14">
        <f t="shared" si="34"/>
        <v>42345.860150462962</v>
      </c>
      <c r="S558">
        <f t="shared" si="35"/>
        <v>2015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8274</v>
      </c>
      <c r="O559" t="s">
        <v>8275</v>
      </c>
      <c r="P559">
        <f t="shared" si="32"/>
        <v>1</v>
      </c>
      <c r="Q559">
        <f t="shared" si="33"/>
        <v>68.3</v>
      </c>
      <c r="R559" s="14">
        <f t="shared" si="34"/>
        <v>42676.942164351851</v>
      </c>
      <c r="S559">
        <f t="shared" si="35"/>
        <v>2016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8274</v>
      </c>
      <c r="O560" t="s">
        <v>8275</v>
      </c>
      <c r="P560">
        <f t="shared" si="32"/>
        <v>0</v>
      </c>
      <c r="Q560">
        <f t="shared" si="33"/>
        <v>0</v>
      </c>
      <c r="R560" s="14">
        <f t="shared" si="34"/>
        <v>42057.883159722223</v>
      </c>
      <c r="S560">
        <f t="shared" si="35"/>
        <v>2015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8274</v>
      </c>
      <c r="O561" t="s">
        <v>8275</v>
      </c>
      <c r="P561">
        <f t="shared" si="32"/>
        <v>0</v>
      </c>
      <c r="Q561">
        <f t="shared" si="33"/>
        <v>50</v>
      </c>
      <c r="R561" s="14">
        <f t="shared" si="34"/>
        <v>42321.283101851848</v>
      </c>
      <c r="S561">
        <f t="shared" si="35"/>
        <v>2015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8274</v>
      </c>
      <c r="O562" t="s">
        <v>8275</v>
      </c>
      <c r="P562">
        <f t="shared" si="32"/>
        <v>0</v>
      </c>
      <c r="Q562">
        <f t="shared" si="33"/>
        <v>4</v>
      </c>
      <c r="R562" s="14">
        <f t="shared" si="34"/>
        <v>41960.771354166667</v>
      </c>
      <c r="S562">
        <f t="shared" si="35"/>
        <v>2014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8274</v>
      </c>
      <c r="O563" t="s">
        <v>8275</v>
      </c>
      <c r="P563">
        <f t="shared" si="32"/>
        <v>0</v>
      </c>
      <c r="Q563">
        <f t="shared" si="33"/>
        <v>27.5</v>
      </c>
      <c r="R563" s="14">
        <f t="shared" si="34"/>
        <v>42268.658715277779</v>
      </c>
      <c r="S563">
        <f t="shared" si="35"/>
        <v>2015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8274</v>
      </c>
      <c r="O564" t="s">
        <v>8275</v>
      </c>
      <c r="P564">
        <f t="shared" si="32"/>
        <v>0</v>
      </c>
      <c r="Q564">
        <f t="shared" si="33"/>
        <v>0</v>
      </c>
      <c r="R564" s="14">
        <f t="shared" si="34"/>
        <v>42692.389062500006</v>
      </c>
      <c r="S564">
        <f t="shared" si="35"/>
        <v>2016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8274</v>
      </c>
      <c r="O565" t="s">
        <v>8275</v>
      </c>
      <c r="P565">
        <f t="shared" si="32"/>
        <v>0</v>
      </c>
      <c r="Q565">
        <f t="shared" si="33"/>
        <v>34</v>
      </c>
      <c r="R565" s="14">
        <f t="shared" si="34"/>
        <v>42022.069988425923</v>
      </c>
      <c r="S565">
        <f t="shared" si="35"/>
        <v>2015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8274</v>
      </c>
      <c r="O566" t="s">
        <v>8275</v>
      </c>
      <c r="P566">
        <f t="shared" si="32"/>
        <v>0</v>
      </c>
      <c r="Q566">
        <f t="shared" si="33"/>
        <v>1</v>
      </c>
      <c r="R566" s="14">
        <f t="shared" si="34"/>
        <v>42411.942997685182</v>
      </c>
      <c r="S566">
        <f t="shared" si="35"/>
        <v>2016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8274</v>
      </c>
      <c r="O567" t="s">
        <v>8275</v>
      </c>
      <c r="P567">
        <f t="shared" si="32"/>
        <v>0</v>
      </c>
      <c r="Q567">
        <f t="shared" si="33"/>
        <v>0</v>
      </c>
      <c r="R567" s="14">
        <f t="shared" si="34"/>
        <v>42165.785289351858</v>
      </c>
      <c r="S567">
        <f t="shared" si="35"/>
        <v>2015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8274</v>
      </c>
      <c r="O568" t="s">
        <v>8275</v>
      </c>
      <c r="P568">
        <f t="shared" si="32"/>
        <v>0</v>
      </c>
      <c r="Q568">
        <f t="shared" si="33"/>
        <v>1</v>
      </c>
      <c r="R568" s="14">
        <f t="shared" si="34"/>
        <v>42535.68440972222</v>
      </c>
      <c r="S568">
        <f t="shared" si="35"/>
        <v>2016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8274</v>
      </c>
      <c r="O569" t="s">
        <v>8275</v>
      </c>
      <c r="P569">
        <f t="shared" si="32"/>
        <v>0</v>
      </c>
      <c r="Q569">
        <f t="shared" si="33"/>
        <v>0</v>
      </c>
      <c r="R569" s="14">
        <f t="shared" si="34"/>
        <v>41975.842523148152</v>
      </c>
      <c r="S569">
        <f t="shared" si="35"/>
        <v>2014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8274</v>
      </c>
      <c r="O570" t="s">
        <v>8275</v>
      </c>
      <c r="P570">
        <f t="shared" si="32"/>
        <v>1</v>
      </c>
      <c r="Q570">
        <f t="shared" si="33"/>
        <v>49</v>
      </c>
      <c r="R570" s="14">
        <f t="shared" si="34"/>
        <v>42348.9215625</v>
      </c>
      <c r="S570">
        <f t="shared" si="35"/>
        <v>2015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8274</v>
      </c>
      <c r="O571" t="s">
        <v>8275</v>
      </c>
      <c r="P571">
        <f t="shared" si="32"/>
        <v>1</v>
      </c>
      <c r="Q571">
        <f t="shared" si="33"/>
        <v>20</v>
      </c>
      <c r="R571" s="14">
        <f t="shared" si="34"/>
        <v>42340.847361111111</v>
      </c>
      <c r="S571">
        <f t="shared" si="35"/>
        <v>2015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8274</v>
      </c>
      <c r="O572" t="s">
        <v>8275</v>
      </c>
      <c r="P572">
        <f t="shared" si="32"/>
        <v>0</v>
      </c>
      <c r="Q572">
        <f t="shared" si="33"/>
        <v>142</v>
      </c>
      <c r="R572" s="14">
        <f t="shared" si="34"/>
        <v>42388.798252314817</v>
      </c>
      <c r="S572">
        <f t="shared" si="35"/>
        <v>2016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8274</v>
      </c>
      <c r="O573" t="s">
        <v>8275</v>
      </c>
      <c r="P573">
        <f t="shared" si="32"/>
        <v>0</v>
      </c>
      <c r="Q573">
        <f t="shared" si="33"/>
        <v>53</v>
      </c>
      <c r="R573" s="14">
        <f t="shared" si="34"/>
        <v>42192.816238425927</v>
      </c>
      <c r="S573">
        <f t="shared" si="35"/>
        <v>2015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8274</v>
      </c>
      <c r="O574" t="s">
        <v>8275</v>
      </c>
      <c r="P574">
        <f t="shared" si="32"/>
        <v>0</v>
      </c>
      <c r="Q574">
        <f t="shared" si="33"/>
        <v>0</v>
      </c>
      <c r="R574" s="14">
        <f t="shared" si="34"/>
        <v>42282.71629629629</v>
      </c>
      <c r="S574">
        <f t="shared" si="35"/>
        <v>2015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8274</v>
      </c>
      <c r="O575" t="s">
        <v>8275</v>
      </c>
      <c r="P575">
        <f t="shared" si="32"/>
        <v>0</v>
      </c>
      <c r="Q575">
        <f t="shared" si="33"/>
        <v>38.44</v>
      </c>
      <c r="R575" s="14">
        <f t="shared" si="34"/>
        <v>41963.050127314811</v>
      </c>
      <c r="S575">
        <f t="shared" si="35"/>
        <v>2014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8274</v>
      </c>
      <c r="O576" t="s">
        <v>8275</v>
      </c>
      <c r="P576">
        <f t="shared" si="32"/>
        <v>1</v>
      </c>
      <c r="Q576">
        <f t="shared" si="33"/>
        <v>20</v>
      </c>
      <c r="R576" s="14">
        <f t="shared" si="34"/>
        <v>42632.443368055552</v>
      </c>
      <c r="S576">
        <f t="shared" si="35"/>
        <v>2016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8274</v>
      </c>
      <c r="O577" t="s">
        <v>8275</v>
      </c>
      <c r="P577">
        <f t="shared" si="32"/>
        <v>0</v>
      </c>
      <c r="Q577">
        <f t="shared" si="33"/>
        <v>64.75</v>
      </c>
      <c r="R577" s="14">
        <f t="shared" si="34"/>
        <v>42138.692627314813</v>
      </c>
      <c r="S577">
        <f t="shared" si="35"/>
        <v>2015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8274</v>
      </c>
      <c r="O578" t="s">
        <v>8275</v>
      </c>
      <c r="P578">
        <f t="shared" ref="P578:P641" si="36">ROUND(E578/D578*100,0)</f>
        <v>0</v>
      </c>
      <c r="Q578">
        <f t="shared" si="33"/>
        <v>1</v>
      </c>
      <c r="R578" s="14">
        <f t="shared" si="34"/>
        <v>42031.471666666665</v>
      </c>
      <c r="S578">
        <f t="shared" si="35"/>
        <v>2015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8274</v>
      </c>
      <c r="O579" t="s">
        <v>8275</v>
      </c>
      <c r="P579">
        <f t="shared" si="36"/>
        <v>0</v>
      </c>
      <c r="Q579">
        <f t="shared" ref="Q579:Q642" si="37">IFERROR(ROUND(E579/L579,2),0)</f>
        <v>10</v>
      </c>
      <c r="R579" s="14">
        <f t="shared" ref="R579:R642" si="38">(((J579/60)/60)/24)+DATE(1970,1,1)</f>
        <v>42450.589143518519</v>
      </c>
      <c r="S579">
        <f t="shared" ref="S579:S642" si="39">YEAR(R579)</f>
        <v>2016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8274</v>
      </c>
      <c r="O580" t="s">
        <v>8275</v>
      </c>
      <c r="P580">
        <f t="shared" si="36"/>
        <v>0</v>
      </c>
      <c r="Q580">
        <f t="shared" si="37"/>
        <v>2</v>
      </c>
      <c r="R580" s="14">
        <f t="shared" si="38"/>
        <v>42230.578622685185</v>
      </c>
      <c r="S580">
        <f t="shared" si="39"/>
        <v>2015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8274</v>
      </c>
      <c r="O581" t="s">
        <v>8275</v>
      </c>
      <c r="P581">
        <f t="shared" si="36"/>
        <v>1</v>
      </c>
      <c r="Q581">
        <f t="shared" si="37"/>
        <v>35</v>
      </c>
      <c r="R581" s="14">
        <f t="shared" si="38"/>
        <v>41968.852118055554</v>
      </c>
      <c r="S581">
        <f t="shared" si="39"/>
        <v>2014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8274</v>
      </c>
      <c r="O582" t="s">
        <v>8275</v>
      </c>
      <c r="P582">
        <f t="shared" si="36"/>
        <v>0</v>
      </c>
      <c r="Q582">
        <f t="shared" si="37"/>
        <v>1</v>
      </c>
      <c r="R582" s="14">
        <f t="shared" si="38"/>
        <v>42605.908182870371</v>
      </c>
      <c r="S582">
        <f t="shared" si="39"/>
        <v>2016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8274</v>
      </c>
      <c r="O583" t="s">
        <v>8275</v>
      </c>
      <c r="P583">
        <f t="shared" si="36"/>
        <v>0</v>
      </c>
      <c r="Q583">
        <f t="shared" si="37"/>
        <v>0</v>
      </c>
      <c r="R583" s="14">
        <f t="shared" si="38"/>
        <v>42188.012777777782</v>
      </c>
      <c r="S583">
        <f t="shared" si="39"/>
        <v>2015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8274</v>
      </c>
      <c r="O584" t="s">
        <v>8275</v>
      </c>
      <c r="P584">
        <f t="shared" si="36"/>
        <v>0</v>
      </c>
      <c r="Q584">
        <f t="shared" si="37"/>
        <v>0</v>
      </c>
      <c r="R584" s="14">
        <f t="shared" si="38"/>
        <v>42055.739803240736</v>
      </c>
      <c r="S584">
        <f t="shared" si="39"/>
        <v>2015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8274</v>
      </c>
      <c r="O585" t="s">
        <v>8275</v>
      </c>
      <c r="P585">
        <f t="shared" si="36"/>
        <v>0</v>
      </c>
      <c r="Q585">
        <f t="shared" si="37"/>
        <v>1</v>
      </c>
      <c r="R585" s="14">
        <f t="shared" si="38"/>
        <v>42052.93850694444</v>
      </c>
      <c r="S585">
        <f t="shared" si="39"/>
        <v>2015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8274</v>
      </c>
      <c r="O586" t="s">
        <v>8275</v>
      </c>
      <c r="P586">
        <f t="shared" si="36"/>
        <v>1</v>
      </c>
      <c r="Q586">
        <f t="shared" si="37"/>
        <v>5</v>
      </c>
      <c r="R586" s="14">
        <f t="shared" si="38"/>
        <v>42049.716620370367</v>
      </c>
      <c r="S586">
        <f t="shared" si="39"/>
        <v>2015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8274</v>
      </c>
      <c r="O587" t="s">
        <v>8275</v>
      </c>
      <c r="P587">
        <f t="shared" si="36"/>
        <v>0</v>
      </c>
      <c r="Q587">
        <f t="shared" si="37"/>
        <v>0</v>
      </c>
      <c r="R587" s="14">
        <f t="shared" si="38"/>
        <v>42283.3909375</v>
      </c>
      <c r="S587">
        <f t="shared" si="39"/>
        <v>2015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8274</v>
      </c>
      <c r="O588" t="s">
        <v>8275</v>
      </c>
      <c r="P588">
        <f t="shared" si="36"/>
        <v>1</v>
      </c>
      <c r="Q588">
        <f t="shared" si="37"/>
        <v>14</v>
      </c>
      <c r="R588" s="14">
        <f t="shared" si="38"/>
        <v>42020.854247685187</v>
      </c>
      <c r="S588">
        <f t="shared" si="39"/>
        <v>2015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8274</v>
      </c>
      <c r="O589" t="s">
        <v>8275</v>
      </c>
      <c r="P589">
        <f t="shared" si="36"/>
        <v>9</v>
      </c>
      <c r="Q589">
        <f t="shared" si="37"/>
        <v>389.29</v>
      </c>
      <c r="R589" s="14">
        <f t="shared" si="38"/>
        <v>42080.757326388892</v>
      </c>
      <c r="S589">
        <f t="shared" si="39"/>
        <v>2015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8274</v>
      </c>
      <c r="O590" t="s">
        <v>8275</v>
      </c>
      <c r="P590">
        <f t="shared" si="36"/>
        <v>3</v>
      </c>
      <c r="Q590">
        <f t="shared" si="37"/>
        <v>150.5</v>
      </c>
      <c r="R590" s="14">
        <f t="shared" si="38"/>
        <v>42631.769513888896</v>
      </c>
      <c r="S590">
        <f t="shared" si="39"/>
        <v>2016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8274</v>
      </c>
      <c r="O591" t="s">
        <v>8275</v>
      </c>
      <c r="P591">
        <f t="shared" si="36"/>
        <v>0</v>
      </c>
      <c r="Q591">
        <f t="shared" si="37"/>
        <v>1</v>
      </c>
      <c r="R591" s="14">
        <f t="shared" si="38"/>
        <v>42178.614571759259</v>
      </c>
      <c r="S591">
        <f t="shared" si="39"/>
        <v>2015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8274</v>
      </c>
      <c r="O592" t="s">
        <v>8275</v>
      </c>
      <c r="P592">
        <f t="shared" si="36"/>
        <v>4</v>
      </c>
      <c r="Q592">
        <f t="shared" si="37"/>
        <v>24.78</v>
      </c>
      <c r="R592" s="14">
        <f t="shared" si="38"/>
        <v>42377.554756944446</v>
      </c>
      <c r="S592">
        <f t="shared" si="39"/>
        <v>2016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8274</v>
      </c>
      <c r="O593" t="s">
        <v>8275</v>
      </c>
      <c r="P593">
        <f t="shared" si="36"/>
        <v>0</v>
      </c>
      <c r="Q593">
        <f t="shared" si="37"/>
        <v>30.5</v>
      </c>
      <c r="R593" s="14">
        <f t="shared" si="38"/>
        <v>42177.543171296296</v>
      </c>
      <c r="S593">
        <f t="shared" si="39"/>
        <v>2015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8274</v>
      </c>
      <c r="O594" t="s">
        <v>8275</v>
      </c>
      <c r="P594">
        <f t="shared" si="36"/>
        <v>3</v>
      </c>
      <c r="Q594">
        <f t="shared" si="37"/>
        <v>250</v>
      </c>
      <c r="R594" s="14">
        <f t="shared" si="38"/>
        <v>41946.232175925928</v>
      </c>
      <c r="S594">
        <f t="shared" si="39"/>
        <v>2014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8274</v>
      </c>
      <c r="O595" t="s">
        <v>8275</v>
      </c>
      <c r="P595">
        <f t="shared" si="36"/>
        <v>23</v>
      </c>
      <c r="Q595">
        <f t="shared" si="37"/>
        <v>16.43</v>
      </c>
      <c r="R595" s="14">
        <f t="shared" si="38"/>
        <v>42070.677604166667</v>
      </c>
      <c r="S595">
        <f t="shared" si="39"/>
        <v>2015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8274</v>
      </c>
      <c r="O596" t="s">
        <v>8275</v>
      </c>
      <c r="P596">
        <f t="shared" si="36"/>
        <v>0</v>
      </c>
      <c r="Q596">
        <f t="shared" si="37"/>
        <v>13</v>
      </c>
      <c r="R596" s="14">
        <f t="shared" si="38"/>
        <v>42446.780162037037</v>
      </c>
      <c r="S596">
        <f t="shared" si="39"/>
        <v>2016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8274</v>
      </c>
      <c r="O597" t="s">
        <v>8275</v>
      </c>
      <c r="P597">
        <f t="shared" si="36"/>
        <v>0</v>
      </c>
      <c r="Q597">
        <f t="shared" si="37"/>
        <v>53.25</v>
      </c>
      <c r="R597" s="14">
        <f t="shared" si="38"/>
        <v>42083.069884259254</v>
      </c>
      <c r="S597">
        <f t="shared" si="39"/>
        <v>2015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8274</v>
      </c>
      <c r="O598" t="s">
        <v>8275</v>
      </c>
      <c r="P598">
        <f t="shared" si="36"/>
        <v>0</v>
      </c>
      <c r="Q598">
        <f t="shared" si="37"/>
        <v>3</v>
      </c>
      <c r="R598" s="14">
        <f t="shared" si="38"/>
        <v>42646.896898148145</v>
      </c>
      <c r="S598">
        <f t="shared" si="39"/>
        <v>2016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8274</v>
      </c>
      <c r="O599" t="s">
        <v>8275</v>
      </c>
      <c r="P599">
        <f t="shared" si="36"/>
        <v>0</v>
      </c>
      <c r="Q599">
        <f t="shared" si="37"/>
        <v>10</v>
      </c>
      <c r="R599" s="14">
        <f t="shared" si="38"/>
        <v>42545.705266203702</v>
      </c>
      <c r="S599">
        <f t="shared" si="39"/>
        <v>2016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8274</v>
      </c>
      <c r="O600" t="s">
        <v>8275</v>
      </c>
      <c r="P600">
        <f t="shared" si="36"/>
        <v>34</v>
      </c>
      <c r="Q600">
        <f t="shared" si="37"/>
        <v>121.43</v>
      </c>
      <c r="R600" s="14">
        <f t="shared" si="38"/>
        <v>41948.00209490741</v>
      </c>
      <c r="S600">
        <f t="shared" si="39"/>
        <v>2014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8274</v>
      </c>
      <c r="O601" t="s">
        <v>8275</v>
      </c>
      <c r="P601">
        <f t="shared" si="36"/>
        <v>0</v>
      </c>
      <c r="Q601">
        <f t="shared" si="37"/>
        <v>15.5</v>
      </c>
      <c r="R601" s="14">
        <f t="shared" si="38"/>
        <v>42047.812523148154</v>
      </c>
      <c r="S601">
        <f t="shared" si="39"/>
        <v>2015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8274</v>
      </c>
      <c r="O602" t="s">
        <v>8275</v>
      </c>
      <c r="P602">
        <f t="shared" si="36"/>
        <v>2</v>
      </c>
      <c r="Q602">
        <f t="shared" si="37"/>
        <v>100</v>
      </c>
      <c r="R602" s="14">
        <f t="shared" si="38"/>
        <v>42073.798171296294</v>
      </c>
      <c r="S602">
        <f t="shared" si="39"/>
        <v>2015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8274</v>
      </c>
      <c r="O603" t="s">
        <v>8275</v>
      </c>
      <c r="P603">
        <f t="shared" si="36"/>
        <v>1</v>
      </c>
      <c r="Q603">
        <f t="shared" si="37"/>
        <v>23.33</v>
      </c>
      <c r="R603" s="14">
        <f t="shared" si="38"/>
        <v>41969.858090277776</v>
      </c>
      <c r="S603">
        <f t="shared" si="39"/>
        <v>2014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8274</v>
      </c>
      <c r="O604" t="s">
        <v>8275</v>
      </c>
      <c r="P604">
        <f t="shared" si="36"/>
        <v>0</v>
      </c>
      <c r="Q604">
        <f t="shared" si="37"/>
        <v>0</v>
      </c>
      <c r="R604" s="14">
        <f t="shared" si="38"/>
        <v>42143.79415509259</v>
      </c>
      <c r="S604">
        <f t="shared" si="39"/>
        <v>2015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8274</v>
      </c>
      <c r="O605" t="s">
        <v>8275</v>
      </c>
      <c r="P605">
        <f t="shared" si="36"/>
        <v>4</v>
      </c>
      <c r="Q605">
        <f t="shared" si="37"/>
        <v>45.39</v>
      </c>
      <c r="R605" s="14">
        <f t="shared" si="38"/>
        <v>41835.639155092591</v>
      </c>
      <c r="S605">
        <f t="shared" si="39"/>
        <v>2014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8274</v>
      </c>
      <c r="O606" t="s">
        <v>8275</v>
      </c>
      <c r="P606">
        <f t="shared" si="36"/>
        <v>0</v>
      </c>
      <c r="Q606">
        <f t="shared" si="37"/>
        <v>0</v>
      </c>
      <c r="R606" s="14">
        <f t="shared" si="38"/>
        <v>41849.035370370373</v>
      </c>
      <c r="S606">
        <f t="shared" si="39"/>
        <v>2014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8274</v>
      </c>
      <c r="O607" t="s">
        <v>8275</v>
      </c>
      <c r="P607">
        <f t="shared" si="36"/>
        <v>3</v>
      </c>
      <c r="Q607">
        <f t="shared" si="37"/>
        <v>16.38</v>
      </c>
      <c r="R607" s="14">
        <f t="shared" si="38"/>
        <v>42194.357731481476</v>
      </c>
      <c r="S607">
        <f t="shared" si="39"/>
        <v>2015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8274</v>
      </c>
      <c r="O608" t="s">
        <v>8275</v>
      </c>
      <c r="P608">
        <f t="shared" si="36"/>
        <v>0</v>
      </c>
      <c r="Q608">
        <f t="shared" si="37"/>
        <v>10</v>
      </c>
      <c r="R608" s="14">
        <f t="shared" si="38"/>
        <v>42102.650567129633</v>
      </c>
      <c r="S608">
        <f t="shared" si="39"/>
        <v>2015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8274</v>
      </c>
      <c r="O609" t="s">
        <v>8275</v>
      </c>
      <c r="P609">
        <f t="shared" si="36"/>
        <v>0</v>
      </c>
      <c r="Q609">
        <f t="shared" si="37"/>
        <v>0</v>
      </c>
      <c r="R609" s="14">
        <f t="shared" si="38"/>
        <v>42300.825648148151</v>
      </c>
      <c r="S609">
        <f t="shared" si="39"/>
        <v>2015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8274</v>
      </c>
      <c r="O610" t="s">
        <v>8275</v>
      </c>
      <c r="P610">
        <f t="shared" si="36"/>
        <v>1</v>
      </c>
      <c r="Q610">
        <f t="shared" si="37"/>
        <v>292.2</v>
      </c>
      <c r="R610" s="14">
        <f t="shared" si="38"/>
        <v>42140.921064814815</v>
      </c>
      <c r="S610">
        <f t="shared" si="39"/>
        <v>2015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8274</v>
      </c>
      <c r="O611" t="s">
        <v>8275</v>
      </c>
      <c r="P611">
        <f t="shared" si="36"/>
        <v>1</v>
      </c>
      <c r="Q611">
        <f t="shared" si="37"/>
        <v>5</v>
      </c>
      <c r="R611" s="14">
        <f t="shared" si="38"/>
        <v>42307.034074074079</v>
      </c>
      <c r="S611">
        <f t="shared" si="39"/>
        <v>2015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8274</v>
      </c>
      <c r="O612" t="s">
        <v>8275</v>
      </c>
      <c r="P612">
        <f t="shared" si="36"/>
        <v>0</v>
      </c>
      <c r="Q612">
        <f t="shared" si="37"/>
        <v>0</v>
      </c>
      <c r="R612" s="14">
        <f t="shared" si="38"/>
        <v>42086.83085648148</v>
      </c>
      <c r="S612">
        <f t="shared" si="39"/>
        <v>2015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8274</v>
      </c>
      <c r="O613" t="s">
        <v>8275</v>
      </c>
      <c r="P613">
        <f t="shared" si="36"/>
        <v>0</v>
      </c>
      <c r="Q613">
        <f t="shared" si="37"/>
        <v>0</v>
      </c>
      <c r="R613" s="14">
        <f t="shared" si="38"/>
        <v>42328.560613425929</v>
      </c>
      <c r="S613">
        <f t="shared" si="39"/>
        <v>2015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8274</v>
      </c>
      <c r="O614" t="s">
        <v>8275</v>
      </c>
      <c r="P614">
        <f t="shared" si="36"/>
        <v>0</v>
      </c>
      <c r="Q614">
        <f t="shared" si="37"/>
        <v>0</v>
      </c>
      <c r="R614" s="14">
        <f t="shared" si="38"/>
        <v>42585.031782407401</v>
      </c>
      <c r="S614">
        <f t="shared" si="39"/>
        <v>2016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8274</v>
      </c>
      <c r="O615" t="s">
        <v>8275</v>
      </c>
      <c r="P615">
        <f t="shared" si="36"/>
        <v>21</v>
      </c>
      <c r="Q615">
        <f t="shared" si="37"/>
        <v>105.93</v>
      </c>
      <c r="R615" s="14">
        <f t="shared" si="38"/>
        <v>42247.496759259258</v>
      </c>
      <c r="S615">
        <f t="shared" si="39"/>
        <v>2015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8274</v>
      </c>
      <c r="O616" t="s">
        <v>8275</v>
      </c>
      <c r="P616">
        <f t="shared" si="36"/>
        <v>0</v>
      </c>
      <c r="Q616">
        <f t="shared" si="37"/>
        <v>0</v>
      </c>
      <c r="R616" s="14">
        <f t="shared" si="38"/>
        <v>42515.061805555553</v>
      </c>
      <c r="S616">
        <f t="shared" si="39"/>
        <v>2016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8274</v>
      </c>
      <c r="O617" t="s">
        <v>8275</v>
      </c>
      <c r="P617">
        <f t="shared" si="36"/>
        <v>0</v>
      </c>
      <c r="Q617">
        <f t="shared" si="37"/>
        <v>0</v>
      </c>
      <c r="R617" s="14">
        <f t="shared" si="38"/>
        <v>42242.122210648144</v>
      </c>
      <c r="S617">
        <f t="shared" si="39"/>
        <v>2015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8274</v>
      </c>
      <c r="O618" t="s">
        <v>8275</v>
      </c>
      <c r="P618">
        <f t="shared" si="36"/>
        <v>0</v>
      </c>
      <c r="Q618">
        <f t="shared" si="37"/>
        <v>0</v>
      </c>
      <c r="R618" s="14">
        <f t="shared" si="38"/>
        <v>42761.376238425932</v>
      </c>
      <c r="S618">
        <f t="shared" si="39"/>
        <v>2017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8274</v>
      </c>
      <c r="O619" t="s">
        <v>8275</v>
      </c>
      <c r="P619">
        <f t="shared" si="36"/>
        <v>3</v>
      </c>
      <c r="Q619">
        <f t="shared" si="37"/>
        <v>20</v>
      </c>
      <c r="R619" s="14">
        <f t="shared" si="38"/>
        <v>42087.343090277776</v>
      </c>
      <c r="S619">
        <f t="shared" si="39"/>
        <v>2015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8274</v>
      </c>
      <c r="O620" t="s">
        <v>8275</v>
      </c>
      <c r="P620">
        <f t="shared" si="36"/>
        <v>0</v>
      </c>
      <c r="Q620">
        <f t="shared" si="37"/>
        <v>0</v>
      </c>
      <c r="R620" s="14">
        <f t="shared" si="38"/>
        <v>42317.810219907406</v>
      </c>
      <c r="S620">
        <f t="shared" si="39"/>
        <v>2015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8274</v>
      </c>
      <c r="O621" t="s">
        <v>8275</v>
      </c>
      <c r="P621">
        <f t="shared" si="36"/>
        <v>0</v>
      </c>
      <c r="Q621">
        <f t="shared" si="37"/>
        <v>1</v>
      </c>
      <c r="R621" s="14">
        <f t="shared" si="38"/>
        <v>41908.650347222225</v>
      </c>
      <c r="S621">
        <f t="shared" si="39"/>
        <v>2014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8274</v>
      </c>
      <c r="O622" t="s">
        <v>8275</v>
      </c>
      <c r="P622">
        <f t="shared" si="36"/>
        <v>1</v>
      </c>
      <c r="Q622">
        <f t="shared" si="37"/>
        <v>300</v>
      </c>
      <c r="R622" s="14">
        <f t="shared" si="38"/>
        <v>41831.716874999998</v>
      </c>
      <c r="S622">
        <f t="shared" si="39"/>
        <v>2014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8274</v>
      </c>
      <c r="O623" t="s">
        <v>8275</v>
      </c>
      <c r="P623">
        <f t="shared" si="36"/>
        <v>1</v>
      </c>
      <c r="Q623">
        <f t="shared" si="37"/>
        <v>87</v>
      </c>
      <c r="R623" s="14">
        <f t="shared" si="38"/>
        <v>42528.987696759257</v>
      </c>
      <c r="S623">
        <f t="shared" si="39"/>
        <v>2016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8274</v>
      </c>
      <c r="O624" t="s">
        <v>8275</v>
      </c>
      <c r="P624">
        <f t="shared" si="36"/>
        <v>6</v>
      </c>
      <c r="Q624">
        <f t="shared" si="37"/>
        <v>37.89</v>
      </c>
      <c r="R624" s="14">
        <f t="shared" si="38"/>
        <v>42532.774745370371</v>
      </c>
      <c r="S624">
        <f t="shared" si="39"/>
        <v>2016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8274</v>
      </c>
      <c r="O625" t="s">
        <v>8275</v>
      </c>
      <c r="P625">
        <f t="shared" si="36"/>
        <v>0</v>
      </c>
      <c r="Q625">
        <f t="shared" si="37"/>
        <v>0</v>
      </c>
      <c r="R625" s="14">
        <f t="shared" si="38"/>
        <v>42122.009224537032</v>
      </c>
      <c r="S625">
        <f t="shared" si="39"/>
        <v>2015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8274</v>
      </c>
      <c r="O626" t="s">
        <v>8275</v>
      </c>
      <c r="P626">
        <f t="shared" si="36"/>
        <v>0</v>
      </c>
      <c r="Q626">
        <f t="shared" si="37"/>
        <v>0</v>
      </c>
      <c r="R626" s="14">
        <f t="shared" si="38"/>
        <v>42108.988900462966</v>
      </c>
      <c r="S626">
        <f t="shared" si="39"/>
        <v>2015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8274</v>
      </c>
      <c r="O627" t="s">
        <v>8275</v>
      </c>
      <c r="P627">
        <f t="shared" si="36"/>
        <v>0</v>
      </c>
      <c r="Q627">
        <f t="shared" si="37"/>
        <v>0</v>
      </c>
      <c r="R627" s="14">
        <f t="shared" si="38"/>
        <v>42790.895567129628</v>
      </c>
      <c r="S627">
        <f t="shared" si="39"/>
        <v>2017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8274</v>
      </c>
      <c r="O628" t="s">
        <v>8275</v>
      </c>
      <c r="P628">
        <f t="shared" si="36"/>
        <v>17</v>
      </c>
      <c r="Q628">
        <f t="shared" si="37"/>
        <v>111.41</v>
      </c>
      <c r="R628" s="14">
        <f t="shared" si="38"/>
        <v>42198.559479166666</v>
      </c>
      <c r="S628">
        <f t="shared" si="39"/>
        <v>2015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8274</v>
      </c>
      <c r="O629" t="s">
        <v>8275</v>
      </c>
      <c r="P629">
        <f t="shared" si="36"/>
        <v>0</v>
      </c>
      <c r="Q629">
        <f t="shared" si="37"/>
        <v>90</v>
      </c>
      <c r="R629" s="14">
        <f t="shared" si="38"/>
        <v>42384.306840277779</v>
      </c>
      <c r="S629">
        <f t="shared" si="39"/>
        <v>2016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8274</v>
      </c>
      <c r="O630" t="s">
        <v>8275</v>
      </c>
      <c r="P630">
        <f t="shared" si="36"/>
        <v>0</v>
      </c>
      <c r="Q630">
        <f t="shared" si="37"/>
        <v>0</v>
      </c>
      <c r="R630" s="14">
        <f t="shared" si="38"/>
        <v>41803.692789351851</v>
      </c>
      <c r="S630">
        <f t="shared" si="39"/>
        <v>2014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8274</v>
      </c>
      <c r="O631" t="s">
        <v>8275</v>
      </c>
      <c r="P631">
        <f t="shared" si="36"/>
        <v>0</v>
      </c>
      <c r="Q631">
        <f t="shared" si="37"/>
        <v>116.67</v>
      </c>
      <c r="R631" s="14">
        <f t="shared" si="38"/>
        <v>42474.637824074074</v>
      </c>
      <c r="S631">
        <f t="shared" si="39"/>
        <v>2016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8274</v>
      </c>
      <c r="O632" t="s">
        <v>8275</v>
      </c>
      <c r="P632">
        <f t="shared" si="36"/>
        <v>0</v>
      </c>
      <c r="Q632">
        <f t="shared" si="37"/>
        <v>10</v>
      </c>
      <c r="R632" s="14">
        <f t="shared" si="38"/>
        <v>42223.619456018518</v>
      </c>
      <c r="S632">
        <f t="shared" si="39"/>
        <v>2015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8274</v>
      </c>
      <c r="O633" t="s">
        <v>8275</v>
      </c>
      <c r="P633">
        <f t="shared" si="36"/>
        <v>1</v>
      </c>
      <c r="Q633">
        <f t="shared" si="37"/>
        <v>76.67</v>
      </c>
      <c r="R633" s="14">
        <f t="shared" si="38"/>
        <v>42489.772326388891</v>
      </c>
      <c r="S633">
        <f t="shared" si="39"/>
        <v>2016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8274</v>
      </c>
      <c r="O634" t="s">
        <v>8275</v>
      </c>
      <c r="P634">
        <f t="shared" si="36"/>
        <v>0</v>
      </c>
      <c r="Q634">
        <f t="shared" si="37"/>
        <v>0</v>
      </c>
      <c r="R634" s="14">
        <f t="shared" si="38"/>
        <v>42303.659317129626</v>
      </c>
      <c r="S634">
        <f t="shared" si="39"/>
        <v>2015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8274</v>
      </c>
      <c r="O635" t="s">
        <v>8275</v>
      </c>
      <c r="P635">
        <f t="shared" si="36"/>
        <v>12</v>
      </c>
      <c r="Q635">
        <f t="shared" si="37"/>
        <v>49.8</v>
      </c>
      <c r="R635" s="14">
        <f t="shared" si="38"/>
        <v>42507.29932870371</v>
      </c>
      <c r="S635">
        <f t="shared" si="39"/>
        <v>2016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8274</v>
      </c>
      <c r="O636" t="s">
        <v>8275</v>
      </c>
      <c r="P636">
        <f t="shared" si="36"/>
        <v>0</v>
      </c>
      <c r="Q636">
        <f t="shared" si="37"/>
        <v>1</v>
      </c>
      <c r="R636" s="14">
        <f t="shared" si="38"/>
        <v>42031.928576388891</v>
      </c>
      <c r="S636">
        <f t="shared" si="39"/>
        <v>2015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8274</v>
      </c>
      <c r="O637" t="s">
        <v>8275</v>
      </c>
      <c r="P637">
        <f t="shared" si="36"/>
        <v>0</v>
      </c>
      <c r="Q637">
        <f t="shared" si="37"/>
        <v>2</v>
      </c>
      <c r="R637" s="14">
        <f t="shared" si="38"/>
        <v>42076.092152777783</v>
      </c>
      <c r="S637">
        <f t="shared" si="39"/>
        <v>2015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8274</v>
      </c>
      <c r="O638" t="s">
        <v>8275</v>
      </c>
      <c r="P638">
        <f t="shared" si="36"/>
        <v>0</v>
      </c>
      <c r="Q638">
        <f t="shared" si="37"/>
        <v>4</v>
      </c>
      <c r="R638" s="14">
        <f t="shared" si="38"/>
        <v>42131.455439814818</v>
      </c>
      <c r="S638">
        <f t="shared" si="39"/>
        <v>2015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8274</v>
      </c>
      <c r="O639" t="s">
        <v>8275</v>
      </c>
      <c r="P639">
        <f t="shared" si="36"/>
        <v>0</v>
      </c>
      <c r="Q639">
        <f t="shared" si="37"/>
        <v>0</v>
      </c>
      <c r="R639" s="14">
        <f t="shared" si="38"/>
        <v>42762.962013888886</v>
      </c>
      <c r="S639">
        <f t="shared" si="39"/>
        <v>2017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8274</v>
      </c>
      <c r="O640" t="s">
        <v>8275</v>
      </c>
      <c r="P640">
        <f t="shared" si="36"/>
        <v>0</v>
      </c>
      <c r="Q640">
        <f t="shared" si="37"/>
        <v>3</v>
      </c>
      <c r="R640" s="14">
        <f t="shared" si="38"/>
        <v>42759.593310185184</v>
      </c>
      <c r="S640">
        <f t="shared" si="39"/>
        <v>2017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8274</v>
      </c>
      <c r="O641" t="s">
        <v>8275</v>
      </c>
      <c r="P641">
        <f t="shared" si="36"/>
        <v>0</v>
      </c>
      <c r="Q641">
        <f t="shared" si="37"/>
        <v>1</v>
      </c>
      <c r="R641" s="14">
        <f t="shared" si="38"/>
        <v>41865.583275462966</v>
      </c>
      <c r="S641">
        <f t="shared" si="39"/>
        <v>2014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8274</v>
      </c>
      <c r="O642" t="s">
        <v>8276</v>
      </c>
      <c r="P642">
        <f t="shared" ref="P642:P705" si="40">ROUND(E642/D642*100,0)</f>
        <v>144</v>
      </c>
      <c r="Q642">
        <f t="shared" si="37"/>
        <v>50.5</v>
      </c>
      <c r="R642" s="14">
        <f t="shared" si="38"/>
        <v>42683.420312500006</v>
      </c>
      <c r="S642">
        <f t="shared" si="39"/>
        <v>2016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8274</v>
      </c>
      <c r="O643" t="s">
        <v>8276</v>
      </c>
      <c r="P643">
        <f t="shared" si="40"/>
        <v>119</v>
      </c>
      <c r="Q643">
        <f t="shared" ref="Q643:Q706" si="41">IFERROR(ROUND(E643/L643,2),0)</f>
        <v>151.32</v>
      </c>
      <c r="R643" s="14">
        <f t="shared" ref="R643:R706" si="42">(((J643/60)/60)/24)+DATE(1970,1,1)</f>
        <v>42199.57</v>
      </c>
      <c r="S643">
        <f t="shared" ref="S643:S706" si="43">YEAR(R643)</f>
        <v>2015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8274</v>
      </c>
      <c r="O644" t="s">
        <v>8276</v>
      </c>
      <c r="P644">
        <f t="shared" si="40"/>
        <v>1460</v>
      </c>
      <c r="Q644">
        <f t="shared" si="41"/>
        <v>134.36000000000001</v>
      </c>
      <c r="R644" s="14">
        <f t="shared" si="42"/>
        <v>42199.651319444441</v>
      </c>
      <c r="S644">
        <f t="shared" si="43"/>
        <v>2015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8274</v>
      </c>
      <c r="O645" t="s">
        <v>8276</v>
      </c>
      <c r="P645">
        <f t="shared" si="40"/>
        <v>106</v>
      </c>
      <c r="Q645">
        <f t="shared" si="41"/>
        <v>174.03</v>
      </c>
      <c r="R645" s="14">
        <f t="shared" si="42"/>
        <v>42100.642071759255</v>
      </c>
      <c r="S645">
        <f t="shared" si="43"/>
        <v>2015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8274</v>
      </c>
      <c r="O646" t="s">
        <v>8276</v>
      </c>
      <c r="P646">
        <f t="shared" si="40"/>
        <v>300</v>
      </c>
      <c r="Q646">
        <f t="shared" si="41"/>
        <v>73.489999999999995</v>
      </c>
      <c r="R646" s="14">
        <f t="shared" si="42"/>
        <v>41898.665960648148</v>
      </c>
      <c r="S646">
        <f t="shared" si="43"/>
        <v>2014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8274</v>
      </c>
      <c r="O647" t="s">
        <v>8276</v>
      </c>
      <c r="P647">
        <f t="shared" si="40"/>
        <v>279</v>
      </c>
      <c r="Q647">
        <f t="shared" si="41"/>
        <v>23.52</v>
      </c>
      <c r="R647" s="14">
        <f t="shared" si="42"/>
        <v>42564.026319444441</v>
      </c>
      <c r="S647">
        <f t="shared" si="43"/>
        <v>2016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8274</v>
      </c>
      <c r="O648" t="s">
        <v>8276</v>
      </c>
      <c r="P648">
        <f t="shared" si="40"/>
        <v>132</v>
      </c>
      <c r="Q648">
        <f t="shared" si="41"/>
        <v>39.07</v>
      </c>
      <c r="R648" s="14">
        <f t="shared" si="42"/>
        <v>41832.852627314816</v>
      </c>
      <c r="S648">
        <f t="shared" si="43"/>
        <v>2014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8274</v>
      </c>
      <c r="O649" t="s">
        <v>8276</v>
      </c>
      <c r="P649">
        <f t="shared" si="40"/>
        <v>107</v>
      </c>
      <c r="Q649">
        <f t="shared" si="41"/>
        <v>125.94</v>
      </c>
      <c r="R649" s="14">
        <f t="shared" si="42"/>
        <v>42416.767928240741</v>
      </c>
      <c r="S649">
        <f t="shared" si="43"/>
        <v>2016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8274</v>
      </c>
      <c r="O650" t="s">
        <v>8276</v>
      </c>
      <c r="P650">
        <f t="shared" si="40"/>
        <v>127</v>
      </c>
      <c r="Q650">
        <f t="shared" si="41"/>
        <v>1644</v>
      </c>
      <c r="R650" s="14">
        <f t="shared" si="42"/>
        <v>41891.693379629629</v>
      </c>
      <c r="S650">
        <f t="shared" si="43"/>
        <v>2014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8274</v>
      </c>
      <c r="O651" t="s">
        <v>8276</v>
      </c>
      <c r="P651">
        <f t="shared" si="40"/>
        <v>140</v>
      </c>
      <c r="Q651">
        <f t="shared" si="41"/>
        <v>42.67</v>
      </c>
      <c r="R651" s="14">
        <f t="shared" si="42"/>
        <v>41877.912187499998</v>
      </c>
      <c r="S651">
        <f t="shared" si="43"/>
        <v>2014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8274</v>
      </c>
      <c r="O652" t="s">
        <v>8276</v>
      </c>
      <c r="P652">
        <f t="shared" si="40"/>
        <v>112</v>
      </c>
      <c r="Q652">
        <f t="shared" si="41"/>
        <v>35.130000000000003</v>
      </c>
      <c r="R652" s="14">
        <f t="shared" si="42"/>
        <v>41932.036851851852</v>
      </c>
      <c r="S652">
        <f t="shared" si="43"/>
        <v>2014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8274</v>
      </c>
      <c r="O653" t="s">
        <v>8276</v>
      </c>
      <c r="P653">
        <f t="shared" si="40"/>
        <v>101</v>
      </c>
      <c r="Q653">
        <f t="shared" si="41"/>
        <v>239.35</v>
      </c>
      <c r="R653" s="14">
        <f t="shared" si="42"/>
        <v>41956.017488425925</v>
      </c>
      <c r="S653">
        <f t="shared" si="43"/>
        <v>2014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8274</v>
      </c>
      <c r="O654" t="s">
        <v>8276</v>
      </c>
      <c r="P654">
        <f t="shared" si="40"/>
        <v>100</v>
      </c>
      <c r="Q654">
        <f t="shared" si="41"/>
        <v>107.64</v>
      </c>
      <c r="R654" s="14">
        <f t="shared" si="42"/>
        <v>42675.690393518518</v>
      </c>
      <c r="S654">
        <f t="shared" si="43"/>
        <v>2016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8274</v>
      </c>
      <c r="O655" t="s">
        <v>8276</v>
      </c>
      <c r="P655">
        <f t="shared" si="40"/>
        <v>141</v>
      </c>
      <c r="Q655">
        <f t="shared" si="41"/>
        <v>95.83</v>
      </c>
      <c r="R655" s="14">
        <f t="shared" si="42"/>
        <v>42199.618518518517</v>
      </c>
      <c r="S655">
        <f t="shared" si="43"/>
        <v>2015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8274</v>
      </c>
      <c r="O656" t="s">
        <v>8276</v>
      </c>
      <c r="P656">
        <f t="shared" si="40"/>
        <v>267</v>
      </c>
      <c r="Q656">
        <f t="shared" si="41"/>
        <v>31.66</v>
      </c>
      <c r="R656" s="14">
        <f t="shared" si="42"/>
        <v>42163.957326388889</v>
      </c>
      <c r="S656">
        <f t="shared" si="43"/>
        <v>2015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8274</v>
      </c>
      <c r="O657" t="s">
        <v>8276</v>
      </c>
      <c r="P657">
        <f t="shared" si="40"/>
        <v>147</v>
      </c>
      <c r="Q657">
        <f t="shared" si="41"/>
        <v>42.89</v>
      </c>
      <c r="R657" s="14">
        <f t="shared" si="42"/>
        <v>42045.957314814819</v>
      </c>
      <c r="S657">
        <f t="shared" si="43"/>
        <v>2015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8274</v>
      </c>
      <c r="O658" t="s">
        <v>8276</v>
      </c>
      <c r="P658">
        <f t="shared" si="40"/>
        <v>214</v>
      </c>
      <c r="Q658">
        <f t="shared" si="41"/>
        <v>122.74</v>
      </c>
      <c r="R658" s="14">
        <f t="shared" si="42"/>
        <v>42417.804618055554</v>
      </c>
      <c r="S658">
        <f t="shared" si="43"/>
        <v>2016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8274</v>
      </c>
      <c r="O659" t="s">
        <v>8276</v>
      </c>
      <c r="P659">
        <f t="shared" si="40"/>
        <v>126</v>
      </c>
      <c r="Q659">
        <f t="shared" si="41"/>
        <v>190.45</v>
      </c>
      <c r="R659" s="14">
        <f t="shared" si="42"/>
        <v>42331.84574074074</v>
      </c>
      <c r="S659">
        <f t="shared" si="43"/>
        <v>2015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8274</v>
      </c>
      <c r="O660" t="s">
        <v>8276</v>
      </c>
      <c r="P660">
        <f t="shared" si="40"/>
        <v>104</v>
      </c>
      <c r="Q660">
        <f t="shared" si="41"/>
        <v>109.34</v>
      </c>
      <c r="R660" s="14">
        <f t="shared" si="42"/>
        <v>42179.160752314812</v>
      </c>
      <c r="S660">
        <f t="shared" si="43"/>
        <v>2015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8274</v>
      </c>
      <c r="O661" t="s">
        <v>8276</v>
      </c>
      <c r="P661">
        <f t="shared" si="40"/>
        <v>101</v>
      </c>
      <c r="Q661">
        <f t="shared" si="41"/>
        <v>143.66999999999999</v>
      </c>
      <c r="R661" s="14">
        <f t="shared" si="42"/>
        <v>42209.593692129631</v>
      </c>
      <c r="S661">
        <f t="shared" si="43"/>
        <v>2015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8274</v>
      </c>
      <c r="O662" t="s">
        <v>8276</v>
      </c>
      <c r="P662">
        <f t="shared" si="40"/>
        <v>3</v>
      </c>
      <c r="Q662">
        <f t="shared" si="41"/>
        <v>84.94</v>
      </c>
      <c r="R662" s="14">
        <f t="shared" si="42"/>
        <v>41922.741655092592</v>
      </c>
      <c r="S662">
        <f t="shared" si="43"/>
        <v>2014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8274</v>
      </c>
      <c r="O663" t="s">
        <v>8276</v>
      </c>
      <c r="P663">
        <f t="shared" si="40"/>
        <v>1</v>
      </c>
      <c r="Q663">
        <f t="shared" si="41"/>
        <v>10.56</v>
      </c>
      <c r="R663" s="14">
        <f t="shared" si="42"/>
        <v>42636.645358796297</v>
      </c>
      <c r="S663">
        <f t="shared" si="43"/>
        <v>2016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8274</v>
      </c>
      <c r="O664" t="s">
        <v>8276</v>
      </c>
      <c r="P664">
        <f t="shared" si="40"/>
        <v>0</v>
      </c>
      <c r="Q664">
        <f t="shared" si="41"/>
        <v>39</v>
      </c>
      <c r="R664" s="14">
        <f t="shared" si="42"/>
        <v>41990.438043981485</v>
      </c>
      <c r="S664">
        <f t="shared" si="43"/>
        <v>2014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8274</v>
      </c>
      <c r="O665" t="s">
        <v>8276</v>
      </c>
      <c r="P665">
        <f t="shared" si="40"/>
        <v>0</v>
      </c>
      <c r="Q665">
        <f t="shared" si="41"/>
        <v>100</v>
      </c>
      <c r="R665" s="14">
        <f t="shared" si="42"/>
        <v>42173.843240740738</v>
      </c>
      <c r="S665">
        <f t="shared" si="43"/>
        <v>2015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8274</v>
      </c>
      <c r="O666" t="s">
        <v>8276</v>
      </c>
      <c r="P666">
        <f t="shared" si="40"/>
        <v>8</v>
      </c>
      <c r="Q666">
        <f t="shared" si="41"/>
        <v>31.17</v>
      </c>
      <c r="R666" s="14">
        <f t="shared" si="42"/>
        <v>42077.666377314818</v>
      </c>
      <c r="S666">
        <f t="shared" si="43"/>
        <v>2015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8274</v>
      </c>
      <c r="O667" t="s">
        <v>8276</v>
      </c>
      <c r="P667">
        <f t="shared" si="40"/>
        <v>19</v>
      </c>
      <c r="Q667">
        <f t="shared" si="41"/>
        <v>155.33000000000001</v>
      </c>
      <c r="R667" s="14">
        <f t="shared" si="42"/>
        <v>42688.711354166662</v>
      </c>
      <c r="S667">
        <f t="shared" si="43"/>
        <v>2016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8274</v>
      </c>
      <c r="O668" t="s">
        <v>8276</v>
      </c>
      <c r="P668">
        <f t="shared" si="40"/>
        <v>0</v>
      </c>
      <c r="Q668">
        <f t="shared" si="41"/>
        <v>2</v>
      </c>
      <c r="R668" s="14">
        <f t="shared" si="42"/>
        <v>41838.832152777781</v>
      </c>
      <c r="S668">
        <f t="shared" si="43"/>
        <v>2014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8274</v>
      </c>
      <c r="O669" t="s">
        <v>8276</v>
      </c>
      <c r="P669">
        <f t="shared" si="40"/>
        <v>10</v>
      </c>
      <c r="Q669">
        <f t="shared" si="41"/>
        <v>178.93</v>
      </c>
      <c r="R669" s="14">
        <f t="shared" si="42"/>
        <v>42632.373414351852</v>
      </c>
      <c r="S669">
        <f t="shared" si="43"/>
        <v>2016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8274</v>
      </c>
      <c r="O670" t="s">
        <v>8276</v>
      </c>
      <c r="P670">
        <f t="shared" si="40"/>
        <v>5</v>
      </c>
      <c r="Q670">
        <f t="shared" si="41"/>
        <v>27.36</v>
      </c>
      <c r="R670" s="14">
        <f t="shared" si="42"/>
        <v>42090.831273148149</v>
      </c>
      <c r="S670">
        <f t="shared" si="43"/>
        <v>2015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8274</v>
      </c>
      <c r="O671" t="s">
        <v>8276</v>
      </c>
      <c r="P671">
        <f t="shared" si="40"/>
        <v>22</v>
      </c>
      <c r="Q671">
        <f t="shared" si="41"/>
        <v>1536.25</v>
      </c>
      <c r="R671" s="14">
        <f t="shared" si="42"/>
        <v>42527.625671296293</v>
      </c>
      <c r="S671">
        <f t="shared" si="43"/>
        <v>2016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8274</v>
      </c>
      <c r="O672" t="s">
        <v>8276</v>
      </c>
      <c r="P672">
        <f t="shared" si="40"/>
        <v>29</v>
      </c>
      <c r="Q672">
        <f t="shared" si="41"/>
        <v>85</v>
      </c>
      <c r="R672" s="14">
        <f t="shared" si="42"/>
        <v>42506.709722222222</v>
      </c>
      <c r="S672">
        <f t="shared" si="43"/>
        <v>2016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8274</v>
      </c>
      <c r="O673" t="s">
        <v>8276</v>
      </c>
      <c r="P673">
        <f t="shared" si="40"/>
        <v>39</v>
      </c>
      <c r="Q673">
        <f t="shared" si="41"/>
        <v>788.53</v>
      </c>
      <c r="R673" s="14">
        <f t="shared" si="42"/>
        <v>41984.692731481482</v>
      </c>
      <c r="S673">
        <f t="shared" si="43"/>
        <v>2014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8274</v>
      </c>
      <c r="O674" t="s">
        <v>8276</v>
      </c>
      <c r="P674">
        <f t="shared" si="40"/>
        <v>22</v>
      </c>
      <c r="Q674">
        <f t="shared" si="41"/>
        <v>50.3</v>
      </c>
      <c r="R674" s="14">
        <f t="shared" si="42"/>
        <v>41974.219490740739</v>
      </c>
      <c r="S674">
        <f t="shared" si="43"/>
        <v>2014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8274</v>
      </c>
      <c r="O675" t="s">
        <v>8276</v>
      </c>
      <c r="P675">
        <f t="shared" si="40"/>
        <v>0</v>
      </c>
      <c r="Q675">
        <f t="shared" si="41"/>
        <v>68.33</v>
      </c>
      <c r="R675" s="14">
        <f t="shared" si="42"/>
        <v>41838.840474537035</v>
      </c>
      <c r="S675">
        <f t="shared" si="43"/>
        <v>2014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8274</v>
      </c>
      <c r="O676" t="s">
        <v>8276</v>
      </c>
      <c r="P676">
        <f t="shared" si="40"/>
        <v>0</v>
      </c>
      <c r="Q676">
        <f t="shared" si="41"/>
        <v>7.5</v>
      </c>
      <c r="R676" s="14">
        <f t="shared" si="42"/>
        <v>41803.116053240738</v>
      </c>
      <c r="S676">
        <f t="shared" si="43"/>
        <v>2014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8274</v>
      </c>
      <c r="O677" t="s">
        <v>8276</v>
      </c>
      <c r="P677">
        <f t="shared" si="40"/>
        <v>15</v>
      </c>
      <c r="Q677">
        <f t="shared" si="41"/>
        <v>34.270000000000003</v>
      </c>
      <c r="R677" s="14">
        <f t="shared" si="42"/>
        <v>41975.930601851855</v>
      </c>
      <c r="S677">
        <f t="shared" si="43"/>
        <v>2014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8274</v>
      </c>
      <c r="O678" t="s">
        <v>8276</v>
      </c>
      <c r="P678">
        <f t="shared" si="40"/>
        <v>1</v>
      </c>
      <c r="Q678">
        <f t="shared" si="41"/>
        <v>61.29</v>
      </c>
      <c r="R678" s="14">
        <f t="shared" si="42"/>
        <v>42012.768298611118</v>
      </c>
      <c r="S678">
        <f t="shared" si="43"/>
        <v>2015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8274</v>
      </c>
      <c r="O679" t="s">
        <v>8276</v>
      </c>
      <c r="P679">
        <f t="shared" si="40"/>
        <v>26</v>
      </c>
      <c r="Q679">
        <f t="shared" si="41"/>
        <v>133.25</v>
      </c>
      <c r="R679" s="14">
        <f t="shared" si="42"/>
        <v>42504.403877314813</v>
      </c>
      <c r="S679">
        <f t="shared" si="43"/>
        <v>2016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8274</v>
      </c>
      <c r="O680" t="s">
        <v>8276</v>
      </c>
      <c r="P680">
        <f t="shared" si="40"/>
        <v>4</v>
      </c>
      <c r="Q680">
        <f t="shared" si="41"/>
        <v>65.180000000000007</v>
      </c>
      <c r="R680" s="14">
        <f t="shared" si="42"/>
        <v>42481.376597222217</v>
      </c>
      <c r="S680">
        <f t="shared" si="43"/>
        <v>2016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8274</v>
      </c>
      <c r="O681" t="s">
        <v>8276</v>
      </c>
      <c r="P681">
        <f t="shared" si="40"/>
        <v>15</v>
      </c>
      <c r="Q681">
        <f t="shared" si="41"/>
        <v>93.9</v>
      </c>
      <c r="R681" s="14">
        <f t="shared" si="42"/>
        <v>42556.695706018523</v>
      </c>
      <c r="S681">
        <f t="shared" si="43"/>
        <v>2016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8274</v>
      </c>
      <c r="O682" t="s">
        <v>8276</v>
      </c>
      <c r="P682">
        <f t="shared" si="40"/>
        <v>26</v>
      </c>
      <c r="Q682">
        <f t="shared" si="41"/>
        <v>150.65</v>
      </c>
      <c r="R682" s="14">
        <f t="shared" si="42"/>
        <v>41864.501516203702</v>
      </c>
      <c r="S682">
        <f t="shared" si="43"/>
        <v>2014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8274</v>
      </c>
      <c r="O683" t="s">
        <v>8276</v>
      </c>
      <c r="P683">
        <f t="shared" si="40"/>
        <v>0</v>
      </c>
      <c r="Q683">
        <f t="shared" si="41"/>
        <v>1</v>
      </c>
      <c r="R683" s="14">
        <f t="shared" si="42"/>
        <v>42639.805601851855</v>
      </c>
      <c r="S683">
        <f t="shared" si="43"/>
        <v>2016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8274</v>
      </c>
      <c r="O684" t="s">
        <v>8276</v>
      </c>
      <c r="P684">
        <f t="shared" si="40"/>
        <v>0</v>
      </c>
      <c r="Q684">
        <f t="shared" si="41"/>
        <v>13.25</v>
      </c>
      <c r="R684" s="14">
        <f t="shared" si="42"/>
        <v>42778.765300925923</v>
      </c>
      <c r="S684">
        <f t="shared" si="43"/>
        <v>2017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8274</v>
      </c>
      <c r="O685" t="s">
        <v>8276</v>
      </c>
      <c r="P685">
        <f t="shared" si="40"/>
        <v>1</v>
      </c>
      <c r="Q685">
        <f t="shared" si="41"/>
        <v>99.33</v>
      </c>
      <c r="R685" s="14">
        <f t="shared" si="42"/>
        <v>42634.900046296301</v>
      </c>
      <c r="S685">
        <f t="shared" si="43"/>
        <v>2016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8274</v>
      </c>
      <c r="O686" t="s">
        <v>8276</v>
      </c>
      <c r="P686">
        <f t="shared" si="40"/>
        <v>7</v>
      </c>
      <c r="Q686">
        <f t="shared" si="41"/>
        <v>177.39</v>
      </c>
      <c r="R686" s="14">
        <f t="shared" si="42"/>
        <v>41809.473275462966</v>
      </c>
      <c r="S686">
        <f t="shared" si="43"/>
        <v>2014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8274</v>
      </c>
      <c r="O687" t="s">
        <v>8276</v>
      </c>
      <c r="P687">
        <f t="shared" si="40"/>
        <v>28</v>
      </c>
      <c r="Q687">
        <f t="shared" si="41"/>
        <v>55.3</v>
      </c>
      <c r="R687" s="14">
        <f t="shared" si="42"/>
        <v>41971.866574074069</v>
      </c>
      <c r="S687">
        <f t="shared" si="43"/>
        <v>2014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8274</v>
      </c>
      <c r="O688" t="s">
        <v>8276</v>
      </c>
      <c r="P688">
        <f t="shared" si="40"/>
        <v>0</v>
      </c>
      <c r="Q688">
        <f t="shared" si="41"/>
        <v>0</v>
      </c>
      <c r="R688" s="14">
        <f t="shared" si="42"/>
        <v>42189.673263888893</v>
      </c>
      <c r="S688">
        <f t="shared" si="43"/>
        <v>2015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8274</v>
      </c>
      <c r="O689" t="s">
        <v>8276</v>
      </c>
      <c r="P689">
        <f t="shared" si="40"/>
        <v>4</v>
      </c>
      <c r="Q689">
        <f t="shared" si="41"/>
        <v>591.66999999999996</v>
      </c>
      <c r="R689" s="14">
        <f t="shared" si="42"/>
        <v>42711.750613425931</v>
      </c>
      <c r="S689">
        <f t="shared" si="43"/>
        <v>2016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8274</v>
      </c>
      <c r="O690" t="s">
        <v>8276</v>
      </c>
      <c r="P690">
        <f t="shared" si="40"/>
        <v>73</v>
      </c>
      <c r="Q690">
        <f t="shared" si="41"/>
        <v>405.5</v>
      </c>
      <c r="R690" s="14">
        <f t="shared" si="42"/>
        <v>42262.104780092588</v>
      </c>
      <c r="S690">
        <f t="shared" si="43"/>
        <v>2015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8274</v>
      </c>
      <c r="O691" t="s">
        <v>8276</v>
      </c>
      <c r="P691">
        <f t="shared" si="40"/>
        <v>58</v>
      </c>
      <c r="Q691">
        <f t="shared" si="41"/>
        <v>343.15</v>
      </c>
      <c r="R691" s="14">
        <f t="shared" si="42"/>
        <v>42675.66778935185</v>
      </c>
      <c r="S691">
        <f t="shared" si="43"/>
        <v>2016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8274</v>
      </c>
      <c r="O692" t="s">
        <v>8276</v>
      </c>
      <c r="P692">
        <f t="shared" si="40"/>
        <v>12</v>
      </c>
      <c r="Q692">
        <f t="shared" si="41"/>
        <v>72.59</v>
      </c>
      <c r="R692" s="14">
        <f t="shared" si="42"/>
        <v>42579.634733796294</v>
      </c>
      <c r="S692">
        <f t="shared" si="43"/>
        <v>2016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8274</v>
      </c>
      <c r="O693" t="s">
        <v>8276</v>
      </c>
      <c r="P693">
        <f t="shared" si="40"/>
        <v>1</v>
      </c>
      <c r="Q693">
        <f t="shared" si="41"/>
        <v>26</v>
      </c>
      <c r="R693" s="14">
        <f t="shared" si="42"/>
        <v>42158.028310185182</v>
      </c>
      <c r="S693">
        <f t="shared" si="43"/>
        <v>2015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8274</v>
      </c>
      <c r="O694" t="s">
        <v>8276</v>
      </c>
      <c r="P694">
        <f t="shared" si="40"/>
        <v>7</v>
      </c>
      <c r="Q694">
        <f t="shared" si="41"/>
        <v>6.5</v>
      </c>
      <c r="R694" s="14">
        <f t="shared" si="42"/>
        <v>42696.37572916667</v>
      </c>
      <c r="S694">
        <f t="shared" si="43"/>
        <v>2016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8274</v>
      </c>
      <c r="O695" t="s">
        <v>8276</v>
      </c>
      <c r="P695">
        <f t="shared" si="40"/>
        <v>35</v>
      </c>
      <c r="Q695">
        <f t="shared" si="41"/>
        <v>119.39</v>
      </c>
      <c r="R695" s="14">
        <f t="shared" si="42"/>
        <v>42094.808182870373</v>
      </c>
      <c r="S695">
        <f t="shared" si="43"/>
        <v>2015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8274</v>
      </c>
      <c r="O696" t="s">
        <v>8276</v>
      </c>
      <c r="P696">
        <f t="shared" si="40"/>
        <v>0</v>
      </c>
      <c r="Q696">
        <f t="shared" si="41"/>
        <v>84.29</v>
      </c>
      <c r="R696" s="14">
        <f t="shared" si="42"/>
        <v>42737.663877314815</v>
      </c>
      <c r="S696">
        <f t="shared" si="43"/>
        <v>2017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8274</v>
      </c>
      <c r="O697" t="s">
        <v>8276</v>
      </c>
      <c r="P697">
        <f t="shared" si="40"/>
        <v>1</v>
      </c>
      <c r="Q697">
        <f t="shared" si="41"/>
        <v>90.86</v>
      </c>
      <c r="R697" s="14">
        <f t="shared" si="42"/>
        <v>41913.521064814813</v>
      </c>
      <c r="S697">
        <f t="shared" si="43"/>
        <v>2014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8274</v>
      </c>
      <c r="O698" t="s">
        <v>8276</v>
      </c>
      <c r="P698">
        <f t="shared" si="40"/>
        <v>0</v>
      </c>
      <c r="Q698">
        <f t="shared" si="41"/>
        <v>1</v>
      </c>
      <c r="R698" s="14">
        <f t="shared" si="42"/>
        <v>41815.927106481482</v>
      </c>
      <c r="S698">
        <f t="shared" si="43"/>
        <v>2014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8274</v>
      </c>
      <c r="O699" t="s">
        <v>8276</v>
      </c>
      <c r="P699">
        <f t="shared" si="40"/>
        <v>46</v>
      </c>
      <c r="Q699">
        <f t="shared" si="41"/>
        <v>20.34</v>
      </c>
      <c r="R699" s="14">
        <f t="shared" si="42"/>
        <v>42388.523020833338</v>
      </c>
      <c r="S699">
        <f t="shared" si="43"/>
        <v>2016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8274</v>
      </c>
      <c r="O700" t="s">
        <v>8276</v>
      </c>
      <c r="P700">
        <f t="shared" si="40"/>
        <v>15</v>
      </c>
      <c r="Q700">
        <f t="shared" si="41"/>
        <v>530.69000000000005</v>
      </c>
      <c r="R700" s="14">
        <f t="shared" si="42"/>
        <v>41866.931076388886</v>
      </c>
      <c r="S700">
        <f t="shared" si="43"/>
        <v>2014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8274</v>
      </c>
      <c r="O701" t="s">
        <v>8276</v>
      </c>
      <c r="P701">
        <f t="shared" si="40"/>
        <v>82</v>
      </c>
      <c r="Q701">
        <f t="shared" si="41"/>
        <v>120.39</v>
      </c>
      <c r="R701" s="14">
        <f t="shared" si="42"/>
        <v>41563.485509259262</v>
      </c>
      <c r="S701">
        <f t="shared" si="43"/>
        <v>2013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8274</v>
      </c>
      <c r="O702" t="s">
        <v>8276</v>
      </c>
      <c r="P702">
        <f t="shared" si="40"/>
        <v>3</v>
      </c>
      <c r="Q702">
        <f t="shared" si="41"/>
        <v>13</v>
      </c>
      <c r="R702" s="14">
        <f t="shared" si="42"/>
        <v>42715.688437500001</v>
      </c>
      <c r="S702">
        <f t="shared" si="43"/>
        <v>2016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8274</v>
      </c>
      <c r="O703" t="s">
        <v>8276</v>
      </c>
      <c r="P703">
        <f t="shared" si="40"/>
        <v>27</v>
      </c>
      <c r="Q703">
        <f t="shared" si="41"/>
        <v>291.33</v>
      </c>
      <c r="R703" s="14">
        <f t="shared" si="42"/>
        <v>41813.662962962961</v>
      </c>
      <c r="S703">
        <f t="shared" si="43"/>
        <v>2014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8274</v>
      </c>
      <c r="O704" t="s">
        <v>8276</v>
      </c>
      <c r="P704">
        <f t="shared" si="40"/>
        <v>31</v>
      </c>
      <c r="Q704">
        <f t="shared" si="41"/>
        <v>124.92</v>
      </c>
      <c r="R704" s="14">
        <f t="shared" si="42"/>
        <v>42668.726701388892</v>
      </c>
      <c r="S704">
        <f t="shared" si="43"/>
        <v>2016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8274</v>
      </c>
      <c r="O705" t="s">
        <v>8276</v>
      </c>
      <c r="P705">
        <f t="shared" si="40"/>
        <v>6</v>
      </c>
      <c r="Q705">
        <f t="shared" si="41"/>
        <v>119.57</v>
      </c>
      <c r="R705" s="14">
        <f t="shared" si="42"/>
        <v>42711.950798611113</v>
      </c>
      <c r="S705">
        <f t="shared" si="43"/>
        <v>2016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8274</v>
      </c>
      <c r="O706" t="s">
        <v>8276</v>
      </c>
      <c r="P706">
        <f t="shared" ref="P706:P769" si="44">ROUND(E706/D706*100,0)</f>
        <v>1</v>
      </c>
      <c r="Q706">
        <f t="shared" si="41"/>
        <v>120.25</v>
      </c>
      <c r="R706" s="14">
        <f t="shared" si="42"/>
        <v>42726.192916666667</v>
      </c>
      <c r="S706">
        <f t="shared" si="43"/>
        <v>2016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8274</v>
      </c>
      <c r="O707" t="s">
        <v>8276</v>
      </c>
      <c r="P707">
        <f t="shared" si="44"/>
        <v>1</v>
      </c>
      <c r="Q707">
        <f t="shared" ref="Q707:Q770" si="45">IFERROR(ROUND(E707/L707,2),0)</f>
        <v>195.4</v>
      </c>
      <c r="R707" s="14">
        <f t="shared" ref="R707:R770" si="46">(((J707/60)/60)/24)+DATE(1970,1,1)</f>
        <v>42726.491643518515</v>
      </c>
      <c r="S707">
        <f t="shared" ref="S707:S770" si="47">YEAR(R707)</f>
        <v>2016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8274</v>
      </c>
      <c r="O708" t="s">
        <v>8276</v>
      </c>
      <c r="P708">
        <f t="shared" si="44"/>
        <v>0</v>
      </c>
      <c r="Q708">
        <f t="shared" si="45"/>
        <v>0</v>
      </c>
      <c r="R708" s="14">
        <f t="shared" si="46"/>
        <v>42676.995173611111</v>
      </c>
      <c r="S708">
        <f t="shared" si="47"/>
        <v>2016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8274</v>
      </c>
      <c r="O709" t="s">
        <v>8276</v>
      </c>
      <c r="P709">
        <f t="shared" si="44"/>
        <v>79</v>
      </c>
      <c r="Q709">
        <f t="shared" si="45"/>
        <v>117.7</v>
      </c>
      <c r="R709" s="14">
        <f t="shared" si="46"/>
        <v>42696.663506944446</v>
      </c>
      <c r="S709">
        <f t="shared" si="47"/>
        <v>2016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8274</v>
      </c>
      <c r="O710" t="s">
        <v>8276</v>
      </c>
      <c r="P710">
        <f t="shared" si="44"/>
        <v>22</v>
      </c>
      <c r="Q710">
        <f t="shared" si="45"/>
        <v>23.95</v>
      </c>
      <c r="R710" s="14">
        <f t="shared" si="46"/>
        <v>41835.581018518518</v>
      </c>
      <c r="S710">
        <f t="shared" si="47"/>
        <v>2014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8274</v>
      </c>
      <c r="O711" t="s">
        <v>8276</v>
      </c>
      <c r="P711">
        <f t="shared" si="44"/>
        <v>0</v>
      </c>
      <c r="Q711">
        <f t="shared" si="45"/>
        <v>30.5</v>
      </c>
      <c r="R711" s="14">
        <f t="shared" si="46"/>
        <v>41948.041192129633</v>
      </c>
      <c r="S711">
        <f t="shared" si="47"/>
        <v>2014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8274</v>
      </c>
      <c r="O712" t="s">
        <v>8276</v>
      </c>
      <c r="P712">
        <f t="shared" si="44"/>
        <v>0</v>
      </c>
      <c r="Q712">
        <f t="shared" si="45"/>
        <v>0</v>
      </c>
      <c r="R712" s="14">
        <f t="shared" si="46"/>
        <v>41837.984976851854</v>
      </c>
      <c r="S712">
        <f t="shared" si="47"/>
        <v>2014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8274</v>
      </c>
      <c r="O713" t="s">
        <v>8276</v>
      </c>
      <c r="P713">
        <f t="shared" si="44"/>
        <v>34</v>
      </c>
      <c r="Q713">
        <f t="shared" si="45"/>
        <v>99.97</v>
      </c>
      <c r="R713" s="14">
        <f t="shared" si="46"/>
        <v>42678.459120370375</v>
      </c>
      <c r="S713">
        <f t="shared" si="47"/>
        <v>2016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8274</v>
      </c>
      <c r="O714" t="s">
        <v>8276</v>
      </c>
      <c r="P714">
        <f t="shared" si="44"/>
        <v>0</v>
      </c>
      <c r="Q714">
        <f t="shared" si="45"/>
        <v>26.25</v>
      </c>
      <c r="R714" s="14">
        <f t="shared" si="46"/>
        <v>42384.680925925932</v>
      </c>
      <c r="S714">
        <f t="shared" si="47"/>
        <v>2016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8274</v>
      </c>
      <c r="O715" t="s">
        <v>8276</v>
      </c>
      <c r="P715">
        <f t="shared" si="44"/>
        <v>1</v>
      </c>
      <c r="Q715">
        <f t="shared" si="45"/>
        <v>199</v>
      </c>
      <c r="R715" s="14">
        <f t="shared" si="46"/>
        <v>42496.529305555552</v>
      </c>
      <c r="S715">
        <f t="shared" si="47"/>
        <v>2016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8274</v>
      </c>
      <c r="O716" t="s">
        <v>8276</v>
      </c>
      <c r="P716">
        <f t="shared" si="44"/>
        <v>15</v>
      </c>
      <c r="Q716">
        <f t="shared" si="45"/>
        <v>80.319999999999993</v>
      </c>
      <c r="R716" s="14">
        <f t="shared" si="46"/>
        <v>42734.787986111114</v>
      </c>
      <c r="S716">
        <f t="shared" si="47"/>
        <v>2016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8274</v>
      </c>
      <c r="O717" t="s">
        <v>8276</v>
      </c>
      <c r="P717">
        <f t="shared" si="44"/>
        <v>5</v>
      </c>
      <c r="Q717">
        <f t="shared" si="45"/>
        <v>115.75</v>
      </c>
      <c r="R717" s="14">
        <f t="shared" si="46"/>
        <v>42273.090740740736</v>
      </c>
      <c r="S717">
        <f t="shared" si="47"/>
        <v>2015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8274</v>
      </c>
      <c r="O718" t="s">
        <v>8276</v>
      </c>
      <c r="P718">
        <f t="shared" si="44"/>
        <v>10</v>
      </c>
      <c r="Q718">
        <f t="shared" si="45"/>
        <v>44.69</v>
      </c>
      <c r="R718" s="14">
        <f t="shared" si="46"/>
        <v>41940.658645833333</v>
      </c>
      <c r="S718">
        <f t="shared" si="47"/>
        <v>2014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8274</v>
      </c>
      <c r="O719" t="s">
        <v>8276</v>
      </c>
      <c r="P719">
        <f t="shared" si="44"/>
        <v>0</v>
      </c>
      <c r="Q719">
        <f t="shared" si="45"/>
        <v>76.25</v>
      </c>
      <c r="R719" s="14">
        <f t="shared" si="46"/>
        <v>41857.854189814818</v>
      </c>
      <c r="S719">
        <f t="shared" si="47"/>
        <v>2014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8274</v>
      </c>
      <c r="O720" t="s">
        <v>8276</v>
      </c>
      <c r="P720">
        <f t="shared" si="44"/>
        <v>1</v>
      </c>
      <c r="Q720">
        <f t="shared" si="45"/>
        <v>22.5</v>
      </c>
      <c r="R720" s="14">
        <f t="shared" si="46"/>
        <v>42752.845451388886</v>
      </c>
      <c r="S720">
        <f t="shared" si="47"/>
        <v>2017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8274</v>
      </c>
      <c r="O721" t="s">
        <v>8276</v>
      </c>
      <c r="P721">
        <f t="shared" si="44"/>
        <v>1</v>
      </c>
      <c r="Q721">
        <f t="shared" si="45"/>
        <v>19.399999999999999</v>
      </c>
      <c r="R721" s="14">
        <f t="shared" si="46"/>
        <v>42409.040231481486</v>
      </c>
      <c r="S721">
        <f t="shared" si="47"/>
        <v>2016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8278</v>
      </c>
      <c r="P722">
        <f t="shared" si="44"/>
        <v>144</v>
      </c>
      <c r="Q722">
        <f t="shared" si="45"/>
        <v>66.709999999999994</v>
      </c>
      <c r="R722" s="14">
        <f t="shared" si="46"/>
        <v>40909.649201388893</v>
      </c>
      <c r="S722">
        <f t="shared" si="47"/>
        <v>2012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8278</v>
      </c>
      <c r="P723">
        <f t="shared" si="44"/>
        <v>122</v>
      </c>
      <c r="Q723">
        <f t="shared" si="45"/>
        <v>84.14</v>
      </c>
      <c r="R723" s="14">
        <f t="shared" si="46"/>
        <v>41807.571840277778</v>
      </c>
      <c r="S723">
        <f t="shared" si="47"/>
        <v>2014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8278</v>
      </c>
      <c r="P724">
        <f t="shared" si="44"/>
        <v>132</v>
      </c>
      <c r="Q724">
        <f t="shared" si="45"/>
        <v>215.73</v>
      </c>
      <c r="R724" s="14">
        <f t="shared" si="46"/>
        <v>40977.805300925924</v>
      </c>
      <c r="S724">
        <f t="shared" si="47"/>
        <v>2012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8278</v>
      </c>
      <c r="P725">
        <f t="shared" si="44"/>
        <v>109</v>
      </c>
      <c r="Q725">
        <f t="shared" si="45"/>
        <v>54.69</v>
      </c>
      <c r="R725" s="14">
        <f t="shared" si="46"/>
        <v>42184.816539351858</v>
      </c>
      <c r="S725">
        <f t="shared" si="47"/>
        <v>2015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8278</v>
      </c>
      <c r="P726">
        <f t="shared" si="44"/>
        <v>105</v>
      </c>
      <c r="Q726">
        <f t="shared" si="45"/>
        <v>51.63</v>
      </c>
      <c r="R726" s="14">
        <f t="shared" si="46"/>
        <v>40694.638460648144</v>
      </c>
      <c r="S726">
        <f t="shared" si="47"/>
        <v>2011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8278</v>
      </c>
      <c r="P727">
        <f t="shared" si="44"/>
        <v>100</v>
      </c>
      <c r="Q727">
        <f t="shared" si="45"/>
        <v>143.36000000000001</v>
      </c>
      <c r="R727" s="14">
        <f t="shared" si="46"/>
        <v>42321.626296296294</v>
      </c>
      <c r="S727">
        <f t="shared" si="47"/>
        <v>2015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8278</v>
      </c>
      <c r="P728">
        <f t="shared" si="44"/>
        <v>101</v>
      </c>
      <c r="Q728">
        <f t="shared" si="45"/>
        <v>72.430000000000007</v>
      </c>
      <c r="R728" s="14">
        <f t="shared" si="46"/>
        <v>41346.042673611111</v>
      </c>
      <c r="S728">
        <f t="shared" si="47"/>
        <v>2013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8278</v>
      </c>
      <c r="P729">
        <f t="shared" si="44"/>
        <v>156</v>
      </c>
      <c r="Q729">
        <f t="shared" si="45"/>
        <v>36.53</v>
      </c>
      <c r="R729" s="14">
        <f t="shared" si="46"/>
        <v>41247.020243055551</v>
      </c>
      <c r="S729">
        <f t="shared" si="47"/>
        <v>2012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8278</v>
      </c>
      <c r="P730">
        <f t="shared" si="44"/>
        <v>106</v>
      </c>
      <c r="Q730">
        <f t="shared" si="45"/>
        <v>60.9</v>
      </c>
      <c r="R730" s="14">
        <f t="shared" si="46"/>
        <v>40731.837465277778</v>
      </c>
      <c r="S730">
        <f t="shared" si="47"/>
        <v>2011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8278</v>
      </c>
      <c r="P731">
        <f t="shared" si="44"/>
        <v>131</v>
      </c>
      <c r="Q731">
        <f t="shared" si="45"/>
        <v>43.55</v>
      </c>
      <c r="R731" s="14">
        <f t="shared" si="46"/>
        <v>41111.185891203706</v>
      </c>
      <c r="S731">
        <f t="shared" si="47"/>
        <v>2012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8278</v>
      </c>
      <c r="P732">
        <f t="shared" si="44"/>
        <v>132</v>
      </c>
      <c r="Q732">
        <f t="shared" si="45"/>
        <v>99.77</v>
      </c>
      <c r="R732" s="14">
        <f t="shared" si="46"/>
        <v>40854.745266203703</v>
      </c>
      <c r="S732">
        <f t="shared" si="47"/>
        <v>2011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8278</v>
      </c>
      <c r="P733">
        <f t="shared" si="44"/>
        <v>126</v>
      </c>
      <c r="Q733">
        <f t="shared" si="45"/>
        <v>88.73</v>
      </c>
      <c r="R733" s="14">
        <f t="shared" si="46"/>
        <v>40879.795682870368</v>
      </c>
      <c r="S733">
        <f t="shared" si="47"/>
        <v>2011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8278</v>
      </c>
      <c r="P734">
        <f t="shared" si="44"/>
        <v>160</v>
      </c>
      <c r="Q734">
        <f t="shared" si="45"/>
        <v>4.92</v>
      </c>
      <c r="R734" s="14">
        <f t="shared" si="46"/>
        <v>41486.424317129626</v>
      </c>
      <c r="S734">
        <f t="shared" si="47"/>
        <v>2013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8278</v>
      </c>
      <c r="P735">
        <f t="shared" si="44"/>
        <v>120</v>
      </c>
      <c r="Q735">
        <f t="shared" si="45"/>
        <v>17.82</v>
      </c>
      <c r="R735" s="14">
        <f t="shared" si="46"/>
        <v>41598.420046296298</v>
      </c>
      <c r="S735">
        <f t="shared" si="47"/>
        <v>2013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8278</v>
      </c>
      <c r="P736">
        <f t="shared" si="44"/>
        <v>126</v>
      </c>
      <c r="Q736">
        <f t="shared" si="45"/>
        <v>187.19</v>
      </c>
      <c r="R736" s="14">
        <f t="shared" si="46"/>
        <v>42102.164583333331</v>
      </c>
      <c r="S736">
        <f t="shared" si="47"/>
        <v>2015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8278</v>
      </c>
      <c r="P737">
        <f t="shared" si="44"/>
        <v>114</v>
      </c>
      <c r="Q737">
        <f t="shared" si="45"/>
        <v>234.81</v>
      </c>
      <c r="R737" s="14">
        <f t="shared" si="46"/>
        <v>41946.029467592591</v>
      </c>
      <c r="S737">
        <f t="shared" si="47"/>
        <v>2014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8278</v>
      </c>
      <c r="P738">
        <f t="shared" si="44"/>
        <v>315</v>
      </c>
      <c r="Q738">
        <f t="shared" si="45"/>
        <v>105.05</v>
      </c>
      <c r="R738" s="14">
        <f t="shared" si="46"/>
        <v>41579.734259259261</v>
      </c>
      <c r="S738">
        <f t="shared" si="47"/>
        <v>2013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8278</v>
      </c>
      <c r="P739">
        <f t="shared" si="44"/>
        <v>122</v>
      </c>
      <c r="Q739">
        <f t="shared" si="45"/>
        <v>56.67</v>
      </c>
      <c r="R739" s="14">
        <f t="shared" si="46"/>
        <v>41667.275312500002</v>
      </c>
      <c r="S739">
        <f t="shared" si="47"/>
        <v>2014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8278</v>
      </c>
      <c r="P740">
        <f t="shared" si="44"/>
        <v>107</v>
      </c>
      <c r="Q740">
        <f t="shared" si="45"/>
        <v>39.049999999999997</v>
      </c>
      <c r="R740" s="14">
        <f t="shared" si="46"/>
        <v>41943.604097222218</v>
      </c>
      <c r="S740">
        <f t="shared" si="47"/>
        <v>2014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8278</v>
      </c>
      <c r="P741">
        <f t="shared" si="44"/>
        <v>158</v>
      </c>
      <c r="Q741">
        <f t="shared" si="45"/>
        <v>68.349999999999994</v>
      </c>
      <c r="R741" s="14">
        <f t="shared" si="46"/>
        <v>41829.502650462964</v>
      </c>
      <c r="S741">
        <f t="shared" si="47"/>
        <v>2014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8278</v>
      </c>
      <c r="P742">
        <f t="shared" si="44"/>
        <v>107</v>
      </c>
      <c r="Q742">
        <f t="shared" si="45"/>
        <v>169.58</v>
      </c>
      <c r="R742" s="14">
        <f t="shared" si="46"/>
        <v>42162.146782407406</v>
      </c>
      <c r="S742">
        <f t="shared" si="47"/>
        <v>2015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8278</v>
      </c>
      <c r="P743">
        <f t="shared" si="44"/>
        <v>102</v>
      </c>
      <c r="Q743">
        <f t="shared" si="45"/>
        <v>141.41999999999999</v>
      </c>
      <c r="R743" s="14">
        <f t="shared" si="46"/>
        <v>41401.648217592592</v>
      </c>
      <c r="S743">
        <f t="shared" si="47"/>
        <v>2013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8278</v>
      </c>
      <c r="P744">
        <f t="shared" si="44"/>
        <v>111</v>
      </c>
      <c r="Q744">
        <f t="shared" si="45"/>
        <v>67.39</v>
      </c>
      <c r="R744" s="14">
        <f t="shared" si="46"/>
        <v>41689.917962962965</v>
      </c>
      <c r="S744">
        <f t="shared" si="47"/>
        <v>2014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8278</v>
      </c>
      <c r="P745">
        <f t="shared" si="44"/>
        <v>148</v>
      </c>
      <c r="Q745">
        <f t="shared" si="45"/>
        <v>54.27</v>
      </c>
      <c r="R745" s="14">
        <f t="shared" si="46"/>
        <v>40990.709317129629</v>
      </c>
      <c r="S745">
        <f t="shared" si="47"/>
        <v>2012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8278</v>
      </c>
      <c r="P746">
        <f t="shared" si="44"/>
        <v>102</v>
      </c>
      <c r="Q746">
        <f t="shared" si="45"/>
        <v>82.52</v>
      </c>
      <c r="R746" s="14">
        <f t="shared" si="46"/>
        <v>41226.95721064815</v>
      </c>
      <c r="S746">
        <f t="shared" si="47"/>
        <v>2012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8278</v>
      </c>
      <c r="P747">
        <f t="shared" si="44"/>
        <v>179</v>
      </c>
      <c r="Q747">
        <f t="shared" si="45"/>
        <v>53.73</v>
      </c>
      <c r="R747" s="14">
        <f t="shared" si="46"/>
        <v>41367.572280092594</v>
      </c>
      <c r="S747">
        <f t="shared" si="47"/>
        <v>2013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8278</v>
      </c>
      <c r="P748">
        <f t="shared" si="44"/>
        <v>111</v>
      </c>
      <c r="Q748">
        <f t="shared" si="45"/>
        <v>34.21</v>
      </c>
      <c r="R748" s="14">
        <f t="shared" si="46"/>
        <v>41157.042928240742</v>
      </c>
      <c r="S748">
        <f t="shared" si="47"/>
        <v>2012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8278</v>
      </c>
      <c r="P749">
        <f t="shared" si="44"/>
        <v>100</v>
      </c>
      <c r="Q749">
        <f t="shared" si="45"/>
        <v>127.33</v>
      </c>
      <c r="R749" s="14">
        <f t="shared" si="46"/>
        <v>41988.548831018517</v>
      </c>
      <c r="S749">
        <f t="shared" si="47"/>
        <v>2014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8278</v>
      </c>
      <c r="P750">
        <f t="shared" si="44"/>
        <v>100</v>
      </c>
      <c r="Q750">
        <f t="shared" si="45"/>
        <v>45.57</v>
      </c>
      <c r="R750" s="14">
        <f t="shared" si="46"/>
        <v>41831.846828703703</v>
      </c>
      <c r="S750">
        <f t="shared" si="47"/>
        <v>2014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8278</v>
      </c>
      <c r="P751">
        <f t="shared" si="44"/>
        <v>106</v>
      </c>
      <c r="Q751">
        <f t="shared" si="45"/>
        <v>95.96</v>
      </c>
      <c r="R751" s="14">
        <f t="shared" si="46"/>
        <v>42733.94131944445</v>
      </c>
      <c r="S751">
        <f t="shared" si="47"/>
        <v>2016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8278</v>
      </c>
      <c r="P752">
        <f t="shared" si="44"/>
        <v>103</v>
      </c>
      <c r="Q752">
        <f t="shared" si="45"/>
        <v>77.27</v>
      </c>
      <c r="R752" s="14">
        <f t="shared" si="46"/>
        <v>41299.878148148149</v>
      </c>
      <c r="S752">
        <f t="shared" si="47"/>
        <v>2013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8278</v>
      </c>
      <c r="P753">
        <f t="shared" si="44"/>
        <v>119</v>
      </c>
      <c r="Q753">
        <f t="shared" si="45"/>
        <v>57.34</v>
      </c>
      <c r="R753" s="14">
        <f t="shared" si="46"/>
        <v>40713.630497685182</v>
      </c>
      <c r="S753">
        <f t="shared" si="47"/>
        <v>2011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8278</v>
      </c>
      <c r="P754">
        <f t="shared" si="44"/>
        <v>112</v>
      </c>
      <c r="Q754">
        <f t="shared" si="45"/>
        <v>53.19</v>
      </c>
      <c r="R754" s="14">
        <f t="shared" si="46"/>
        <v>42639.421493055561</v>
      </c>
      <c r="S754">
        <f t="shared" si="47"/>
        <v>2016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8278</v>
      </c>
      <c r="P755">
        <f t="shared" si="44"/>
        <v>128</v>
      </c>
      <c r="Q755">
        <f t="shared" si="45"/>
        <v>492.31</v>
      </c>
      <c r="R755" s="14">
        <f t="shared" si="46"/>
        <v>42019.590173611112</v>
      </c>
      <c r="S755">
        <f t="shared" si="47"/>
        <v>2015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8278</v>
      </c>
      <c r="P756">
        <f t="shared" si="44"/>
        <v>104</v>
      </c>
      <c r="Q756">
        <f t="shared" si="45"/>
        <v>42.35</v>
      </c>
      <c r="R756" s="14">
        <f t="shared" si="46"/>
        <v>41249.749085648145</v>
      </c>
      <c r="S756">
        <f t="shared" si="47"/>
        <v>2012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8278</v>
      </c>
      <c r="P757">
        <f t="shared" si="44"/>
        <v>102</v>
      </c>
      <c r="Q757">
        <f t="shared" si="45"/>
        <v>37.47</v>
      </c>
      <c r="R757" s="14">
        <f t="shared" si="46"/>
        <v>41383.605057870373</v>
      </c>
      <c r="S757">
        <f t="shared" si="47"/>
        <v>2013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8278</v>
      </c>
      <c r="P758">
        <f t="shared" si="44"/>
        <v>118</v>
      </c>
      <c r="Q758">
        <f t="shared" si="45"/>
        <v>37.450000000000003</v>
      </c>
      <c r="R758" s="14">
        <f t="shared" si="46"/>
        <v>40590.766886574071</v>
      </c>
      <c r="S758">
        <f t="shared" si="47"/>
        <v>2011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8278</v>
      </c>
      <c r="P759">
        <f t="shared" si="44"/>
        <v>238</v>
      </c>
      <c r="Q759">
        <f t="shared" si="45"/>
        <v>33.06</v>
      </c>
      <c r="R759" s="14">
        <f t="shared" si="46"/>
        <v>41235.054560185185</v>
      </c>
      <c r="S759">
        <f t="shared" si="47"/>
        <v>2012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8278</v>
      </c>
      <c r="P760">
        <f t="shared" si="44"/>
        <v>102</v>
      </c>
      <c r="Q760">
        <f t="shared" si="45"/>
        <v>134.21</v>
      </c>
      <c r="R760" s="14">
        <f t="shared" si="46"/>
        <v>40429.836435185185</v>
      </c>
      <c r="S760">
        <f t="shared" si="47"/>
        <v>2010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8278</v>
      </c>
      <c r="P761">
        <f t="shared" si="44"/>
        <v>102</v>
      </c>
      <c r="Q761">
        <f t="shared" si="45"/>
        <v>51.47</v>
      </c>
      <c r="R761" s="14">
        <f t="shared" si="46"/>
        <v>41789.330312500002</v>
      </c>
      <c r="S761">
        <f t="shared" si="47"/>
        <v>2014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8279</v>
      </c>
      <c r="P762">
        <f t="shared" si="44"/>
        <v>0</v>
      </c>
      <c r="Q762">
        <f t="shared" si="45"/>
        <v>0</v>
      </c>
      <c r="R762" s="14">
        <f t="shared" si="46"/>
        <v>42670.764039351852</v>
      </c>
      <c r="S762">
        <f t="shared" si="47"/>
        <v>2016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8279</v>
      </c>
      <c r="P763">
        <f t="shared" si="44"/>
        <v>5</v>
      </c>
      <c r="Q763">
        <f t="shared" si="45"/>
        <v>39.17</v>
      </c>
      <c r="R763" s="14">
        <f t="shared" si="46"/>
        <v>41642.751458333332</v>
      </c>
      <c r="S763">
        <f t="shared" si="47"/>
        <v>2014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8279</v>
      </c>
      <c r="P764">
        <f t="shared" si="44"/>
        <v>0</v>
      </c>
      <c r="Q764">
        <f t="shared" si="45"/>
        <v>0</v>
      </c>
      <c r="R764" s="14">
        <f t="shared" si="46"/>
        <v>42690.858449074076</v>
      </c>
      <c r="S764">
        <f t="shared" si="47"/>
        <v>2016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8279</v>
      </c>
      <c r="P765">
        <f t="shared" si="44"/>
        <v>0</v>
      </c>
      <c r="Q765">
        <f t="shared" si="45"/>
        <v>5</v>
      </c>
      <c r="R765" s="14">
        <f t="shared" si="46"/>
        <v>41471.446851851848</v>
      </c>
      <c r="S765">
        <f t="shared" si="47"/>
        <v>2013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8279</v>
      </c>
      <c r="P766">
        <f t="shared" si="44"/>
        <v>0</v>
      </c>
      <c r="Q766">
        <f t="shared" si="45"/>
        <v>0</v>
      </c>
      <c r="R766" s="14">
        <f t="shared" si="46"/>
        <v>42227.173159722224</v>
      </c>
      <c r="S766">
        <f t="shared" si="47"/>
        <v>2015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8279</v>
      </c>
      <c r="P767">
        <f t="shared" si="44"/>
        <v>36</v>
      </c>
      <c r="Q767">
        <f t="shared" si="45"/>
        <v>57.3</v>
      </c>
      <c r="R767" s="14">
        <f t="shared" si="46"/>
        <v>41901.542638888888</v>
      </c>
      <c r="S767">
        <f t="shared" si="47"/>
        <v>2014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8279</v>
      </c>
      <c r="P768">
        <f t="shared" si="44"/>
        <v>0</v>
      </c>
      <c r="Q768">
        <f t="shared" si="45"/>
        <v>0</v>
      </c>
      <c r="R768" s="14">
        <f t="shared" si="46"/>
        <v>42021.783368055556</v>
      </c>
      <c r="S768">
        <f t="shared" si="47"/>
        <v>2015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8279</v>
      </c>
      <c r="P769">
        <f t="shared" si="44"/>
        <v>4</v>
      </c>
      <c r="Q769">
        <f t="shared" si="45"/>
        <v>59</v>
      </c>
      <c r="R769" s="14">
        <f t="shared" si="46"/>
        <v>42115.143634259264</v>
      </c>
      <c r="S769">
        <f t="shared" si="47"/>
        <v>2015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8279</v>
      </c>
      <c r="P770">
        <f t="shared" ref="P770:P833" si="48">ROUND(E770/D770*100,0)</f>
        <v>0</v>
      </c>
      <c r="Q770">
        <f t="shared" si="45"/>
        <v>0</v>
      </c>
      <c r="R770" s="14">
        <f t="shared" si="46"/>
        <v>41594.207060185188</v>
      </c>
      <c r="S770">
        <f t="shared" si="47"/>
        <v>2013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8279</v>
      </c>
      <c r="P771">
        <f t="shared" si="48"/>
        <v>41</v>
      </c>
      <c r="Q771">
        <f t="shared" ref="Q771:Q834" si="49">IFERROR(ROUND(E771/L771,2),0)</f>
        <v>31.85</v>
      </c>
      <c r="R771" s="14">
        <f t="shared" ref="R771:R834" si="50">(((J771/60)/60)/24)+DATE(1970,1,1)</f>
        <v>41604.996458333335</v>
      </c>
      <c r="S771">
        <f t="shared" ref="S771:S834" si="51">YEAR(R771)</f>
        <v>2013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8279</v>
      </c>
      <c r="P772">
        <f t="shared" si="48"/>
        <v>0</v>
      </c>
      <c r="Q772">
        <f t="shared" si="49"/>
        <v>0</v>
      </c>
      <c r="R772" s="14">
        <f t="shared" si="50"/>
        <v>41289.999641203707</v>
      </c>
      <c r="S772">
        <f t="shared" si="51"/>
        <v>2013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8279</v>
      </c>
      <c r="P773">
        <f t="shared" si="48"/>
        <v>0</v>
      </c>
      <c r="Q773">
        <f t="shared" si="49"/>
        <v>10</v>
      </c>
      <c r="R773" s="14">
        <f t="shared" si="50"/>
        <v>42349.824097222227</v>
      </c>
      <c r="S773">
        <f t="shared" si="51"/>
        <v>2015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8279</v>
      </c>
      <c r="P774">
        <f t="shared" si="48"/>
        <v>3</v>
      </c>
      <c r="Q774">
        <f t="shared" si="49"/>
        <v>50</v>
      </c>
      <c r="R774" s="14">
        <f t="shared" si="50"/>
        <v>40068.056932870371</v>
      </c>
      <c r="S774">
        <f t="shared" si="51"/>
        <v>2009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8279</v>
      </c>
      <c r="P775">
        <f t="shared" si="48"/>
        <v>1</v>
      </c>
      <c r="Q775">
        <f t="shared" si="49"/>
        <v>16</v>
      </c>
      <c r="R775" s="14">
        <f t="shared" si="50"/>
        <v>42100.735937499994</v>
      </c>
      <c r="S775">
        <f t="shared" si="51"/>
        <v>2015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8279</v>
      </c>
      <c r="P776">
        <f t="shared" si="48"/>
        <v>70</v>
      </c>
      <c r="Q776">
        <f t="shared" si="49"/>
        <v>39</v>
      </c>
      <c r="R776" s="14">
        <f t="shared" si="50"/>
        <v>41663.780300925922</v>
      </c>
      <c r="S776">
        <f t="shared" si="51"/>
        <v>2014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8279</v>
      </c>
      <c r="P777">
        <f t="shared" si="48"/>
        <v>2</v>
      </c>
      <c r="Q777">
        <f t="shared" si="49"/>
        <v>34</v>
      </c>
      <c r="R777" s="14">
        <f t="shared" si="50"/>
        <v>40863.060127314813</v>
      </c>
      <c r="S777">
        <f t="shared" si="51"/>
        <v>2011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8279</v>
      </c>
      <c r="P778">
        <f t="shared" si="48"/>
        <v>51</v>
      </c>
      <c r="Q778">
        <f t="shared" si="49"/>
        <v>63.12</v>
      </c>
      <c r="R778" s="14">
        <f t="shared" si="50"/>
        <v>42250.685706018514</v>
      </c>
      <c r="S778">
        <f t="shared" si="51"/>
        <v>2015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8279</v>
      </c>
      <c r="P779">
        <f t="shared" si="48"/>
        <v>1</v>
      </c>
      <c r="Q779">
        <f t="shared" si="49"/>
        <v>7</v>
      </c>
      <c r="R779" s="14">
        <f t="shared" si="50"/>
        <v>41456.981215277774</v>
      </c>
      <c r="S779">
        <f t="shared" si="51"/>
        <v>2013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8279</v>
      </c>
      <c r="P780">
        <f t="shared" si="48"/>
        <v>0</v>
      </c>
      <c r="Q780">
        <f t="shared" si="49"/>
        <v>2</v>
      </c>
      <c r="R780" s="14">
        <f t="shared" si="50"/>
        <v>41729.702314814815</v>
      </c>
      <c r="S780">
        <f t="shared" si="51"/>
        <v>2014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8279</v>
      </c>
      <c r="P781">
        <f t="shared" si="48"/>
        <v>3</v>
      </c>
      <c r="Q781">
        <f t="shared" si="49"/>
        <v>66.67</v>
      </c>
      <c r="R781" s="14">
        <f t="shared" si="50"/>
        <v>40436.68408564815</v>
      </c>
      <c r="S781">
        <f t="shared" si="51"/>
        <v>2010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8280</v>
      </c>
      <c r="O782" t="s">
        <v>8281</v>
      </c>
      <c r="P782">
        <f t="shared" si="48"/>
        <v>104</v>
      </c>
      <c r="Q782">
        <f t="shared" si="49"/>
        <v>38.520000000000003</v>
      </c>
      <c r="R782" s="14">
        <f t="shared" si="50"/>
        <v>40636.673900462964</v>
      </c>
      <c r="S782">
        <f t="shared" si="51"/>
        <v>2011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8280</v>
      </c>
      <c r="O783" t="s">
        <v>8281</v>
      </c>
      <c r="P783">
        <f t="shared" si="48"/>
        <v>133</v>
      </c>
      <c r="Q783">
        <f t="shared" si="49"/>
        <v>42.61</v>
      </c>
      <c r="R783" s="14">
        <f t="shared" si="50"/>
        <v>41403.000856481485</v>
      </c>
      <c r="S783">
        <f t="shared" si="51"/>
        <v>2013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8280</v>
      </c>
      <c r="O784" t="s">
        <v>8281</v>
      </c>
      <c r="P784">
        <f t="shared" si="48"/>
        <v>100</v>
      </c>
      <c r="Q784">
        <f t="shared" si="49"/>
        <v>50</v>
      </c>
      <c r="R784" s="14">
        <f t="shared" si="50"/>
        <v>41116.758125</v>
      </c>
      <c r="S784">
        <f t="shared" si="51"/>
        <v>2012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8280</v>
      </c>
      <c r="O785" t="s">
        <v>8281</v>
      </c>
      <c r="P785">
        <f t="shared" si="48"/>
        <v>148</v>
      </c>
      <c r="Q785">
        <f t="shared" si="49"/>
        <v>63.49</v>
      </c>
      <c r="R785" s="14">
        <f t="shared" si="50"/>
        <v>40987.773715277777</v>
      </c>
      <c r="S785">
        <f t="shared" si="51"/>
        <v>2012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8280</v>
      </c>
      <c r="O786" t="s">
        <v>8281</v>
      </c>
      <c r="P786">
        <f t="shared" si="48"/>
        <v>103</v>
      </c>
      <c r="Q786">
        <f t="shared" si="49"/>
        <v>102.5</v>
      </c>
      <c r="R786" s="14">
        <f t="shared" si="50"/>
        <v>41675.149525462963</v>
      </c>
      <c r="S786">
        <f t="shared" si="51"/>
        <v>2014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8280</v>
      </c>
      <c r="O787" t="s">
        <v>8281</v>
      </c>
      <c r="P787">
        <f t="shared" si="48"/>
        <v>181</v>
      </c>
      <c r="Q787">
        <f t="shared" si="49"/>
        <v>31.14</v>
      </c>
      <c r="R787" s="14">
        <f t="shared" si="50"/>
        <v>41303.593923611108</v>
      </c>
      <c r="S787">
        <f t="shared" si="51"/>
        <v>2013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8280</v>
      </c>
      <c r="O788" t="s">
        <v>8281</v>
      </c>
      <c r="P788">
        <f t="shared" si="48"/>
        <v>143</v>
      </c>
      <c r="Q788">
        <f t="shared" si="49"/>
        <v>162.27000000000001</v>
      </c>
      <c r="R788" s="14">
        <f t="shared" si="50"/>
        <v>40983.055949074071</v>
      </c>
      <c r="S788">
        <f t="shared" si="51"/>
        <v>2012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8280</v>
      </c>
      <c r="O789" t="s">
        <v>8281</v>
      </c>
      <c r="P789">
        <f t="shared" si="48"/>
        <v>114</v>
      </c>
      <c r="Q789">
        <f t="shared" si="49"/>
        <v>80.59</v>
      </c>
      <c r="R789" s="14">
        <f t="shared" si="50"/>
        <v>41549.627615740741</v>
      </c>
      <c r="S789">
        <f t="shared" si="51"/>
        <v>2013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8280</v>
      </c>
      <c r="O790" t="s">
        <v>8281</v>
      </c>
      <c r="P790">
        <f t="shared" si="48"/>
        <v>204</v>
      </c>
      <c r="Q790">
        <f t="shared" si="49"/>
        <v>59.85</v>
      </c>
      <c r="R790" s="14">
        <f t="shared" si="50"/>
        <v>41059.006805555553</v>
      </c>
      <c r="S790">
        <f t="shared" si="51"/>
        <v>2012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8280</v>
      </c>
      <c r="O791" t="s">
        <v>8281</v>
      </c>
      <c r="P791">
        <f t="shared" si="48"/>
        <v>109</v>
      </c>
      <c r="Q791">
        <f t="shared" si="49"/>
        <v>132.86000000000001</v>
      </c>
      <c r="R791" s="14">
        <f t="shared" si="50"/>
        <v>41277.186111111114</v>
      </c>
      <c r="S791">
        <f t="shared" si="51"/>
        <v>2013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8280</v>
      </c>
      <c r="O792" t="s">
        <v>8281</v>
      </c>
      <c r="P792">
        <f t="shared" si="48"/>
        <v>144</v>
      </c>
      <c r="Q792">
        <f t="shared" si="49"/>
        <v>92.55</v>
      </c>
      <c r="R792" s="14">
        <f t="shared" si="50"/>
        <v>41276.047905092593</v>
      </c>
      <c r="S792">
        <f t="shared" si="51"/>
        <v>2013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8280</v>
      </c>
      <c r="O793" t="s">
        <v>8281</v>
      </c>
      <c r="P793">
        <f t="shared" si="48"/>
        <v>104</v>
      </c>
      <c r="Q793">
        <f t="shared" si="49"/>
        <v>60.86</v>
      </c>
      <c r="R793" s="14">
        <f t="shared" si="50"/>
        <v>41557.780624999999</v>
      </c>
      <c r="S793">
        <f t="shared" si="51"/>
        <v>2013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8280</v>
      </c>
      <c r="O794" t="s">
        <v>8281</v>
      </c>
      <c r="P794">
        <f t="shared" si="48"/>
        <v>100</v>
      </c>
      <c r="Q794">
        <f t="shared" si="49"/>
        <v>41.85</v>
      </c>
      <c r="R794" s="14">
        <f t="shared" si="50"/>
        <v>41555.873645833337</v>
      </c>
      <c r="S794">
        <f t="shared" si="51"/>
        <v>2013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8280</v>
      </c>
      <c r="O795" t="s">
        <v>8281</v>
      </c>
      <c r="P795">
        <f t="shared" si="48"/>
        <v>103</v>
      </c>
      <c r="Q795">
        <f t="shared" si="49"/>
        <v>88.33</v>
      </c>
      <c r="R795" s="14">
        <f t="shared" si="50"/>
        <v>41442.741249999999</v>
      </c>
      <c r="S795">
        <f t="shared" si="51"/>
        <v>2013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8280</v>
      </c>
      <c r="O796" t="s">
        <v>8281</v>
      </c>
      <c r="P796">
        <f t="shared" si="48"/>
        <v>105</v>
      </c>
      <c r="Q796">
        <f t="shared" si="49"/>
        <v>158.96</v>
      </c>
      <c r="R796" s="14">
        <f t="shared" si="50"/>
        <v>40736.115011574075</v>
      </c>
      <c r="S796">
        <f t="shared" si="51"/>
        <v>2011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8280</v>
      </c>
      <c r="O797" t="s">
        <v>8281</v>
      </c>
      <c r="P797">
        <f t="shared" si="48"/>
        <v>112</v>
      </c>
      <c r="Q797">
        <f t="shared" si="49"/>
        <v>85.05</v>
      </c>
      <c r="R797" s="14">
        <f t="shared" si="50"/>
        <v>40963.613032407404</v>
      </c>
      <c r="S797">
        <f t="shared" si="51"/>
        <v>2012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8280</v>
      </c>
      <c r="O798" t="s">
        <v>8281</v>
      </c>
      <c r="P798">
        <f t="shared" si="48"/>
        <v>101</v>
      </c>
      <c r="Q798">
        <f t="shared" si="49"/>
        <v>112.61</v>
      </c>
      <c r="R798" s="14">
        <f t="shared" si="50"/>
        <v>41502.882928240739</v>
      </c>
      <c r="S798">
        <f t="shared" si="51"/>
        <v>2013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8280</v>
      </c>
      <c r="O799" t="s">
        <v>8281</v>
      </c>
      <c r="P799">
        <f t="shared" si="48"/>
        <v>108</v>
      </c>
      <c r="Q799">
        <f t="shared" si="49"/>
        <v>45.44</v>
      </c>
      <c r="R799" s="14">
        <f t="shared" si="50"/>
        <v>40996.994074074071</v>
      </c>
      <c r="S799">
        <f t="shared" si="51"/>
        <v>2012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8280</v>
      </c>
      <c r="O800" t="s">
        <v>8281</v>
      </c>
      <c r="P800">
        <f t="shared" si="48"/>
        <v>115</v>
      </c>
      <c r="Q800">
        <f t="shared" si="49"/>
        <v>46.22</v>
      </c>
      <c r="R800" s="14">
        <f t="shared" si="50"/>
        <v>41882.590127314819</v>
      </c>
      <c r="S800">
        <f t="shared" si="51"/>
        <v>2014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8280</v>
      </c>
      <c r="O801" t="s">
        <v>8281</v>
      </c>
      <c r="P801">
        <f t="shared" si="48"/>
        <v>100</v>
      </c>
      <c r="Q801">
        <f t="shared" si="49"/>
        <v>178.61</v>
      </c>
      <c r="R801" s="14">
        <f t="shared" si="50"/>
        <v>40996.667199074072</v>
      </c>
      <c r="S801">
        <f t="shared" si="51"/>
        <v>2012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8280</v>
      </c>
      <c r="O802" t="s">
        <v>8281</v>
      </c>
      <c r="P802">
        <f t="shared" si="48"/>
        <v>152</v>
      </c>
      <c r="Q802">
        <f t="shared" si="49"/>
        <v>40.75</v>
      </c>
      <c r="R802" s="14">
        <f t="shared" si="50"/>
        <v>41863.433495370373</v>
      </c>
      <c r="S802">
        <f t="shared" si="51"/>
        <v>2014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8280</v>
      </c>
      <c r="O803" t="s">
        <v>8281</v>
      </c>
      <c r="P803">
        <f t="shared" si="48"/>
        <v>112</v>
      </c>
      <c r="Q803">
        <f t="shared" si="49"/>
        <v>43.73</v>
      </c>
      <c r="R803" s="14">
        <f t="shared" si="50"/>
        <v>40695.795370370368</v>
      </c>
      <c r="S803">
        <f t="shared" si="51"/>
        <v>2011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8280</v>
      </c>
      <c r="O804" t="s">
        <v>8281</v>
      </c>
      <c r="P804">
        <f t="shared" si="48"/>
        <v>101</v>
      </c>
      <c r="Q804">
        <f t="shared" si="49"/>
        <v>81.069999999999993</v>
      </c>
      <c r="R804" s="14">
        <f t="shared" si="50"/>
        <v>41123.022268518522</v>
      </c>
      <c r="S804">
        <f t="shared" si="51"/>
        <v>2012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8280</v>
      </c>
      <c r="O805" t="s">
        <v>8281</v>
      </c>
      <c r="P805">
        <f t="shared" si="48"/>
        <v>123</v>
      </c>
      <c r="Q805">
        <f t="shared" si="49"/>
        <v>74.61</v>
      </c>
      <c r="R805" s="14">
        <f t="shared" si="50"/>
        <v>40665.949976851851</v>
      </c>
      <c r="S805">
        <f t="shared" si="51"/>
        <v>2011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8280</v>
      </c>
      <c r="O806" t="s">
        <v>8281</v>
      </c>
      <c r="P806">
        <f t="shared" si="48"/>
        <v>100</v>
      </c>
      <c r="Q806">
        <f t="shared" si="49"/>
        <v>305.56</v>
      </c>
      <c r="R806" s="14">
        <f t="shared" si="50"/>
        <v>40730.105625000004</v>
      </c>
      <c r="S806">
        <f t="shared" si="51"/>
        <v>2011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8280</v>
      </c>
      <c r="O807" t="s">
        <v>8281</v>
      </c>
      <c r="P807">
        <f t="shared" si="48"/>
        <v>105</v>
      </c>
      <c r="Q807">
        <f t="shared" si="49"/>
        <v>58.33</v>
      </c>
      <c r="R807" s="14">
        <f t="shared" si="50"/>
        <v>40690.823055555556</v>
      </c>
      <c r="S807">
        <f t="shared" si="51"/>
        <v>2011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8280</v>
      </c>
      <c r="O808" t="s">
        <v>8281</v>
      </c>
      <c r="P808">
        <f t="shared" si="48"/>
        <v>104</v>
      </c>
      <c r="Q808">
        <f t="shared" si="49"/>
        <v>117.68</v>
      </c>
      <c r="R808" s="14">
        <f t="shared" si="50"/>
        <v>40763.691423611112</v>
      </c>
      <c r="S808">
        <f t="shared" si="51"/>
        <v>2011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8280</v>
      </c>
      <c r="O809" t="s">
        <v>8281</v>
      </c>
      <c r="P809">
        <f t="shared" si="48"/>
        <v>105</v>
      </c>
      <c r="Q809">
        <f t="shared" si="49"/>
        <v>73.77</v>
      </c>
      <c r="R809" s="14">
        <f t="shared" si="50"/>
        <v>42759.628599537042</v>
      </c>
      <c r="S809">
        <f t="shared" si="51"/>
        <v>2017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8280</v>
      </c>
      <c r="O810" t="s">
        <v>8281</v>
      </c>
      <c r="P810">
        <f t="shared" si="48"/>
        <v>100</v>
      </c>
      <c r="Q810">
        <f t="shared" si="49"/>
        <v>104.65</v>
      </c>
      <c r="R810" s="14">
        <f t="shared" si="50"/>
        <v>41962.100532407407</v>
      </c>
      <c r="S810">
        <f t="shared" si="51"/>
        <v>2014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8280</v>
      </c>
      <c r="O811" t="s">
        <v>8281</v>
      </c>
      <c r="P811">
        <f t="shared" si="48"/>
        <v>104</v>
      </c>
      <c r="Q811">
        <f t="shared" si="49"/>
        <v>79.83</v>
      </c>
      <c r="R811" s="14">
        <f t="shared" si="50"/>
        <v>41628.833680555559</v>
      </c>
      <c r="S811">
        <f t="shared" si="51"/>
        <v>2013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8280</v>
      </c>
      <c r="O812" t="s">
        <v>8281</v>
      </c>
      <c r="P812">
        <f t="shared" si="48"/>
        <v>105</v>
      </c>
      <c r="Q812">
        <f t="shared" si="49"/>
        <v>58.33</v>
      </c>
      <c r="R812" s="14">
        <f t="shared" si="50"/>
        <v>41123.056273148148</v>
      </c>
      <c r="S812">
        <f t="shared" si="51"/>
        <v>2012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8280</v>
      </c>
      <c r="O813" t="s">
        <v>8281</v>
      </c>
      <c r="P813">
        <f t="shared" si="48"/>
        <v>104</v>
      </c>
      <c r="Q813">
        <f t="shared" si="49"/>
        <v>86.67</v>
      </c>
      <c r="R813" s="14">
        <f t="shared" si="50"/>
        <v>41443.643541666665</v>
      </c>
      <c r="S813">
        <f t="shared" si="51"/>
        <v>2013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8280</v>
      </c>
      <c r="O814" t="s">
        <v>8281</v>
      </c>
      <c r="P814">
        <f t="shared" si="48"/>
        <v>152</v>
      </c>
      <c r="Q814">
        <f t="shared" si="49"/>
        <v>27.61</v>
      </c>
      <c r="R814" s="14">
        <f t="shared" si="50"/>
        <v>41282.017962962964</v>
      </c>
      <c r="S814">
        <f t="shared" si="51"/>
        <v>2013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8280</v>
      </c>
      <c r="O815" t="s">
        <v>8281</v>
      </c>
      <c r="P815">
        <f t="shared" si="48"/>
        <v>160</v>
      </c>
      <c r="Q815">
        <f t="shared" si="49"/>
        <v>25</v>
      </c>
      <c r="R815" s="14">
        <f t="shared" si="50"/>
        <v>41080.960243055553</v>
      </c>
      <c r="S815">
        <f t="shared" si="51"/>
        <v>2012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8280</v>
      </c>
      <c r="O816" t="s">
        <v>8281</v>
      </c>
      <c r="P816">
        <f t="shared" si="48"/>
        <v>127</v>
      </c>
      <c r="Q816">
        <f t="shared" si="49"/>
        <v>45.46</v>
      </c>
      <c r="R816" s="14">
        <f t="shared" si="50"/>
        <v>40679.743067129632</v>
      </c>
      <c r="S816">
        <f t="shared" si="51"/>
        <v>2011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8280</v>
      </c>
      <c r="O817" t="s">
        <v>8281</v>
      </c>
      <c r="P817">
        <f t="shared" si="48"/>
        <v>107</v>
      </c>
      <c r="Q817">
        <f t="shared" si="49"/>
        <v>99.53</v>
      </c>
      <c r="R817" s="14">
        <f t="shared" si="50"/>
        <v>41914.917858796296</v>
      </c>
      <c r="S817">
        <f t="shared" si="51"/>
        <v>2014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8280</v>
      </c>
      <c r="O818" t="s">
        <v>8281</v>
      </c>
      <c r="P818">
        <f t="shared" si="48"/>
        <v>115</v>
      </c>
      <c r="Q818">
        <f t="shared" si="49"/>
        <v>39.31</v>
      </c>
      <c r="R818" s="14">
        <f t="shared" si="50"/>
        <v>41341.870868055557</v>
      </c>
      <c r="S818">
        <f t="shared" si="51"/>
        <v>2013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8280</v>
      </c>
      <c r="O819" t="s">
        <v>8281</v>
      </c>
      <c r="P819">
        <f t="shared" si="48"/>
        <v>137</v>
      </c>
      <c r="Q819">
        <f t="shared" si="49"/>
        <v>89.42</v>
      </c>
      <c r="R819" s="14">
        <f t="shared" si="50"/>
        <v>40925.599664351852</v>
      </c>
      <c r="S819">
        <f t="shared" si="51"/>
        <v>2012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8280</v>
      </c>
      <c r="O820" t="s">
        <v>8281</v>
      </c>
      <c r="P820">
        <f t="shared" si="48"/>
        <v>156</v>
      </c>
      <c r="Q820">
        <f t="shared" si="49"/>
        <v>28.68</v>
      </c>
      <c r="R820" s="14">
        <f t="shared" si="50"/>
        <v>41120.882881944446</v>
      </c>
      <c r="S820">
        <f t="shared" si="51"/>
        <v>2012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8280</v>
      </c>
      <c r="O821" t="s">
        <v>8281</v>
      </c>
      <c r="P821">
        <f t="shared" si="48"/>
        <v>109</v>
      </c>
      <c r="Q821">
        <f t="shared" si="49"/>
        <v>31.07</v>
      </c>
      <c r="R821" s="14">
        <f t="shared" si="50"/>
        <v>41619.998310185183</v>
      </c>
      <c r="S821">
        <f t="shared" si="51"/>
        <v>2013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8280</v>
      </c>
      <c r="O822" t="s">
        <v>8281</v>
      </c>
      <c r="P822">
        <f t="shared" si="48"/>
        <v>134</v>
      </c>
      <c r="Q822">
        <f t="shared" si="49"/>
        <v>70.55</v>
      </c>
      <c r="R822" s="14">
        <f t="shared" si="50"/>
        <v>41768.841921296298</v>
      </c>
      <c r="S822">
        <f t="shared" si="51"/>
        <v>2014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8280</v>
      </c>
      <c r="O823" t="s">
        <v>8281</v>
      </c>
      <c r="P823">
        <f t="shared" si="48"/>
        <v>100</v>
      </c>
      <c r="Q823">
        <f t="shared" si="49"/>
        <v>224.13</v>
      </c>
      <c r="R823" s="14">
        <f t="shared" si="50"/>
        <v>42093.922048611115</v>
      </c>
      <c r="S823">
        <f t="shared" si="51"/>
        <v>2015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8280</v>
      </c>
      <c r="O824" t="s">
        <v>8281</v>
      </c>
      <c r="P824">
        <f t="shared" si="48"/>
        <v>119</v>
      </c>
      <c r="Q824">
        <f t="shared" si="49"/>
        <v>51.81</v>
      </c>
      <c r="R824" s="14">
        <f t="shared" si="50"/>
        <v>41157.947337962964</v>
      </c>
      <c r="S824">
        <f t="shared" si="51"/>
        <v>2012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8280</v>
      </c>
      <c r="O825" t="s">
        <v>8281</v>
      </c>
      <c r="P825">
        <f t="shared" si="48"/>
        <v>180</v>
      </c>
      <c r="Q825">
        <f t="shared" si="49"/>
        <v>43.52</v>
      </c>
      <c r="R825" s="14">
        <f t="shared" si="50"/>
        <v>42055.972824074073</v>
      </c>
      <c r="S825">
        <f t="shared" si="51"/>
        <v>2015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8280</v>
      </c>
      <c r="O826" t="s">
        <v>8281</v>
      </c>
      <c r="P826">
        <f t="shared" si="48"/>
        <v>134</v>
      </c>
      <c r="Q826">
        <f t="shared" si="49"/>
        <v>39.82</v>
      </c>
      <c r="R826" s="14">
        <f t="shared" si="50"/>
        <v>40250.242106481484</v>
      </c>
      <c r="S826">
        <f t="shared" si="51"/>
        <v>2010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8280</v>
      </c>
      <c r="O827" t="s">
        <v>8281</v>
      </c>
      <c r="P827">
        <f t="shared" si="48"/>
        <v>100</v>
      </c>
      <c r="Q827">
        <f t="shared" si="49"/>
        <v>126.81</v>
      </c>
      <c r="R827" s="14">
        <f t="shared" si="50"/>
        <v>41186.306527777779</v>
      </c>
      <c r="S827">
        <f t="shared" si="51"/>
        <v>2012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8280</v>
      </c>
      <c r="O828" t="s">
        <v>8281</v>
      </c>
      <c r="P828">
        <f t="shared" si="48"/>
        <v>101</v>
      </c>
      <c r="Q828">
        <f t="shared" si="49"/>
        <v>113.88</v>
      </c>
      <c r="R828" s="14">
        <f t="shared" si="50"/>
        <v>40973.038541666669</v>
      </c>
      <c r="S828">
        <f t="shared" si="51"/>
        <v>2012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8280</v>
      </c>
      <c r="O829" t="s">
        <v>8281</v>
      </c>
      <c r="P829">
        <f t="shared" si="48"/>
        <v>103</v>
      </c>
      <c r="Q829">
        <f t="shared" si="49"/>
        <v>28.18</v>
      </c>
      <c r="R829" s="14">
        <f t="shared" si="50"/>
        <v>40927.473460648151</v>
      </c>
      <c r="S829">
        <f t="shared" si="51"/>
        <v>2012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8280</v>
      </c>
      <c r="O830" t="s">
        <v>8281</v>
      </c>
      <c r="P830">
        <f t="shared" si="48"/>
        <v>107</v>
      </c>
      <c r="Q830">
        <f t="shared" si="49"/>
        <v>36.61</v>
      </c>
      <c r="R830" s="14">
        <f t="shared" si="50"/>
        <v>41073.050717592596</v>
      </c>
      <c r="S830">
        <f t="shared" si="51"/>
        <v>2012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8280</v>
      </c>
      <c r="O831" t="s">
        <v>8281</v>
      </c>
      <c r="P831">
        <f t="shared" si="48"/>
        <v>104</v>
      </c>
      <c r="Q831">
        <f t="shared" si="49"/>
        <v>32.5</v>
      </c>
      <c r="R831" s="14">
        <f t="shared" si="50"/>
        <v>42504.801388888889</v>
      </c>
      <c r="S831">
        <f t="shared" si="51"/>
        <v>2016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8280</v>
      </c>
      <c r="O832" t="s">
        <v>8281</v>
      </c>
      <c r="P832">
        <f t="shared" si="48"/>
        <v>108</v>
      </c>
      <c r="Q832">
        <f t="shared" si="49"/>
        <v>60.66</v>
      </c>
      <c r="R832" s="14">
        <f t="shared" si="50"/>
        <v>41325.525752314818</v>
      </c>
      <c r="S832">
        <f t="shared" si="51"/>
        <v>2013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8280</v>
      </c>
      <c r="O833" t="s">
        <v>8281</v>
      </c>
      <c r="P833">
        <f t="shared" si="48"/>
        <v>233</v>
      </c>
      <c r="Q833">
        <f t="shared" si="49"/>
        <v>175</v>
      </c>
      <c r="R833" s="14">
        <f t="shared" si="50"/>
        <v>40996.646921296298</v>
      </c>
      <c r="S833">
        <f t="shared" si="51"/>
        <v>2012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8280</v>
      </c>
      <c r="O834" t="s">
        <v>8281</v>
      </c>
      <c r="P834">
        <f t="shared" ref="P834:P897" si="52">ROUND(E834/D834*100,0)</f>
        <v>101</v>
      </c>
      <c r="Q834">
        <f t="shared" si="49"/>
        <v>97.99</v>
      </c>
      <c r="R834" s="14">
        <f t="shared" si="50"/>
        <v>40869.675173611111</v>
      </c>
      <c r="S834">
        <f t="shared" si="51"/>
        <v>2011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8280</v>
      </c>
      <c r="O835" t="s">
        <v>8281</v>
      </c>
      <c r="P835">
        <f t="shared" si="52"/>
        <v>102</v>
      </c>
      <c r="Q835">
        <f t="shared" ref="Q835:Q898" si="53">IFERROR(ROUND(E835/L835,2),0)</f>
        <v>148.78</v>
      </c>
      <c r="R835" s="14">
        <f t="shared" ref="R835:R898" si="54">(((J835/60)/60)/24)+DATE(1970,1,1)</f>
        <v>41718.878182870372</v>
      </c>
      <c r="S835">
        <f t="shared" ref="S835:S898" si="55">YEAR(R835)</f>
        <v>2014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8280</v>
      </c>
      <c r="O836" t="s">
        <v>8281</v>
      </c>
      <c r="P836">
        <f t="shared" si="52"/>
        <v>131</v>
      </c>
      <c r="Q836">
        <f t="shared" si="53"/>
        <v>96.08</v>
      </c>
      <c r="R836" s="14">
        <f t="shared" si="54"/>
        <v>41422.822824074072</v>
      </c>
      <c r="S836">
        <f t="shared" si="55"/>
        <v>2013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8280</v>
      </c>
      <c r="O837" t="s">
        <v>8281</v>
      </c>
      <c r="P837">
        <f t="shared" si="52"/>
        <v>117</v>
      </c>
      <c r="Q837">
        <f t="shared" si="53"/>
        <v>58.63</v>
      </c>
      <c r="R837" s="14">
        <f t="shared" si="54"/>
        <v>41005.45784722222</v>
      </c>
      <c r="S837">
        <f t="shared" si="55"/>
        <v>2012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8280</v>
      </c>
      <c r="O838" t="s">
        <v>8281</v>
      </c>
      <c r="P838">
        <f t="shared" si="52"/>
        <v>101</v>
      </c>
      <c r="Q838">
        <f t="shared" si="53"/>
        <v>109.71</v>
      </c>
      <c r="R838" s="14">
        <f t="shared" si="54"/>
        <v>41524.056921296295</v>
      </c>
      <c r="S838">
        <f t="shared" si="55"/>
        <v>2013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8280</v>
      </c>
      <c r="O839" t="s">
        <v>8281</v>
      </c>
      <c r="P839">
        <f t="shared" si="52"/>
        <v>122</v>
      </c>
      <c r="Q839">
        <f t="shared" si="53"/>
        <v>49.11</v>
      </c>
      <c r="R839" s="14">
        <f t="shared" si="54"/>
        <v>41730.998402777775</v>
      </c>
      <c r="S839">
        <f t="shared" si="55"/>
        <v>2014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8280</v>
      </c>
      <c r="O840" t="s">
        <v>8281</v>
      </c>
      <c r="P840">
        <f t="shared" si="52"/>
        <v>145</v>
      </c>
      <c r="Q840">
        <f t="shared" si="53"/>
        <v>47.67</v>
      </c>
      <c r="R840" s="14">
        <f t="shared" si="54"/>
        <v>40895.897974537038</v>
      </c>
      <c r="S840">
        <f t="shared" si="55"/>
        <v>2011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8280</v>
      </c>
      <c r="O841" t="s">
        <v>8281</v>
      </c>
      <c r="P841">
        <f t="shared" si="52"/>
        <v>117</v>
      </c>
      <c r="Q841">
        <f t="shared" si="53"/>
        <v>60.74</v>
      </c>
      <c r="R841" s="14">
        <f t="shared" si="54"/>
        <v>41144.763379629629</v>
      </c>
      <c r="S841">
        <f t="shared" si="55"/>
        <v>2012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8280</v>
      </c>
      <c r="O842" t="s">
        <v>8282</v>
      </c>
      <c r="P842">
        <f t="shared" si="52"/>
        <v>120</v>
      </c>
      <c r="Q842">
        <f t="shared" si="53"/>
        <v>63.38</v>
      </c>
      <c r="R842" s="14">
        <f t="shared" si="54"/>
        <v>42607.226701388892</v>
      </c>
      <c r="S842">
        <f t="shared" si="55"/>
        <v>2016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8280</v>
      </c>
      <c r="O843" t="s">
        <v>8282</v>
      </c>
      <c r="P843">
        <f t="shared" si="52"/>
        <v>101</v>
      </c>
      <c r="Q843">
        <f t="shared" si="53"/>
        <v>53.89</v>
      </c>
      <c r="R843" s="14">
        <f t="shared" si="54"/>
        <v>41923.838692129626</v>
      </c>
      <c r="S843">
        <f t="shared" si="55"/>
        <v>2014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8280</v>
      </c>
      <c r="O844" t="s">
        <v>8282</v>
      </c>
      <c r="P844">
        <f t="shared" si="52"/>
        <v>104</v>
      </c>
      <c r="Q844">
        <f t="shared" si="53"/>
        <v>66.87</v>
      </c>
      <c r="R844" s="14">
        <f t="shared" si="54"/>
        <v>41526.592395833337</v>
      </c>
      <c r="S844">
        <f t="shared" si="55"/>
        <v>2013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8280</v>
      </c>
      <c r="O845" t="s">
        <v>8282</v>
      </c>
      <c r="P845">
        <f t="shared" si="52"/>
        <v>267</v>
      </c>
      <c r="Q845">
        <f t="shared" si="53"/>
        <v>63.1</v>
      </c>
      <c r="R845" s="14">
        <f t="shared" si="54"/>
        <v>42695.257870370369</v>
      </c>
      <c r="S845">
        <f t="shared" si="55"/>
        <v>2016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8280</v>
      </c>
      <c r="O846" t="s">
        <v>8282</v>
      </c>
      <c r="P846">
        <f t="shared" si="52"/>
        <v>194</v>
      </c>
      <c r="Q846">
        <f t="shared" si="53"/>
        <v>36.630000000000003</v>
      </c>
      <c r="R846" s="14">
        <f t="shared" si="54"/>
        <v>41905.684629629628</v>
      </c>
      <c r="S846">
        <f t="shared" si="55"/>
        <v>2014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8280</v>
      </c>
      <c r="O847" t="s">
        <v>8282</v>
      </c>
      <c r="P847">
        <f t="shared" si="52"/>
        <v>120</v>
      </c>
      <c r="Q847">
        <f t="shared" si="53"/>
        <v>34.01</v>
      </c>
      <c r="R847" s="14">
        <f t="shared" si="54"/>
        <v>42578.205972222218</v>
      </c>
      <c r="S847">
        <f t="shared" si="55"/>
        <v>2016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8280</v>
      </c>
      <c r="O848" t="s">
        <v>8282</v>
      </c>
      <c r="P848">
        <f t="shared" si="52"/>
        <v>122</v>
      </c>
      <c r="Q848">
        <f t="shared" si="53"/>
        <v>28.55</v>
      </c>
      <c r="R848" s="14">
        <f t="shared" si="54"/>
        <v>41694.391840277778</v>
      </c>
      <c r="S848">
        <f t="shared" si="55"/>
        <v>2014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8280</v>
      </c>
      <c r="O849" t="s">
        <v>8282</v>
      </c>
      <c r="P849">
        <f t="shared" si="52"/>
        <v>100</v>
      </c>
      <c r="Q849">
        <f t="shared" si="53"/>
        <v>10</v>
      </c>
      <c r="R849" s="14">
        <f t="shared" si="54"/>
        <v>42165.79833333334</v>
      </c>
      <c r="S849">
        <f t="shared" si="55"/>
        <v>2015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8280</v>
      </c>
      <c r="O850" t="s">
        <v>8282</v>
      </c>
      <c r="P850">
        <f t="shared" si="52"/>
        <v>100</v>
      </c>
      <c r="Q850">
        <f t="shared" si="53"/>
        <v>18.75</v>
      </c>
      <c r="R850" s="14">
        <f t="shared" si="54"/>
        <v>42078.792048611111</v>
      </c>
      <c r="S850">
        <f t="shared" si="55"/>
        <v>2015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8280</v>
      </c>
      <c r="O851" t="s">
        <v>8282</v>
      </c>
      <c r="P851">
        <f t="shared" si="52"/>
        <v>120</v>
      </c>
      <c r="Q851">
        <f t="shared" si="53"/>
        <v>41.7</v>
      </c>
      <c r="R851" s="14">
        <f t="shared" si="54"/>
        <v>42051.148888888885</v>
      </c>
      <c r="S851">
        <f t="shared" si="55"/>
        <v>2015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8280</v>
      </c>
      <c r="O852" t="s">
        <v>8282</v>
      </c>
      <c r="P852">
        <f t="shared" si="52"/>
        <v>155</v>
      </c>
      <c r="Q852">
        <f t="shared" si="53"/>
        <v>46.67</v>
      </c>
      <c r="R852" s="14">
        <f t="shared" si="54"/>
        <v>42452.827743055561</v>
      </c>
      <c r="S852">
        <f t="shared" si="55"/>
        <v>2016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8280</v>
      </c>
      <c r="O853" t="s">
        <v>8282</v>
      </c>
      <c r="P853">
        <f t="shared" si="52"/>
        <v>130</v>
      </c>
      <c r="Q853">
        <f t="shared" si="53"/>
        <v>37.270000000000003</v>
      </c>
      <c r="R853" s="14">
        <f t="shared" si="54"/>
        <v>42522.880243055552</v>
      </c>
      <c r="S853">
        <f t="shared" si="55"/>
        <v>2016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8280</v>
      </c>
      <c r="O854" t="s">
        <v>8282</v>
      </c>
      <c r="P854">
        <f t="shared" si="52"/>
        <v>105</v>
      </c>
      <c r="Q854">
        <f t="shared" si="53"/>
        <v>59.26</v>
      </c>
      <c r="R854" s="14">
        <f t="shared" si="54"/>
        <v>42656.805497685185</v>
      </c>
      <c r="S854">
        <f t="shared" si="55"/>
        <v>2016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8280</v>
      </c>
      <c r="O855" t="s">
        <v>8282</v>
      </c>
      <c r="P855">
        <f t="shared" si="52"/>
        <v>100</v>
      </c>
      <c r="Q855">
        <f t="shared" si="53"/>
        <v>30</v>
      </c>
      <c r="R855" s="14">
        <f t="shared" si="54"/>
        <v>42021.832280092596</v>
      </c>
      <c r="S855">
        <f t="shared" si="55"/>
        <v>2015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8280</v>
      </c>
      <c r="O856" t="s">
        <v>8282</v>
      </c>
      <c r="P856">
        <f t="shared" si="52"/>
        <v>118</v>
      </c>
      <c r="Q856">
        <f t="shared" si="53"/>
        <v>65.86</v>
      </c>
      <c r="R856" s="14">
        <f t="shared" si="54"/>
        <v>42702.212337962963</v>
      </c>
      <c r="S856">
        <f t="shared" si="55"/>
        <v>2016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8280</v>
      </c>
      <c r="O857" t="s">
        <v>8282</v>
      </c>
      <c r="P857">
        <f t="shared" si="52"/>
        <v>103</v>
      </c>
      <c r="Q857">
        <f t="shared" si="53"/>
        <v>31.91</v>
      </c>
      <c r="R857" s="14">
        <f t="shared" si="54"/>
        <v>42545.125196759262</v>
      </c>
      <c r="S857">
        <f t="shared" si="55"/>
        <v>2016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8280</v>
      </c>
      <c r="O858" t="s">
        <v>8282</v>
      </c>
      <c r="P858">
        <f t="shared" si="52"/>
        <v>218</v>
      </c>
      <c r="Q858">
        <f t="shared" si="53"/>
        <v>19.46</v>
      </c>
      <c r="R858" s="14">
        <f t="shared" si="54"/>
        <v>42609.311990740738</v>
      </c>
      <c r="S858">
        <f t="shared" si="55"/>
        <v>2016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8280</v>
      </c>
      <c r="O859" t="s">
        <v>8282</v>
      </c>
      <c r="P859">
        <f t="shared" si="52"/>
        <v>100</v>
      </c>
      <c r="Q859">
        <f t="shared" si="53"/>
        <v>50</v>
      </c>
      <c r="R859" s="14">
        <f t="shared" si="54"/>
        <v>42291.581377314811</v>
      </c>
      <c r="S859">
        <f t="shared" si="55"/>
        <v>2015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8280</v>
      </c>
      <c r="O860" t="s">
        <v>8282</v>
      </c>
      <c r="P860">
        <f t="shared" si="52"/>
        <v>144</v>
      </c>
      <c r="Q860">
        <f t="shared" si="53"/>
        <v>22.74</v>
      </c>
      <c r="R860" s="14">
        <f t="shared" si="54"/>
        <v>42079.745578703703</v>
      </c>
      <c r="S860">
        <f t="shared" si="55"/>
        <v>2015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8280</v>
      </c>
      <c r="O861" t="s">
        <v>8282</v>
      </c>
      <c r="P861">
        <f t="shared" si="52"/>
        <v>105</v>
      </c>
      <c r="Q861">
        <f t="shared" si="53"/>
        <v>42.72</v>
      </c>
      <c r="R861" s="14">
        <f t="shared" si="54"/>
        <v>42128.820231481484</v>
      </c>
      <c r="S861">
        <f t="shared" si="55"/>
        <v>2015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8280</v>
      </c>
      <c r="O862" t="s">
        <v>8283</v>
      </c>
      <c r="P862">
        <f t="shared" si="52"/>
        <v>18</v>
      </c>
      <c r="Q862">
        <f t="shared" si="53"/>
        <v>52.92</v>
      </c>
      <c r="R862" s="14">
        <f t="shared" si="54"/>
        <v>41570.482789351852</v>
      </c>
      <c r="S862">
        <f t="shared" si="55"/>
        <v>2013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8280</v>
      </c>
      <c r="O863" t="s">
        <v>8283</v>
      </c>
      <c r="P863">
        <f t="shared" si="52"/>
        <v>2</v>
      </c>
      <c r="Q863">
        <f t="shared" si="53"/>
        <v>50.5</v>
      </c>
      <c r="R863" s="14">
        <f t="shared" si="54"/>
        <v>42599.965324074074</v>
      </c>
      <c r="S863">
        <f t="shared" si="55"/>
        <v>2016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8280</v>
      </c>
      <c r="O864" t="s">
        <v>8283</v>
      </c>
      <c r="P864">
        <f t="shared" si="52"/>
        <v>0</v>
      </c>
      <c r="Q864">
        <f t="shared" si="53"/>
        <v>42.5</v>
      </c>
      <c r="R864" s="14">
        <f t="shared" si="54"/>
        <v>41559.5549537037</v>
      </c>
      <c r="S864">
        <f t="shared" si="55"/>
        <v>2013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8280</v>
      </c>
      <c r="O865" t="s">
        <v>8283</v>
      </c>
      <c r="P865">
        <f t="shared" si="52"/>
        <v>5</v>
      </c>
      <c r="Q865">
        <f t="shared" si="53"/>
        <v>18</v>
      </c>
      <c r="R865" s="14">
        <f t="shared" si="54"/>
        <v>40921.117662037039</v>
      </c>
      <c r="S865">
        <f t="shared" si="55"/>
        <v>2012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8280</v>
      </c>
      <c r="O866" t="s">
        <v>8283</v>
      </c>
      <c r="P866">
        <f t="shared" si="52"/>
        <v>42</v>
      </c>
      <c r="Q866">
        <f t="shared" si="53"/>
        <v>34.18</v>
      </c>
      <c r="R866" s="14">
        <f t="shared" si="54"/>
        <v>41541.106921296298</v>
      </c>
      <c r="S866">
        <f t="shared" si="55"/>
        <v>2013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8280</v>
      </c>
      <c r="O867" t="s">
        <v>8283</v>
      </c>
      <c r="P867">
        <f t="shared" si="52"/>
        <v>2</v>
      </c>
      <c r="Q867">
        <f t="shared" si="53"/>
        <v>22.5</v>
      </c>
      <c r="R867" s="14">
        <f t="shared" si="54"/>
        <v>41230.77311342593</v>
      </c>
      <c r="S867">
        <f t="shared" si="55"/>
        <v>2012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8280</v>
      </c>
      <c r="O868" t="s">
        <v>8283</v>
      </c>
      <c r="P868">
        <f t="shared" si="52"/>
        <v>18</v>
      </c>
      <c r="Q868">
        <f t="shared" si="53"/>
        <v>58.18</v>
      </c>
      <c r="R868" s="14">
        <f t="shared" si="54"/>
        <v>42025.637939814813</v>
      </c>
      <c r="S868">
        <f t="shared" si="55"/>
        <v>2015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8280</v>
      </c>
      <c r="O869" t="s">
        <v>8283</v>
      </c>
      <c r="P869">
        <f t="shared" si="52"/>
        <v>24</v>
      </c>
      <c r="Q869">
        <f t="shared" si="53"/>
        <v>109.18</v>
      </c>
      <c r="R869" s="14">
        <f t="shared" si="54"/>
        <v>40088.105393518519</v>
      </c>
      <c r="S869">
        <f t="shared" si="55"/>
        <v>2009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8280</v>
      </c>
      <c r="O870" t="s">
        <v>8283</v>
      </c>
      <c r="P870">
        <f t="shared" si="52"/>
        <v>0</v>
      </c>
      <c r="Q870">
        <f t="shared" si="53"/>
        <v>50</v>
      </c>
      <c r="R870" s="14">
        <f t="shared" si="54"/>
        <v>41616.027754629627</v>
      </c>
      <c r="S870">
        <f t="shared" si="55"/>
        <v>2013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8280</v>
      </c>
      <c r="O871" t="s">
        <v>8283</v>
      </c>
      <c r="P871">
        <f t="shared" si="52"/>
        <v>12</v>
      </c>
      <c r="Q871">
        <f t="shared" si="53"/>
        <v>346.67</v>
      </c>
      <c r="R871" s="14">
        <f t="shared" si="54"/>
        <v>41342.845567129632</v>
      </c>
      <c r="S871">
        <f t="shared" si="55"/>
        <v>2013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8280</v>
      </c>
      <c r="O872" t="s">
        <v>8283</v>
      </c>
      <c r="P872">
        <f t="shared" si="52"/>
        <v>0</v>
      </c>
      <c r="Q872">
        <f t="shared" si="53"/>
        <v>12.4</v>
      </c>
      <c r="R872" s="14">
        <f t="shared" si="54"/>
        <v>41488.022256944445</v>
      </c>
      <c r="S872">
        <f t="shared" si="55"/>
        <v>2013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8280</v>
      </c>
      <c r="O873" t="s">
        <v>8283</v>
      </c>
      <c r="P873">
        <f t="shared" si="52"/>
        <v>5</v>
      </c>
      <c r="Q873">
        <f t="shared" si="53"/>
        <v>27.08</v>
      </c>
      <c r="R873" s="14">
        <f t="shared" si="54"/>
        <v>41577.561284722222</v>
      </c>
      <c r="S873">
        <f t="shared" si="55"/>
        <v>2013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8280</v>
      </c>
      <c r="O874" t="s">
        <v>8283</v>
      </c>
      <c r="P874">
        <f t="shared" si="52"/>
        <v>1</v>
      </c>
      <c r="Q874">
        <f t="shared" si="53"/>
        <v>32.5</v>
      </c>
      <c r="R874" s="14">
        <f t="shared" si="54"/>
        <v>40567.825543981482</v>
      </c>
      <c r="S874">
        <f t="shared" si="55"/>
        <v>2011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8280</v>
      </c>
      <c r="O875" t="s">
        <v>8283</v>
      </c>
      <c r="P875">
        <f t="shared" si="52"/>
        <v>1</v>
      </c>
      <c r="Q875">
        <f t="shared" si="53"/>
        <v>9</v>
      </c>
      <c r="R875" s="14">
        <f t="shared" si="54"/>
        <v>41184.167129629634</v>
      </c>
      <c r="S875">
        <f t="shared" si="55"/>
        <v>2012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8280</v>
      </c>
      <c r="O876" t="s">
        <v>8283</v>
      </c>
      <c r="P876">
        <f t="shared" si="52"/>
        <v>24</v>
      </c>
      <c r="Q876">
        <f t="shared" si="53"/>
        <v>34.76</v>
      </c>
      <c r="R876" s="14">
        <f t="shared" si="54"/>
        <v>41368.583726851852</v>
      </c>
      <c r="S876">
        <f t="shared" si="55"/>
        <v>2013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8280</v>
      </c>
      <c r="O877" t="s">
        <v>8283</v>
      </c>
      <c r="P877">
        <f t="shared" si="52"/>
        <v>0</v>
      </c>
      <c r="Q877">
        <f t="shared" si="53"/>
        <v>0</v>
      </c>
      <c r="R877" s="14">
        <f t="shared" si="54"/>
        <v>42248.723738425921</v>
      </c>
      <c r="S877">
        <f t="shared" si="55"/>
        <v>2015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8280</v>
      </c>
      <c r="O878" t="s">
        <v>8283</v>
      </c>
      <c r="P878">
        <f t="shared" si="52"/>
        <v>41</v>
      </c>
      <c r="Q878">
        <f t="shared" si="53"/>
        <v>28.58</v>
      </c>
      <c r="R878" s="14">
        <f t="shared" si="54"/>
        <v>41276.496840277774</v>
      </c>
      <c r="S878">
        <f t="shared" si="55"/>
        <v>2013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8280</v>
      </c>
      <c r="O879" t="s">
        <v>8283</v>
      </c>
      <c r="P879">
        <f t="shared" si="52"/>
        <v>68</v>
      </c>
      <c r="Q879">
        <f t="shared" si="53"/>
        <v>46.59</v>
      </c>
      <c r="R879" s="14">
        <f t="shared" si="54"/>
        <v>41597.788888888892</v>
      </c>
      <c r="S879">
        <f t="shared" si="55"/>
        <v>2013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8280</v>
      </c>
      <c r="O880" t="s">
        <v>8283</v>
      </c>
      <c r="P880">
        <f t="shared" si="52"/>
        <v>1</v>
      </c>
      <c r="Q880">
        <f t="shared" si="53"/>
        <v>32.5</v>
      </c>
      <c r="R880" s="14">
        <f t="shared" si="54"/>
        <v>40505.232916666668</v>
      </c>
      <c r="S880">
        <f t="shared" si="55"/>
        <v>2010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8280</v>
      </c>
      <c r="O881" t="s">
        <v>8283</v>
      </c>
      <c r="P881">
        <f t="shared" si="52"/>
        <v>31</v>
      </c>
      <c r="Q881">
        <f t="shared" si="53"/>
        <v>21.47</v>
      </c>
      <c r="R881" s="14">
        <f t="shared" si="54"/>
        <v>41037.829918981479</v>
      </c>
      <c r="S881">
        <f t="shared" si="55"/>
        <v>2012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8280</v>
      </c>
      <c r="O882" t="s">
        <v>8284</v>
      </c>
      <c r="P882">
        <f t="shared" si="52"/>
        <v>3</v>
      </c>
      <c r="Q882">
        <f t="shared" si="53"/>
        <v>14.13</v>
      </c>
      <c r="R882" s="14">
        <f t="shared" si="54"/>
        <v>41179.32104166667</v>
      </c>
      <c r="S882">
        <f t="shared" si="55"/>
        <v>2012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8280</v>
      </c>
      <c r="O883" t="s">
        <v>8284</v>
      </c>
      <c r="P883">
        <f t="shared" si="52"/>
        <v>1</v>
      </c>
      <c r="Q883">
        <f t="shared" si="53"/>
        <v>30</v>
      </c>
      <c r="R883" s="14">
        <f t="shared" si="54"/>
        <v>40877.25099537037</v>
      </c>
      <c r="S883">
        <f t="shared" si="55"/>
        <v>2011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8280</v>
      </c>
      <c r="O884" t="s">
        <v>8284</v>
      </c>
      <c r="P884">
        <f t="shared" si="52"/>
        <v>20</v>
      </c>
      <c r="Q884">
        <f t="shared" si="53"/>
        <v>21.57</v>
      </c>
      <c r="R884" s="14">
        <f t="shared" si="54"/>
        <v>40759.860532407409</v>
      </c>
      <c r="S884">
        <f t="shared" si="55"/>
        <v>2011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8280</v>
      </c>
      <c r="O885" t="s">
        <v>8284</v>
      </c>
      <c r="P885">
        <f t="shared" si="52"/>
        <v>40</v>
      </c>
      <c r="Q885">
        <f t="shared" si="53"/>
        <v>83.38</v>
      </c>
      <c r="R885" s="14">
        <f t="shared" si="54"/>
        <v>42371.935590277775</v>
      </c>
      <c r="S885">
        <f t="shared" si="55"/>
        <v>2016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8280</v>
      </c>
      <c r="O886" t="s">
        <v>8284</v>
      </c>
      <c r="P886">
        <f t="shared" si="52"/>
        <v>1</v>
      </c>
      <c r="Q886">
        <f t="shared" si="53"/>
        <v>10</v>
      </c>
      <c r="R886" s="14">
        <f t="shared" si="54"/>
        <v>40981.802615740737</v>
      </c>
      <c r="S886">
        <f t="shared" si="55"/>
        <v>2012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8280</v>
      </c>
      <c r="O887" t="s">
        <v>8284</v>
      </c>
      <c r="P887">
        <f t="shared" si="52"/>
        <v>75</v>
      </c>
      <c r="Q887">
        <f t="shared" si="53"/>
        <v>35.71</v>
      </c>
      <c r="R887" s="14">
        <f t="shared" si="54"/>
        <v>42713.941099537042</v>
      </c>
      <c r="S887">
        <f t="shared" si="55"/>
        <v>2016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8280</v>
      </c>
      <c r="O888" t="s">
        <v>8284</v>
      </c>
      <c r="P888">
        <f t="shared" si="52"/>
        <v>41</v>
      </c>
      <c r="Q888">
        <f t="shared" si="53"/>
        <v>29.29</v>
      </c>
      <c r="R888" s="14">
        <f t="shared" si="54"/>
        <v>42603.870520833334</v>
      </c>
      <c r="S888">
        <f t="shared" si="55"/>
        <v>2016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8280</v>
      </c>
      <c r="O889" t="s">
        <v>8284</v>
      </c>
      <c r="P889">
        <f t="shared" si="52"/>
        <v>0</v>
      </c>
      <c r="Q889">
        <f t="shared" si="53"/>
        <v>0</v>
      </c>
      <c r="R889" s="14">
        <f t="shared" si="54"/>
        <v>41026.958969907406</v>
      </c>
      <c r="S889">
        <f t="shared" si="55"/>
        <v>2012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8280</v>
      </c>
      <c r="O890" t="s">
        <v>8284</v>
      </c>
      <c r="P890">
        <f t="shared" si="52"/>
        <v>7</v>
      </c>
      <c r="Q890">
        <f t="shared" si="53"/>
        <v>18</v>
      </c>
      <c r="R890" s="14">
        <f t="shared" si="54"/>
        <v>40751.753298611111</v>
      </c>
      <c r="S890">
        <f t="shared" si="55"/>
        <v>2011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8280</v>
      </c>
      <c r="O891" t="s">
        <v>8284</v>
      </c>
      <c r="P891">
        <f t="shared" si="52"/>
        <v>9</v>
      </c>
      <c r="Q891">
        <f t="shared" si="53"/>
        <v>73.760000000000005</v>
      </c>
      <c r="R891" s="14">
        <f t="shared" si="54"/>
        <v>41887.784062500003</v>
      </c>
      <c r="S891">
        <f t="shared" si="55"/>
        <v>2014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8280</v>
      </c>
      <c r="O892" t="s">
        <v>8284</v>
      </c>
      <c r="P892">
        <f t="shared" si="52"/>
        <v>4</v>
      </c>
      <c r="Q892">
        <f t="shared" si="53"/>
        <v>31.25</v>
      </c>
      <c r="R892" s="14">
        <f t="shared" si="54"/>
        <v>41569.698831018519</v>
      </c>
      <c r="S892">
        <f t="shared" si="55"/>
        <v>2013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8280</v>
      </c>
      <c r="O893" t="s">
        <v>8284</v>
      </c>
      <c r="P893">
        <f t="shared" si="52"/>
        <v>3</v>
      </c>
      <c r="Q893">
        <f t="shared" si="53"/>
        <v>28.89</v>
      </c>
      <c r="R893" s="14">
        <f t="shared" si="54"/>
        <v>41842.031597222223</v>
      </c>
      <c r="S893">
        <f t="shared" si="55"/>
        <v>2014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8280</v>
      </c>
      <c r="O894" t="s">
        <v>8284</v>
      </c>
      <c r="P894">
        <f t="shared" si="52"/>
        <v>41</v>
      </c>
      <c r="Q894">
        <f t="shared" si="53"/>
        <v>143.82</v>
      </c>
      <c r="R894" s="14">
        <f t="shared" si="54"/>
        <v>40304.20003472222</v>
      </c>
      <c r="S894">
        <f t="shared" si="55"/>
        <v>2010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8280</v>
      </c>
      <c r="O895" t="s">
        <v>8284</v>
      </c>
      <c r="P895">
        <f t="shared" si="52"/>
        <v>10</v>
      </c>
      <c r="Q895">
        <f t="shared" si="53"/>
        <v>40</v>
      </c>
      <c r="R895" s="14">
        <f t="shared" si="54"/>
        <v>42065.897719907407</v>
      </c>
      <c r="S895">
        <f t="shared" si="55"/>
        <v>2015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8280</v>
      </c>
      <c r="O896" t="s">
        <v>8284</v>
      </c>
      <c r="P896">
        <f t="shared" si="52"/>
        <v>39</v>
      </c>
      <c r="Q896">
        <f t="shared" si="53"/>
        <v>147.81</v>
      </c>
      <c r="R896" s="14">
        <f t="shared" si="54"/>
        <v>42496.981597222228</v>
      </c>
      <c r="S896">
        <f t="shared" si="55"/>
        <v>2016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8280</v>
      </c>
      <c r="O897" t="s">
        <v>8284</v>
      </c>
      <c r="P897">
        <f t="shared" si="52"/>
        <v>2</v>
      </c>
      <c r="Q897">
        <f t="shared" si="53"/>
        <v>27.86</v>
      </c>
      <c r="R897" s="14">
        <f t="shared" si="54"/>
        <v>40431.127650462964</v>
      </c>
      <c r="S897">
        <f t="shared" si="55"/>
        <v>2010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8280</v>
      </c>
      <c r="O898" t="s">
        <v>8284</v>
      </c>
      <c r="P898">
        <f t="shared" ref="P898:P961" si="56">ROUND(E898/D898*100,0)</f>
        <v>40</v>
      </c>
      <c r="Q898">
        <f t="shared" si="53"/>
        <v>44.44</v>
      </c>
      <c r="R898" s="14">
        <f t="shared" si="54"/>
        <v>42218.872986111113</v>
      </c>
      <c r="S898">
        <f t="shared" si="55"/>
        <v>2015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8280</v>
      </c>
      <c r="O899" t="s">
        <v>8284</v>
      </c>
      <c r="P899">
        <f t="shared" si="56"/>
        <v>0</v>
      </c>
      <c r="Q899">
        <f t="shared" ref="Q899:Q962" si="57">IFERROR(ROUND(E899/L899,2),0)</f>
        <v>0</v>
      </c>
      <c r="R899" s="14">
        <f t="shared" ref="R899:R962" si="58">(((J899/60)/60)/24)+DATE(1970,1,1)</f>
        <v>41211.688750000001</v>
      </c>
      <c r="S899">
        <f t="shared" ref="S899:S962" si="59">YEAR(R899)</f>
        <v>2012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8280</v>
      </c>
      <c r="O900" t="s">
        <v>8284</v>
      </c>
      <c r="P900">
        <f t="shared" si="56"/>
        <v>3</v>
      </c>
      <c r="Q900">
        <f t="shared" si="57"/>
        <v>35</v>
      </c>
      <c r="R900" s="14">
        <f t="shared" si="58"/>
        <v>40878.758217592593</v>
      </c>
      <c r="S900">
        <f t="shared" si="59"/>
        <v>2011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8280</v>
      </c>
      <c r="O901" t="s">
        <v>8284</v>
      </c>
      <c r="P901">
        <f t="shared" si="56"/>
        <v>37</v>
      </c>
      <c r="Q901">
        <f t="shared" si="57"/>
        <v>35</v>
      </c>
      <c r="R901" s="14">
        <f t="shared" si="58"/>
        <v>40646.099097222221</v>
      </c>
      <c r="S901">
        <f t="shared" si="59"/>
        <v>2011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8280</v>
      </c>
      <c r="O902" t="s">
        <v>8283</v>
      </c>
      <c r="P902">
        <f t="shared" si="56"/>
        <v>0</v>
      </c>
      <c r="Q902">
        <f t="shared" si="57"/>
        <v>10.5</v>
      </c>
      <c r="R902" s="14">
        <f t="shared" si="58"/>
        <v>42429.84956018519</v>
      </c>
      <c r="S902">
        <f t="shared" si="59"/>
        <v>2016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8280</v>
      </c>
      <c r="O903" t="s">
        <v>8283</v>
      </c>
      <c r="P903">
        <f t="shared" si="56"/>
        <v>0</v>
      </c>
      <c r="Q903">
        <f t="shared" si="57"/>
        <v>0</v>
      </c>
      <c r="R903" s="14">
        <f t="shared" si="58"/>
        <v>40291.81150462963</v>
      </c>
      <c r="S903">
        <f t="shared" si="59"/>
        <v>2010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8280</v>
      </c>
      <c r="O904" t="s">
        <v>8283</v>
      </c>
      <c r="P904">
        <f t="shared" si="56"/>
        <v>0</v>
      </c>
      <c r="Q904">
        <f t="shared" si="57"/>
        <v>30</v>
      </c>
      <c r="R904" s="14">
        <f t="shared" si="58"/>
        <v>41829.965532407405</v>
      </c>
      <c r="S904">
        <f t="shared" si="59"/>
        <v>2014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8280</v>
      </c>
      <c r="O905" t="s">
        <v>8283</v>
      </c>
      <c r="P905">
        <f t="shared" si="56"/>
        <v>3</v>
      </c>
      <c r="Q905">
        <f t="shared" si="57"/>
        <v>40</v>
      </c>
      <c r="R905" s="14">
        <f t="shared" si="58"/>
        <v>41149.796064814815</v>
      </c>
      <c r="S905">
        <f t="shared" si="59"/>
        <v>2012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8280</v>
      </c>
      <c r="O906" t="s">
        <v>8283</v>
      </c>
      <c r="P906">
        <f t="shared" si="56"/>
        <v>0</v>
      </c>
      <c r="Q906">
        <f t="shared" si="57"/>
        <v>50.33</v>
      </c>
      <c r="R906" s="14">
        <f t="shared" si="58"/>
        <v>42342.080289351856</v>
      </c>
      <c r="S906">
        <f t="shared" si="59"/>
        <v>2015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8280</v>
      </c>
      <c r="O907" t="s">
        <v>8283</v>
      </c>
      <c r="P907">
        <f t="shared" si="56"/>
        <v>3</v>
      </c>
      <c r="Q907">
        <f t="shared" si="57"/>
        <v>32.67</v>
      </c>
      <c r="R907" s="14">
        <f t="shared" si="58"/>
        <v>40507.239884259259</v>
      </c>
      <c r="S907">
        <f t="shared" si="59"/>
        <v>2010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8280</v>
      </c>
      <c r="O908" t="s">
        <v>8283</v>
      </c>
      <c r="P908">
        <f t="shared" si="56"/>
        <v>0</v>
      </c>
      <c r="Q908">
        <f t="shared" si="57"/>
        <v>0</v>
      </c>
      <c r="R908" s="14">
        <f t="shared" si="58"/>
        <v>41681.189699074072</v>
      </c>
      <c r="S908">
        <f t="shared" si="59"/>
        <v>2014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8280</v>
      </c>
      <c r="O909" t="s">
        <v>8283</v>
      </c>
      <c r="P909">
        <f t="shared" si="56"/>
        <v>0</v>
      </c>
      <c r="Q909">
        <f t="shared" si="57"/>
        <v>0</v>
      </c>
      <c r="R909" s="14">
        <f t="shared" si="58"/>
        <v>40767.192395833335</v>
      </c>
      <c r="S909">
        <f t="shared" si="59"/>
        <v>2011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8280</v>
      </c>
      <c r="O910" t="s">
        <v>8283</v>
      </c>
      <c r="P910">
        <f t="shared" si="56"/>
        <v>0</v>
      </c>
      <c r="Q910">
        <f t="shared" si="57"/>
        <v>0</v>
      </c>
      <c r="R910" s="14">
        <f t="shared" si="58"/>
        <v>40340.801562499997</v>
      </c>
      <c r="S910">
        <f t="shared" si="59"/>
        <v>2010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8280</v>
      </c>
      <c r="O911" t="s">
        <v>8283</v>
      </c>
      <c r="P911">
        <f t="shared" si="56"/>
        <v>3</v>
      </c>
      <c r="Q911">
        <f t="shared" si="57"/>
        <v>65</v>
      </c>
      <c r="R911" s="14">
        <f t="shared" si="58"/>
        <v>41081.69027777778</v>
      </c>
      <c r="S911">
        <f t="shared" si="59"/>
        <v>2012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8280</v>
      </c>
      <c r="O912" t="s">
        <v>8283</v>
      </c>
      <c r="P912">
        <f t="shared" si="56"/>
        <v>22</v>
      </c>
      <c r="Q912">
        <f t="shared" si="57"/>
        <v>24.6</v>
      </c>
      <c r="R912" s="14">
        <f t="shared" si="58"/>
        <v>42737.545358796298</v>
      </c>
      <c r="S912">
        <f t="shared" si="59"/>
        <v>2017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8280</v>
      </c>
      <c r="O913" t="s">
        <v>8283</v>
      </c>
      <c r="P913">
        <f t="shared" si="56"/>
        <v>0</v>
      </c>
      <c r="Q913">
        <f t="shared" si="57"/>
        <v>0</v>
      </c>
      <c r="R913" s="14">
        <f t="shared" si="58"/>
        <v>41642.005150462966</v>
      </c>
      <c r="S913">
        <f t="shared" si="59"/>
        <v>2014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8280</v>
      </c>
      <c r="O914" t="s">
        <v>8283</v>
      </c>
      <c r="P914">
        <f t="shared" si="56"/>
        <v>1</v>
      </c>
      <c r="Q914">
        <f t="shared" si="57"/>
        <v>15</v>
      </c>
      <c r="R914" s="14">
        <f t="shared" si="58"/>
        <v>41194.109340277777</v>
      </c>
      <c r="S914">
        <f t="shared" si="59"/>
        <v>2012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8280</v>
      </c>
      <c r="O915" t="s">
        <v>8283</v>
      </c>
      <c r="P915">
        <f t="shared" si="56"/>
        <v>7</v>
      </c>
      <c r="Q915">
        <f t="shared" si="57"/>
        <v>82.58</v>
      </c>
      <c r="R915" s="14">
        <f t="shared" si="58"/>
        <v>41004.139108796298</v>
      </c>
      <c r="S915">
        <f t="shared" si="59"/>
        <v>2012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8280</v>
      </c>
      <c r="O916" t="s">
        <v>8283</v>
      </c>
      <c r="P916">
        <f t="shared" si="56"/>
        <v>0</v>
      </c>
      <c r="Q916">
        <f t="shared" si="57"/>
        <v>0</v>
      </c>
      <c r="R916" s="14">
        <f t="shared" si="58"/>
        <v>41116.763275462967</v>
      </c>
      <c r="S916">
        <f t="shared" si="59"/>
        <v>2012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8280</v>
      </c>
      <c r="O917" t="s">
        <v>8283</v>
      </c>
      <c r="P917">
        <f t="shared" si="56"/>
        <v>6</v>
      </c>
      <c r="Q917">
        <f t="shared" si="57"/>
        <v>41.67</v>
      </c>
      <c r="R917" s="14">
        <f t="shared" si="58"/>
        <v>40937.679560185185</v>
      </c>
      <c r="S917">
        <f t="shared" si="59"/>
        <v>2012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8280</v>
      </c>
      <c r="O918" t="s">
        <v>8283</v>
      </c>
      <c r="P918">
        <f t="shared" si="56"/>
        <v>0</v>
      </c>
      <c r="Q918">
        <f t="shared" si="57"/>
        <v>0</v>
      </c>
      <c r="R918" s="14">
        <f t="shared" si="58"/>
        <v>40434.853402777779</v>
      </c>
      <c r="S918">
        <f t="shared" si="59"/>
        <v>2010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8280</v>
      </c>
      <c r="O919" t="s">
        <v>8283</v>
      </c>
      <c r="P919">
        <f t="shared" si="56"/>
        <v>1</v>
      </c>
      <c r="Q919">
        <f t="shared" si="57"/>
        <v>30</v>
      </c>
      <c r="R919" s="14">
        <f t="shared" si="58"/>
        <v>41802.94363425926</v>
      </c>
      <c r="S919">
        <f t="shared" si="59"/>
        <v>2014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8280</v>
      </c>
      <c r="O920" t="s">
        <v>8283</v>
      </c>
      <c r="P920">
        <f t="shared" si="56"/>
        <v>5</v>
      </c>
      <c r="Q920">
        <f t="shared" si="57"/>
        <v>19.600000000000001</v>
      </c>
      <c r="R920" s="14">
        <f t="shared" si="58"/>
        <v>41944.916215277779</v>
      </c>
      <c r="S920">
        <f t="shared" si="59"/>
        <v>2014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8280</v>
      </c>
      <c r="O921" t="s">
        <v>8283</v>
      </c>
      <c r="P921">
        <f t="shared" si="56"/>
        <v>1</v>
      </c>
      <c r="Q921">
        <f t="shared" si="57"/>
        <v>100</v>
      </c>
      <c r="R921" s="14">
        <f t="shared" si="58"/>
        <v>41227.641724537039</v>
      </c>
      <c r="S921">
        <f t="shared" si="59"/>
        <v>2012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8280</v>
      </c>
      <c r="O922" t="s">
        <v>8283</v>
      </c>
      <c r="P922">
        <f t="shared" si="56"/>
        <v>0</v>
      </c>
      <c r="Q922">
        <f t="shared" si="57"/>
        <v>0</v>
      </c>
      <c r="R922" s="14">
        <f t="shared" si="58"/>
        <v>41562.67155092593</v>
      </c>
      <c r="S922">
        <f t="shared" si="59"/>
        <v>2013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8280</v>
      </c>
      <c r="O923" t="s">
        <v>8283</v>
      </c>
      <c r="P923">
        <f t="shared" si="56"/>
        <v>31</v>
      </c>
      <c r="Q923">
        <f t="shared" si="57"/>
        <v>231.75</v>
      </c>
      <c r="R923" s="14">
        <f t="shared" si="58"/>
        <v>40847.171018518515</v>
      </c>
      <c r="S923">
        <f t="shared" si="59"/>
        <v>2011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8280</v>
      </c>
      <c r="O924" t="s">
        <v>8283</v>
      </c>
      <c r="P924">
        <f t="shared" si="56"/>
        <v>21</v>
      </c>
      <c r="Q924">
        <f t="shared" si="57"/>
        <v>189.33</v>
      </c>
      <c r="R924" s="14">
        <f t="shared" si="58"/>
        <v>41878.530011574076</v>
      </c>
      <c r="S924">
        <f t="shared" si="59"/>
        <v>2014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8280</v>
      </c>
      <c r="O925" t="s">
        <v>8283</v>
      </c>
      <c r="P925">
        <f t="shared" si="56"/>
        <v>2</v>
      </c>
      <c r="Q925">
        <f t="shared" si="57"/>
        <v>55</v>
      </c>
      <c r="R925" s="14">
        <f t="shared" si="58"/>
        <v>41934.959756944445</v>
      </c>
      <c r="S925">
        <f t="shared" si="59"/>
        <v>2014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8280</v>
      </c>
      <c r="O926" t="s">
        <v>8283</v>
      </c>
      <c r="P926">
        <f t="shared" si="56"/>
        <v>11</v>
      </c>
      <c r="Q926">
        <f t="shared" si="57"/>
        <v>21.8</v>
      </c>
      <c r="R926" s="14">
        <f t="shared" si="58"/>
        <v>41288.942928240744</v>
      </c>
      <c r="S926">
        <f t="shared" si="59"/>
        <v>2013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8280</v>
      </c>
      <c r="O927" t="s">
        <v>8283</v>
      </c>
      <c r="P927">
        <f t="shared" si="56"/>
        <v>3</v>
      </c>
      <c r="Q927">
        <f t="shared" si="57"/>
        <v>32</v>
      </c>
      <c r="R927" s="14">
        <f t="shared" si="58"/>
        <v>41575.880914351852</v>
      </c>
      <c r="S927">
        <f t="shared" si="59"/>
        <v>2013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8280</v>
      </c>
      <c r="O928" t="s">
        <v>8283</v>
      </c>
      <c r="P928">
        <f t="shared" si="56"/>
        <v>0</v>
      </c>
      <c r="Q928">
        <f t="shared" si="57"/>
        <v>0</v>
      </c>
      <c r="R928" s="14">
        <f t="shared" si="58"/>
        <v>40338.02002314815</v>
      </c>
      <c r="S928">
        <f t="shared" si="59"/>
        <v>2010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8280</v>
      </c>
      <c r="O929" t="s">
        <v>8283</v>
      </c>
      <c r="P929">
        <f t="shared" si="56"/>
        <v>0</v>
      </c>
      <c r="Q929">
        <f t="shared" si="57"/>
        <v>0</v>
      </c>
      <c r="R929" s="14">
        <f t="shared" si="58"/>
        <v>41013.822858796295</v>
      </c>
      <c r="S929">
        <f t="shared" si="59"/>
        <v>2012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8280</v>
      </c>
      <c r="O930" t="s">
        <v>8283</v>
      </c>
      <c r="P930">
        <f t="shared" si="56"/>
        <v>11</v>
      </c>
      <c r="Q930">
        <f t="shared" si="57"/>
        <v>56.25</v>
      </c>
      <c r="R930" s="14">
        <f t="shared" si="58"/>
        <v>41180.86241898148</v>
      </c>
      <c r="S930">
        <f t="shared" si="59"/>
        <v>2012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8280</v>
      </c>
      <c r="O931" t="s">
        <v>8283</v>
      </c>
      <c r="P931">
        <f t="shared" si="56"/>
        <v>0</v>
      </c>
      <c r="Q931">
        <f t="shared" si="57"/>
        <v>0</v>
      </c>
      <c r="R931" s="14">
        <f t="shared" si="58"/>
        <v>40978.238067129627</v>
      </c>
      <c r="S931">
        <f t="shared" si="59"/>
        <v>2012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8280</v>
      </c>
      <c r="O932" t="s">
        <v>8283</v>
      </c>
      <c r="P932">
        <f t="shared" si="56"/>
        <v>38</v>
      </c>
      <c r="Q932">
        <f t="shared" si="57"/>
        <v>69</v>
      </c>
      <c r="R932" s="14">
        <f t="shared" si="58"/>
        <v>40312.915578703702</v>
      </c>
      <c r="S932">
        <f t="shared" si="59"/>
        <v>2010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8280</v>
      </c>
      <c r="O933" t="s">
        <v>8283</v>
      </c>
      <c r="P933">
        <f t="shared" si="56"/>
        <v>7</v>
      </c>
      <c r="Q933">
        <f t="shared" si="57"/>
        <v>18.71</v>
      </c>
      <c r="R933" s="14">
        <f t="shared" si="58"/>
        <v>41680.359976851854</v>
      </c>
      <c r="S933">
        <f t="shared" si="59"/>
        <v>2014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8280</v>
      </c>
      <c r="O934" t="s">
        <v>8283</v>
      </c>
      <c r="P934">
        <f t="shared" si="56"/>
        <v>15</v>
      </c>
      <c r="Q934">
        <f t="shared" si="57"/>
        <v>46.03</v>
      </c>
      <c r="R934" s="14">
        <f t="shared" si="58"/>
        <v>41310.969270833331</v>
      </c>
      <c r="S934">
        <f t="shared" si="59"/>
        <v>2013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8280</v>
      </c>
      <c r="O935" t="s">
        <v>8283</v>
      </c>
      <c r="P935">
        <f t="shared" si="56"/>
        <v>6</v>
      </c>
      <c r="Q935">
        <f t="shared" si="57"/>
        <v>60</v>
      </c>
      <c r="R935" s="14">
        <f t="shared" si="58"/>
        <v>41711.169085648151</v>
      </c>
      <c r="S935">
        <f t="shared" si="59"/>
        <v>2014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8280</v>
      </c>
      <c r="O936" t="s">
        <v>8283</v>
      </c>
      <c r="P936">
        <f t="shared" si="56"/>
        <v>30</v>
      </c>
      <c r="Q936">
        <f t="shared" si="57"/>
        <v>50.67</v>
      </c>
      <c r="R936" s="14">
        <f t="shared" si="58"/>
        <v>41733.737083333333</v>
      </c>
      <c r="S936">
        <f t="shared" si="59"/>
        <v>2014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8280</v>
      </c>
      <c r="O937" t="s">
        <v>8283</v>
      </c>
      <c r="P937">
        <f t="shared" si="56"/>
        <v>1</v>
      </c>
      <c r="Q937">
        <f t="shared" si="57"/>
        <v>25</v>
      </c>
      <c r="R937" s="14">
        <f t="shared" si="58"/>
        <v>42368.333668981482</v>
      </c>
      <c r="S937">
        <f t="shared" si="59"/>
        <v>2015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8280</v>
      </c>
      <c r="O938" t="s">
        <v>8283</v>
      </c>
      <c r="P938">
        <f t="shared" si="56"/>
        <v>0</v>
      </c>
      <c r="Q938">
        <f t="shared" si="57"/>
        <v>0</v>
      </c>
      <c r="R938" s="14">
        <f t="shared" si="58"/>
        <v>40883.024178240739</v>
      </c>
      <c r="S938">
        <f t="shared" si="59"/>
        <v>2011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8280</v>
      </c>
      <c r="O939" t="s">
        <v>8283</v>
      </c>
      <c r="P939">
        <f t="shared" si="56"/>
        <v>1</v>
      </c>
      <c r="Q939">
        <f t="shared" si="57"/>
        <v>20</v>
      </c>
      <c r="R939" s="14">
        <f t="shared" si="58"/>
        <v>41551.798113425924</v>
      </c>
      <c r="S939">
        <f t="shared" si="59"/>
        <v>2013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8280</v>
      </c>
      <c r="O940" t="s">
        <v>8283</v>
      </c>
      <c r="P940">
        <f t="shared" si="56"/>
        <v>0</v>
      </c>
      <c r="Q940">
        <f t="shared" si="57"/>
        <v>25</v>
      </c>
      <c r="R940" s="14">
        <f t="shared" si="58"/>
        <v>41124.479722222226</v>
      </c>
      <c r="S940">
        <f t="shared" si="59"/>
        <v>2012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8280</v>
      </c>
      <c r="O941" t="s">
        <v>8283</v>
      </c>
      <c r="P941">
        <f t="shared" si="56"/>
        <v>1</v>
      </c>
      <c r="Q941">
        <f t="shared" si="57"/>
        <v>20</v>
      </c>
      <c r="R941" s="14">
        <f t="shared" si="58"/>
        <v>41416.763171296298</v>
      </c>
      <c r="S941">
        <f t="shared" si="59"/>
        <v>2013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8274</v>
      </c>
      <c r="O942" t="s">
        <v>8276</v>
      </c>
      <c r="P942">
        <f t="shared" si="56"/>
        <v>17</v>
      </c>
      <c r="Q942">
        <f t="shared" si="57"/>
        <v>110.29</v>
      </c>
      <c r="R942" s="14">
        <f t="shared" si="58"/>
        <v>42182.008402777778</v>
      </c>
      <c r="S942">
        <f t="shared" si="59"/>
        <v>2015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8274</v>
      </c>
      <c r="O943" t="s">
        <v>8276</v>
      </c>
      <c r="P943">
        <f t="shared" si="56"/>
        <v>2</v>
      </c>
      <c r="Q943">
        <f t="shared" si="57"/>
        <v>37.450000000000003</v>
      </c>
      <c r="R943" s="14">
        <f t="shared" si="58"/>
        <v>42746.096585648149</v>
      </c>
      <c r="S943">
        <f t="shared" si="59"/>
        <v>2017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8274</v>
      </c>
      <c r="O944" t="s">
        <v>8276</v>
      </c>
      <c r="P944">
        <f t="shared" si="56"/>
        <v>9</v>
      </c>
      <c r="Q944">
        <f t="shared" si="57"/>
        <v>41.75</v>
      </c>
      <c r="R944" s="14">
        <f t="shared" si="58"/>
        <v>42382.843287037031</v>
      </c>
      <c r="S944">
        <f t="shared" si="59"/>
        <v>2016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8274</v>
      </c>
      <c r="O945" t="s">
        <v>8276</v>
      </c>
      <c r="P945">
        <f t="shared" si="56"/>
        <v>10</v>
      </c>
      <c r="Q945">
        <f t="shared" si="57"/>
        <v>24.08</v>
      </c>
      <c r="R945" s="14">
        <f t="shared" si="58"/>
        <v>42673.66788194445</v>
      </c>
      <c r="S945">
        <f t="shared" si="59"/>
        <v>2016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8274</v>
      </c>
      <c r="O946" t="s">
        <v>8276</v>
      </c>
      <c r="P946">
        <f t="shared" si="56"/>
        <v>13</v>
      </c>
      <c r="Q946">
        <f t="shared" si="57"/>
        <v>69.41</v>
      </c>
      <c r="R946" s="14">
        <f t="shared" si="58"/>
        <v>42444.583912037036</v>
      </c>
      <c r="S946">
        <f t="shared" si="59"/>
        <v>2016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8274</v>
      </c>
      <c r="O947" t="s">
        <v>8276</v>
      </c>
      <c r="P947">
        <f t="shared" si="56"/>
        <v>2</v>
      </c>
      <c r="Q947">
        <f t="shared" si="57"/>
        <v>155.25</v>
      </c>
      <c r="R947" s="14">
        <f t="shared" si="58"/>
        <v>42732.872986111113</v>
      </c>
      <c r="S947">
        <f t="shared" si="59"/>
        <v>2016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8274</v>
      </c>
      <c r="O948" t="s">
        <v>8276</v>
      </c>
      <c r="P948">
        <f t="shared" si="56"/>
        <v>2</v>
      </c>
      <c r="Q948">
        <f t="shared" si="57"/>
        <v>57.2</v>
      </c>
      <c r="R948" s="14">
        <f t="shared" si="58"/>
        <v>42592.750555555554</v>
      </c>
      <c r="S948">
        <f t="shared" si="59"/>
        <v>2016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8274</v>
      </c>
      <c r="O949" t="s">
        <v>8276</v>
      </c>
      <c r="P949">
        <f t="shared" si="56"/>
        <v>0</v>
      </c>
      <c r="Q949">
        <f t="shared" si="57"/>
        <v>0</v>
      </c>
      <c r="R949" s="14">
        <f t="shared" si="58"/>
        <v>42491.781319444446</v>
      </c>
      <c r="S949">
        <f t="shared" si="59"/>
        <v>2016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8274</v>
      </c>
      <c r="O950" t="s">
        <v>8276</v>
      </c>
      <c r="P950">
        <f t="shared" si="56"/>
        <v>12</v>
      </c>
      <c r="Q950">
        <f t="shared" si="57"/>
        <v>60</v>
      </c>
      <c r="R950" s="14">
        <f t="shared" si="58"/>
        <v>42411.828287037039</v>
      </c>
      <c r="S950">
        <f t="shared" si="59"/>
        <v>2016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8274</v>
      </c>
      <c r="O951" t="s">
        <v>8276</v>
      </c>
      <c r="P951">
        <f t="shared" si="56"/>
        <v>1</v>
      </c>
      <c r="Q951">
        <f t="shared" si="57"/>
        <v>39</v>
      </c>
      <c r="R951" s="14">
        <f t="shared" si="58"/>
        <v>42361.043703703705</v>
      </c>
      <c r="S951">
        <f t="shared" si="59"/>
        <v>2015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8274</v>
      </c>
      <c r="O952" t="s">
        <v>8276</v>
      </c>
      <c r="P952">
        <f t="shared" si="56"/>
        <v>28</v>
      </c>
      <c r="Q952">
        <f t="shared" si="57"/>
        <v>58.42</v>
      </c>
      <c r="R952" s="14">
        <f t="shared" si="58"/>
        <v>42356.750706018516</v>
      </c>
      <c r="S952">
        <f t="shared" si="59"/>
        <v>2015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8274</v>
      </c>
      <c r="O953" t="s">
        <v>8276</v>
      </c>
      <c r="P953">
        <f t="shared" si="56"/>
        <v>38</v>
      </c>
      <c r="Q953">
        <f t="shared" si="57"/>
        <v>158.63999999999999</v>
      </c>
      <c r="R953" s="14">
        <f t="shared" si="58"/>
        <v>42480.653611111105</v>
      </c>
      <c r="S953">
        <f t="shared" si="59"/>
        <v>2016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8274</v>
      </c>
      <c r="O954" t="s">
        <v>8276</v>
      </c>
      <c r="P954">
        <f t="shared" si="56"/>
        <v>40</v>
      </c>
      <c r="Q954">
        <f t="shared" si="57"/>
        <v>99.86</v>
      </c>
      <c r="R954" s="14">
        <f t="shared" si="58"/>
        <v>42662.613564814819</v>
      </c>
      <c r="S954">
        <f t="shared" si="59"/>
        <v>2016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8274</v>
      </c>
      <c r="O955" t="s">
        <v>8276</v>
      </c>
      <c r="P955">
        <f t="shared" si="56"/>
        <v>1</v>
      </c>
      <c r="Q955">
        <f t="shared" si="57"/>
        <v>25.2</v>
      </c>
      <c r="R955" s="14">
        <f t="shared" si="58"/>
        <v>41999.164340277777</v>
      </c>
      <c r="S955">
        <f t="shared" si="59"/>
        <v>2014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8274</v>
      </c>
      <c r="O956" t="s">
        <v>8276</v>
      </c>
      <c r="P956">
        <f t="shared" si="56"/>
        <v>43</v>
      </c>
      <c r="Q956">
        <f t="shared" si="57"/>
        <v>89.19</v>
      </c>
      <c r="R956" s="14">
        <f t="shared" si="58"/>
        <v>42194.833784722221</v>
      </c>
      <c r="S956">
        <f t="shared" si="59"/>
        <v>2015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8274</v>
      </c>
      <c r="O957" t="s">
        <v>8276</v>
      </c>
      <c r="P957">
        <f t="shared" si="56"/>
        <v>6</v>
      </c>
      <c r="Q957">
        <f t="shared" si="57"/>
        <v>182.62</v>
      </c>
      <c r="R957" s="14">
        <f t="shared" si="58"/>
        <v>42586.295138888891</v>
      </c>
      <c r="S957">
        <f t="shared" si="59"/>
        <v>2016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8274</v>
      </c>
      <c r="O958" t="s">
        <v>8276</v>
      </c>
      <c r="P958">
        <f t="shared" si="56"/>
        <v>2</v>
      </c>
      <c r="Q958">
        <f t="shared" si="57"/>
        <v>50.65</v>
      </c>
      <c r="R958" s="14">
        <f t="shared" si="58"/>
        <v>42060.913877314815</v>
      </c>
      <c r="S958">
        <f t="shared" si="59"/>
        <v>2015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8274</v>
      </c>
      <c r="O959" t="s">
        <v>8276</v>
      </c>
      <c r="P959">
        <f t="shared" si="56"/>
        <v>2</v>
      </c>
      <c r="Q959">
        <f t="shared" si="57"/>
        <v>33.29</v>
      </c>
      <c r="R959" s="14">
        <f t="shared" si="58"/>
        <v>42660.552465277782</v>
      </c>
      <c r="S959">
        <f t="shared" si="59"/>
        <v>2016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8274</v>
      </c>
      <c r="O960" t="s">
        <v>8276</v>
      </c>
      <c r="P960">
        <f t="shared" si="56"/>
        <v>11</v>
      </c>
      <c r="Q960">
        <f t="shared" si="57"/>
        <v>51.82</v>
      </c>
      <c r="R960" s="14">
        <f t="shared" si="58"/>
        <v>42082.802812499998</v>
      </c>
      <c r="S960">
        <f t="shared" si="59"/>
        <v>2015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8274</v>
      </c>
      <c r="O961" t="s">
        <v>8276</v>
      </c>
      <c r="P961">
        <f t="shared" si="56"/>
        <v>39</v>
      </c>
      <c r="Q961">
        <f t="shared" si="57"/>
        <v>113.63</v>
      </c>
      <c r="R961" s="14">
        <f t="shared" si="58"/>
        <v>41993.174363425926</v>
      </c>
      <c r="S961">
        <f t="shared" si="59"/>
        <v>2014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8274</v>
      </c>
      <c r="O962" t="s">
        <v>8276</v>
      </c>
      <c r="P962">
        <f t="shared" ref="P962:P1025" si="60">ROUND(E962/D962*100,0)</f>
        <v>46</v>
      </c>
      <c r="Q962">
        <f t="shared" si="57"/>
        <v>136.46</v>
      </c>
      <c r="R962" s="14">
        <f t="shared" si="58"/>
        <v>42766.626793981486</v>
      </c>
      <c r="S962">
        <f t="shared" si="59"/>
        <v>2017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8274</v>
      </c>
      <c r="O963" t="s">
        <v>8276</v>
      </c>
      <c r="P963">
        <f t="shared" si="60"/>
        <v>42</v>
      </c>
      <c r="Q963">
        <f t="shared" ref="Q963:Q1026" si="61">IFERROR(ROUND(E963/L963,2),0)</f>
        <v>364.35</v>
      </c>
      <c r="R963" s="14">
        <f t="shared" ref="R963:R1026" si="62">(((J963/60)/60)/24)+DATE(1970,1,1)</f>
        <v>42740.693692129629</v>
      </c>
      <c r="S963">
        <f t="shared" ref="S963:S1026" si="63">YEAR(R963)</f>
        <v>2017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8274</v>
      </c>
      <c r="O964" t="s">
        <v>8276</v>
      </c>
      <c r="P964">
        <f t="shared" si="60"/>
        <v>28</v>
      </c>
      <c r="Q964">
        <f t="shared" si="61"/>
        <v>19.239999999999998</v>
      </c>
      <c r="R964" s="14">
        <f t="shared" si="62"/>
        <v>42373.712418981479</v>
      </c>
      <c r="S964">
        <f t="shared" si="63"/>
        <v>2016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8274</v>
      </c>
      <c r="O965" t="s">
        <v>8276</v>
      </c>
      <c r="P965">
        <f t="shared" si="60"/>
        <v>1</v>
      </c>
      <c r="Q965">
        <f t="shared" si="61"/>
        <v>41.89</v>
      </c>
      <c r="R965" s="14">
        <f t="shared" si="62"/>
        <v>42625.635636574079</v>
      </c>
      <c r="S965">
        <f t="shared" si="63"/>
        <v>2016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8274</v>
      </c>
      <c r="O966" t="s">
        <v>8276</v>
      </c>
      <c r="P966">
        <f t="shared" si="60"/>
        <v>1</v>
      </c>
      <c r="Q966">
        <f t="shared" si="61"/>
        <v>30.31</v>
      </c>
      <c r="R966" s="14">
        <f t="shared" si="62"/>
        <v>42208.628692129627</v>
      </c>
      <c r="S966">
        <f t="shared" si="63"/>
        <v>2015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8274</v>
      </c>
      <c r="O967" t="s">
        <v>8276</v>
      </c>
      <c r="P967">
        <f t="shared" si="60"/>
        <v>1</v>
      </c>
      <c r="Q967">
        <f t="shared" si="61"/>
        <v>49.67</v>
      </c>
      <c r="R967" s="14">
        <f t="shared" si="62"/>
        <v>42637.016736111109</v>
      </c>
      <c r="S967">
        <f t="shared" si="63"/>
        <v>2016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8274</v>
      </c>
      <c r="O968" t="s">
        <v>8276</v>
      </c>
      <c r="P968">
        <f t="shared" si="60"/>
        <v>15</v>
      </c>
      <c r="Q968">
        <f t="shared" si="61"/>
        <v>59.2</v>
      </c>
      <c r="R968" s="14">
        <f t="shared" si="62"/>
        <v>42619.635787037041</v>
      </c>
      <c r="S968">
        <f t="shared" si="63"/>
        <v>2016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8274</v>
      </c>
      <c r="O969" t="s">
        <v>8276</v>
      </c>
      <c r="P969">
        <f t="shared" si="60"/>
        <v>18</v>
      </c>
      <c r="Q969">
        <f t="shared" si="61"/>
        <v>43.98</v>
      </c>
      <c r="R969" s="14">
        <f t="shared" si="62"/>
        <v>42422.254328703704</v>
      </c>
      <c r="S969">
        <f t="shared" si="63"/>
        <v>2016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8274</v>
      </c>
      <c r="O970" t="s">
        <v>8276</v>
      </c>
      <c r="P970">
        <f t="shared" si="60"/>
        <v>1</v>
      </c>
      <c r="Q970">
        <f t="shared" si="61"/>
        <v>26.5</v>
      </c>
      <c r="R970" s="14">
        <f t="shared" si="62"/>
        <v>41836.847615740742</v>
      </c>
      <c r="S970">
        <f t="shared" si="63"/>
        <v>2014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8274</v>
      </c>
      <c r="O971" t="s">
        <v>8276</v>
      </c>
      <c r="P971">
        <f t="shared" si="60"/>
        <v>47</v>
      </c>
      <c r="Q971">
        <f t="shared" si="61"/>
        <v>1272.73</v>
      </c>
      <c r="R971" s="14">
        <f t="shared" si="62"/>
        <v>42742.30332175926</v>
      </c>
      <c r="S971">
        <f t="shared" si="63"/>
        <v>2017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8274</v>
      </c>
      <c r="O972" t="s">
        <v>8276</v>
      </c>
      <c r="P972">
        <f t="shared" si="60"/>
        <v>46</v>
      </c>
      <c r="Q972">
        <f t="shared" si="61"/>
        <v>164</v>
      </c>
      <c r="R972" s="14">
        <f t="shared" si="62"/>
        <v>42721.220520833333</v>
      </c>
      <c r="S972">
        <f t="shared" si="63"/>
        <v>2016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8274</v>
      </c>
      <c r="O973" t="s">
        <v>8276</v>
      </c>
      <c r="P973">
        <f t="shared" si="60"/>
        <v>0</v>
      </c>
      <c r="Q973">
        <f t="shared" si="61"/>
        <v>45.2</v>
      </c>
      <c r="R973" s="14">
        <f t="shared" si="62"/>
        <v>42111.709027777775</v>
      </c>
      <c r="S973">
        <f t="shared" si="63"/>
        <v>2015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8274</v>
      </c>
      <c r="O974" t="s">
        <v>8276</v>
      </c>
      <c r="P974">
        <f t="shared" si="60"/>
        <v>35</v>
      </c>
      <c r="Q974">
        <f t="shared" si="61"/>
        <v>153.88999999999999</v>
      </c>
      <c r="R974" s="14">
        <f t="shared" si="62"/>
        <v>41856.865717592591</v>
      </c>
      <c r="S974">
        <f t="shared" si="63"/>
        <v>2014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8274</v>
      </c>
      <c r="O975" t="s">
        <v>8276</v>
      </c>
      <c r="P975">
        <f t="shared" si="60"/>
        <v>2</v>
      </c>
      <c r="Q975">
        <f t="shared" si="61"/>
        <v>51.38</v>
      </c>
      <c r="R975" s="14">
        <f t="shared" si="62"/>
        <v>42257.014965277776</v>
      </c>
      <c r="S975">
        <f t="shared" si="63"/>
        <v>2015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8274</v>
      </c>
      <c r="O976" t="s">
        <v>8276</v>
      </c>
      <c r="P976">
        <f t="shared" si="60"/>
        <v>1</v>
      </c>
      <c r="Q976">
        <f t="shared" si="61"/>
        <v>93.33</v>
      </c>
      <c r="R976" s="14">
        <f t="shared" si="62"/>
        <v>42424.749490740738</v>
      </c>
      <c r="S976">
        <f t="shared" si="63"/>
        <v>2016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8274</v>
      </c>
      <c r="O977" t="s">
        <v>8276</v>
      </c>
      <c r="P977">
        <f t="shared" si="60"/>
        <v>3</v>
      </c>
      <c r="Q977">
        <f t="shared" si="61"/>
        <v>108.63</v>
      </c>
      <c r="R977" s="14">
        <f t="shared" si="62"/>
        <v>42489.696585648147</v>
      </c>
      <c r="S977">
        <f t="shared" si="63"/>
        <v>2016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8274</v>
      </c>
      <c r="O978" t="s">
        <v>8276</v>
      </c>
      <c r="P978">
        <f t="shared" si="60"/>
        <v>2</v>
      </c>
      <c r="Q978">
        <f t="shared" si="61"/>
        <v>160.5</v>
      </c>
      <c r="R978" s="14">
        <f t="shared" si="62"/>
        <v>42185.058993055558</v>
      </c>
      <c r="S978">
        <f t="shared" si="63"/>
        <v>2015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8274</v>
      </c>
      <c r="O979" t="s">
        <v>8276</v>
      </c>
      <c r="P979">
        <f t="shared" si="60"/>
        <v>34</v>
      </c>
      <c r="Q979">
        <f t="shared" si="61"/>
        <v>75.75</v>
      </c>
      <c r="R979" s="14">
        <f t="shared" si="62"/>
        <v>42391.942094907412</v>
      </c>
      <c r="S979">
        <f t="shared" si="63"/>
        <v>2016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8274</v>
      </c>
      <c r="O980" t="s">
        <v>8276</v>
      </c>
      <c r="P980">
        <f t="shared" si="60"/>
        <v>56</v>
      </c>
      <c r="Q980">
        <f t="shared" si="61"/>
        <v>790.84</v>
      </c>
      <c r="R980" s="14">
        <f t="shared" si="62"/>
        <v>42395.309039351851</v>
      </c>
      <c r="S980">
        <f t="shared" si="63"/>
        <v>2016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8274</v>
      </c>
      <c r="O981" t="s">
        <v>8276</v>
      </c>
      <c r="P981">
        <f t="shared" si="60"/>
        <v>83</v>
      </c>
      <c r="Q981">
        <f t="shared" si="61"/>
        <v>301.94</v>
      </c>
      <c r="R981" s="14">
        <f t="shared" si="62"/>
        <v>42506.416990740734</v>
      </c>
      <c r="S981">
        <f t="shared" si="63"/>
        <v>2016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8274</v>
      </c>
      <c r="O982" t="s">
        <v>8276</v>
      </c>
      <c r="P982">
        <f t="shared" si="60"/>
        <v>15</v>
      </c>
      <c r="Q982">
        <f t="shared" si="61"/>
        <v>47.94</v>
      </c>
      <c r="R982" s="14">
        <f t="shared" si="62"/>
        <v>41928.904189814813</v>
      </c>
      <c r="S982">
        <f t="shared" si="63"/>
        <v>2014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8274</v>
      </c>
      <c r="O983" t="s">
        <v>8276</v>
      </c>
      <c r="P983">
        <f t="shared" si="60"/>
        <v>0</v>
      </c>
      <c r="Q983">
        <f t="shared" si="61"/>
        <v>2.75</v>
      </c>
      <c r="R983" s="14">
        <f t="shared" si="62"/>
        <v>41830.947013888886</v>
      </c>
      <c r="S983">
        <f t="shared" si="63"/>
        <v>2014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8274</v>
      </c>
      <c r="O984" t="s">
        <v>8276</v>
      </c>
      <c r="P984">
        <f t="shared" si="60"/>
        <v>0</v>
      </c>
      <c r="Q984">
        <f t="shared" si="61"/>
        <v>1</v>
      </c>
      <c r="R984" s="14">
        <f t="shared" si="62"/>
        <v>42615.753310185188</v>
      </c>
      <c r="S984">
        <f t="shared" si="63"/>
        <v>2016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8274</v>
      </c>
      <c r="O985" t="s">
        <v>8276</v>
      </c>
      <c r="P985">
        <f t="shared" si="60"/>
        <v>30</v>
      </c>
      <c r="Q985">
        <f t="shared" si="61"/>
        <v>171.79</v>
      </c>
      <c r="R985" s="14">
        <f t="shared" si="62"/>
        <v>42574.667650462965</v>
      </c>
      <c r="S985">
        <f t="shared" si="63"/>
        <v>2016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8274</v>
      </c>
      <c r="O986" t="s">
        <v>8276</v>
      </c>
      <c r="P986">
        <f t="shared" si="60"/>
        <v>1</v>
      </c>
      <c r="Q986">
        <f t="shared" si="61"/>
        <v>35.33</v>
      </c>
      <c r="R986" s="14">
        <f t="shared" si="62"/>
        <v>42061.11583333333</v>
      </c>
      <c r="S986">
        <f t="shared" si="63"/>
        <v>2015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8274</v>
      </c>
      <c r="O987" t="s">
        <v>8276</v>
      </c>
      <c r="P987">
        <f t="shared" si="60"/>
        <v>6</v>
      </c>
      <c r="Q987">
        <f t="shared" si="61"/>
        <v>82.09</v>
      </c>
      <c r="R987" s="14">
        <f t="shared" si="62"/>
        <v>42339.967708333337</v>
      </c>
      <c r="S987">
        <f t="shared" si="63"/>
        <v>2015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8274</v>
      </c>
      <c r="O988" t="s">
        <v>8276</v>
      </c>
      <c r="P988">
        <f t="shared" si="60"/>
        <v>13</v>
      </c>
      <c r="Q988">
        <f t="shared" si="61"/>
        <v>110.87</v>
      </c>
      <c r="R988" s="14">
        <f t="shared" si="62"/>
        <v>42324.767361111109</v>
      </c>
      <c r="S988">
        <f t="shared" si="63"/>
        <v>2015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8274</v>
      </c>
      <c r="O989" t="s">
        <v>8276</v>
      </c>
      <c r="P989">
        <f t="shared" si="60"/>
        <v>13</v>
      </c>
      <c r="Q989">
        <f t="shared" si="61"/>
        <v>161.22</v>
      </c>
      <c r="R989" s="14">
        <f t="shared" si="62"/>
        <v>41773.294560185182</v>
      </c>
      <c r="S989">
        <f t="shared" si="63"/>
        <v>2014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8274</v>
      </c>
      <c r="O990" t="s">
        <v>8276</v>
      </c>
      <c r="P990">
        <f t="shared" si="60"/>
        <v>0</v>
      </c>
      <c r="Q990">
        <f t="shared" si="61"/>
        <v>0</v>
      </c>
      <c r="R990" s="14">
        <f t="shared" si="62"/>
        <v>42614.356770833328</v>
      </c>
      <c r="S990">
        <f t="shared" si="63"/>
        <v>2016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8274</v>
      </c>
      <c r="O991" t="s">
        <v>8276</v>
      </c>
      <c r="P991">
        <f t="shared" si="60"/>
        <v>17</v>
      </c>
      <c r="Q991">
        <f t="shared" si="61"/>
        <v>52.41</v>
      </c>
      <c r="R991" s="14">
        <f t="shared" si="62"/>
        <v>42611.933969907404</v>
      </c>
      <c r="S991">
        <f t="shared" si="63"/>
        <v>2016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8274</v>
      </c>
      <c r="O992" t="s">
        <v>8276</v>
      </c>
      <c r="P992">
        <f t="shared" si="60"/>
        <v>0</v>
      </c>
      <c r="Q992">
        <f t="shared" si="61"/>
        <v>13</v>
      </c>
      <c r="R992" s="14">
        <f t="shared" si="62"/>
        <v>41855.784305555557</v>
      </c>
      <c r="S992">
        <f t="shared" si="63"/>
        <v>2014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8274</v>
      </c>
      <c r="O993" t="s">
        <v>8276</v>
      </c>
      <c r="P993">
        <f t="shared" si="60"/>
        <v>4</v>
      </c>
      <c r="Q993">
        <f t="shared" si="61"/>
        <v>30.29</v>
      </c>
      <c r="R993" s="14">
        <f t="shared" si="62"/>
        <v>42538.75680555556</v>
      </c>
      <c r="S993">
        <f t="shared" si="63"/>
        <v>2016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8274</v>
      </c>
      <c r="O994" t="s">
        <v>8276</v>
      </c>
      <c r="P994">
        <f t="shared" si="60"/>
        <v>0</v>
      </c>
      <c r="Q994">
        <f t="shared" si="61"/>
        <v>116.75</v>
      </c>
      <c r="R994" s="14">
        <f t="shared" si="62"/>
        <v>42437.924988425926</v>
      </c>
      <c r="S994">
        <f t="shared" si="63"/>
        <v>2016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8274</v>
      </c>
      <c r="O995" t="s">
        <v>8276</v>
      </c>
      <c r="P995">
        <f t="shared" si="60"/>
        <v>25</v>
      </c>
      <c r="Q995">
        <f t="shared" si="61"/>
        <v>89.6</v>
      </c>
      <c r="R995" s="14">
        <f t="shared" si="62"/>
        <v>42652.964907407411</v>
      </c>
      <c r="S995">
        <f t="shared" si="63"/>
        <v>2016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8274</v>
      </c>
      <c r="O996" t="s">
        <v>8276</v>
      </c>
      <c r="P996">
        <f t="shared" si="60"/>
        <v>2</v>
      </c>
      <c r="Q996">
        <f t="shared" si="61"/>
        <v>424.45</v>
      </c>
      <c r="R996" s="14">
        <f t="shared" si="62"/>
        <v>41921.263078703705</v>
      </c>
      <c r="S996">
        <f t="shared" si="63"/>
        <v>2014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8274</v>
      </c>
      <c r="O997" t="s">
        <v>8276</v>
      </c>
      <c r="P997">
        <f t="shared" si="60"/>
        <v>7</v>
      </c>
      <c r="Q997">
        <f t="shared" si="61"/>
        <v>80.67</v>
      </c>
      <c r="R997" s="14">
        <f t="shared" si="62"/>
        <v>41947.940740740742</v>
      </c>
      <c r="S997">
        <f t="shared" si="63"/>
        <v>2014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8274</v>
      </c>
      <c r="O998" t="s">
        <v>8276</v>
      </c>
      <c r="P998">
        <f t="shared" si="60"/>
        <v>2</v>
      </c>
      <c r="Q998">
        <f t="shared" si="61"/>
        <v>13</v>
      </c>
      <c r="R998" s="14">
        <f t="shared" si="62"/>
        <v>41817.866435185184</v>
      </c>
      <c r="S998">
        <f t="shared" si="63"/>
        <v>2014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8274</v>
      </c>
      <c r="O999" t="s">
        <v>8276</v>
      </c>
      <c r="P999">
        <f t="shared" si="60"/>
        <v>1</v>
      </c>
      <c r="Q999">
        <f t="shared" si="61"/>
        <v>8.1300000000000008</v>
      </c>
      <c r="R999" s="14">
        <f t="shared" si="62"/>
        <v>41941.10297453704</v>
      </c>
      <c r="S999">
        <f t="shared" si="63"/>
        <v>2014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8274</v>
      </c>
      <c r="O1000" t="s">
        <v>8276</v>
      </c>
      <c r="P1000">
        <f t="shared" si="60"/>
        <v>59</v>
      </c>
      <c r="Q1000">
        <f t="shared" si="61"/>
        <v>153.43</v>
      </c>
      <c r="R1000" s="14">
        <f t="shared" si="62"/>
        <v>42282.168993055559</v>
      </c>
      <c r="S1000">
        <f t="shared" si="63"/>
        <v>2015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8274</v>
      </c>
      <c r="O1001" t="s">
        <v>8276</v>
      </c>
      <c r="P1001">
        <f t="shared" si="60"/>
        <v>8</v>
      </c>
      <c r="Q1001">
        <f t="shared" si="61"/>
        <v>292.08</v>
      </c>
      <c r="R1001" s="14">
        <f t="shared" si="62"/>
        <v>41926.29965277778</v>
      </c>
      <c r="S1001">
        <f t="shared" si="63"/>
        <v>2014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8274</v>
      </c>
      <c r="O1002" t="s">
        <v>8276</v>
      </c>
      <c r="P1002">
        <f t="shared" si="60"/>
        <v>2</v>
      </c>
      <c r="Q1002">
        <f t="shared" si="61"/>
        <v>3304</v>
      </c>
      <c r="R1002" s="14">
        <f t="shared" si="62"/>
        <v>42749.059722222228</v>
      </c>
      <c r="S1002">
        <f t="shared" si="63"/>
        <v>2017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8274</v>
      </c>
      <c r="O1003" t="s">
        <v>8276</v>
      </c>
      <c r="P1003">
        <f t="shared" si="60"/>
        <v>104</v>
      </c>
      <c r="Q1003">
        <f t="shared" si="61"/>
        <v>1300</v>
      </c>
      <c r="R1003" s="14">
        <f t="shared" si="62"/>
        <v>42720.720057870371</v>
      </c>
      <c r="S1003">
        <f t="shared" si="63"/>
        <v>2016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8274</v>
      </c>
      <c r="O1004" t="s">
        <v>8276</v>
      </c>
      <c r="P1004">
        <f t="shared" si="60"/>
        <v>30</v>
      </c>
      <c r="Q1004">
        <f t="shared" si="61"/>
        <v>134.55000000000001</v>
      </c>
      <c r="R1004" s="14">
        <f t="shared" si="62"/>
        <v>42325.684189814812</v>
      </c>
      <c r="S1004">
        <f t="shared" si="63"/>
        <v>2015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8274</v>
      </c>
      <c r="O1005" t="s">
        <v>8276</v>
      </c>
      <c r="P1005">
        <f t="shared" si="60"/>
        <v>16</v>
      </c>
      <c r="Q1005">
        <f t="shared" si="61"/>
        <v>214.07</v>
      </c>
      <c r="R1005" s="14">
        <f t="shared" si="62"/>
        <v>42780.709039351852</v>
      </c>
      <c r="S1005">
        <f t="shared" si="63"/>
        <v>2017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8274</v>
      </c>
      <c r="O1006" t="s">
        <v>8276</v>
      </c>
      <c r="P1006">
        <f t="shared" si="60"/>
        <v>82</v>
      </c>
      <c r="Q1006">
        <f t="shared" si="61"/>
        <v>216.34</v>
      </c>
      <c r="R1006" s="14">
        <f t="shared" si="62"/>
        <v>42388.708645833336</v>
      </c>
      <c r="S1006">
        <f t="shared" si="63"/>
        <v>2016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8274</v>
      </c>
      <c r="O1007" t="s">
        <v>8276</v>
      </c>
      <c r="P1007">
        <f t="shared" si="60"/>
        <v>75</v>
      </c>
      <c r="Q1007">
        <f t="shared" si="61"/>
        <v>932.31</v>
      </c>
      <c r="R1007" s="14">
        <f t="shared" si="62"/>
        <v>42276.624803240738</v>
      </c>
      <c r="S1007">
        <f t="shared" si="63"/>
        <v>2015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8274</v>
      </c>
      <c r="O1008" t="s">
        <v>8276</v>
      </c>
      <c r="P1008">
        <f t="shared" si="60"/>
        <v>6</v>
      </c>
      <c r="Q1008">
        <f t="shared" si="61"/>
        <v>29.25</v>
      </c>
      <c r="R1008" s="14">
        <f t="shared" si="62"/>
        <v>41977.040185185186</v>
      </c>
      <c r="S1008">
        <f t="shared" si="63"/>
        <v>2014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8274</v>
      </c>
      <c r="O1009" t="s">
        <v>8276</v>
      </c>
      <c r="P1009">
        <f t="shared" si="60"/>
        <v>44</v>
      </c>
      <c r="Q1009">
        <f t="shared" si="61"/>
        <v>174.95</v>
      </c>
      <c r="R1009" s="14">
        <f t="shared" si="62"/>
        <v>42676.583599537036</v>
      </c>
      <c r="S1009">
        <f t="shared" si="63"/>
        <v>2016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8274</v>
      </c>
      <c r="O1010" t="s">
        <v>8276</v>
      </c>
      <c r="P1010">
        <f t="shared" si="60"/>
        <v>0</v>
      </c>
      <c r="Q1010">
        <f t="shared" si="61"/>
        <v>250</v>
      </c>
      <c r="R1010" s="14">
        <f t="shared" si="62"/>
        <v>42702.809201388889</v>
      </c>
      <c r="S1010">
        <f t="shared" si="63"/>
        <v>2016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8274</v>
      </c>
      <c r="O1011" t="s">
        <v>8276</v>
      </c>
      <c r="P1011">
        <f t="shared" si="60"/>
        <v>13</v>
      </c>
      <c r="Q1011">
        <f t="shared" si="61"/>
        <v>65</v>
      </c>
      <c r="R1011" s="14">
        <f t="shared" si="62"/>
        <v>42510.604699074072</v>
      </c>
      <c r="S1011">
        <f t="shared" si="63"/>
        <v>2016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8274</v>
      </c>
      <c r="O1012" t="s">
        <v>8276</v>
      </c>
      <c r="P1012">
        <f t="shared" si="60"/>
        <v>0</v>
      </c>
      <c r="Q1012">
        <f t="shared" si="61"/>
        <v>55</v>
      </c>
      <c r="R1012" s="14">
        <f t="shared" si="62"/>
        <v>42561.829421296294</v>
      </c>
      <c r="S1012">
        <f t="shared" si="63"/>
        <v>2016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8274</v>
      </c>
      <c r="O1013" t="s">
        <v>8276</v>
      </c>
      <c r="P1013">
        <f t="shared" si="60"/>
        <v>0</v>
      </c>
      <c r="Q1013">
        <f t="shared" si="61"/>
        <v>75</v>
      </c>
      <c r="R1013" s="14">
        <f t="shared" si="62"/>
        <v>41946.898090277777</v>
      </c>
      <c r="S1013">
        <f t="shared" si="63"/>
        <v>2014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8274</v>
      </c>
      <c r="O1014" t="s">
        <v>8276</v>
      </c>
      <c r="P1014">
        <f t="shared" si="60"/>
        <v>21535</v>
      </c>
      <c r="Q1014">
        <f t="shared" si="61"/>
        <v>1389.36</v>
      </c>
      <c r="R1014" s="14">
        <f t="shared" si="62"/>
        <v>42714.440416666665</v>
      </c>
      <c r="S1014">
        <f t="shared" si="63"/>
        <v>2016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8274</v>
      </c>
      <c r="O1015" t="s">
        <v>8276</v>
      </c>
      <c r="P1015">
        <f t="shared" si="60"/>
        <v>35</v>
      </c>
      <c r="Q1015">
        <f t="shared" si="61"/>
        <v>95.91</v>
      </c>
      <c r="R1015" s="14">
        <f t="shared" si="62"/>
        <v>42339.833981481483</v>
      </c>
      <c r="S1015">
        <f t="shared" si="63"/>
        <v>2015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8274</v>
      </c>
      <c r="O1016" t="s">
        <v>8276</v>
      </c>
      <c r="P1016">
        <f t="shared" si="60"/>
        <v>31</v>
      </c>
      <c r="Q1016">
        <f t="shared" si="61"/>
        <v>191.25</v>
      </c>
      <c r="R1016" s="14">
        <f t="shared" si="62"/>
        <v>41955.002488425926</v>
      </c>
      <c r="S1016">
        <f t="shared" si="63"/>
        <v>2014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8274</v>
      </c>
      <c r="O1017" t="s">
        <v>8276</v>
      </c>
      <c r="P1017">
        <f t="shared" si="60"/>
        <v>3</v>
      </c>
      <c r="Q1017">
        <f t="shared" si="61"/>
        <v>40</v>
      </c>
      <c r="R1017" s="14">
        <f t="shared" si="62"/>
        <v>42303.878414351857</v>
      </c>
      <c r="S1017">
        <f t="shared" si="63"/>
        <v>2015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8274</v>
      </c>
      <c r="O1018" t="s">
        <v>8276</v>
      </c>
      <c r="P1018">
        <f t="shared" si="60"/>
        <v>3</v>
      </c>
      <c r="Q1018">
        <f t="shared" si="61"/>
        <v>74.790000000000006</v>
      </c>
      <c r="R1018" s="14">
        <f t="shared" si="62"/>
        <v>42422.107129629629</v>
      </c>
      <c r="S1018">
        <f t="shared" si="63"/>
        <v>2016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8274</v>
      </c>
      <c r="O1019" t="s">
        <v>8276</v>
      </c>
      <c r="P1019">
        <f t="shared" si="60"/>
        <v>23</v>
      </c>
      <c r="Q1019">
        <f t="shared" si="61"/>
        <v>161.12</v>
      </c>
      <c r="R1019" s="14">
        <f t="shared" si="62"/>
        <v>42289.675173611111</v>
      </c>
      <c r="S1019">
        <f t="shared" si="63"/>
        <v>2015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8274</v>
      </c>
      <c r="O1020" t="s">
        <v>8276</v>
      </c>
      <c r="P1020">
        <f t="shared" si="60"/>
        <v>3</v>
      </c>
      <c r="Q1020">
        <f t="shared" si="61"/>
        <v>88.71</v>
      </c>
      <c r="R1020" s="14">
        <f t="shared" si="62"/>
        <v>42535.492280092592</v>
      </c>
      <c r="S1020">
        <f t="shared" si="63"/>
        <v>2016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8274</v>
      </c>
      <c r="O1021" t="s">
        <v>8276</v>
      </c>
      <c r="P1021">
        <f t="shared" si="60"/>
        <v>47</v>
      </c>
      <c r="Q1021">
        <f t="shared" si="61"/>
        <v>53.25</v>
      </c>
      <c r="R1021" s="14">
        <f t="shared" si="62"/>
        <v>42009.973946759259</v>
      </c>
      <c r="S1021">
        <f t="shared" si="63"/>
        <v>2015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t="s">
        <v>8285</v>
      </c>
      <c r="P1022">
        <f t="shared" si="60"/>
        <v>206</v>
      </c>
      <c r="Q1022">
        <f t="shared" si="61"/>
        <v>106.2</v>
      </c>
      <c r="R1022" s="14">
        <f t="shared" si="62"/>
        <v>42127.069548611107</v>
      </c>
      <c r="S1022">
        <f t="shared" si="63"/>
        <v>2015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t="s">
        <v>8285</v>
      </c>
      <c r="P1023">
        <f t="shared" si="60"/>
        <v>352</v>
      </c>
      <c r="Q1023">
        <f t="shared" si="61"/>
        <v>22.08</v>
      </c>
      <c r="R1023" s="14">
        <f t="shared" si="62"/>
        <v>42271.251979166671</v>
      </c>
      <c r="S1023">
        <f t="shared" si="63"/>
        <v>2015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t="s">
        <v>8285</v>
      </c>
      <c r="P1024">
        <f t="shared" si="60"/>
        <v>115</v>
      </c>
      <c r="Q1024">
        <f t="shared" si="61"/>
        <v>31.05</v>
      </c>
      <c r="R1024" s="14">
        <f t="shared" si="62"/>
        <v>42111.646724537044</v>
      </c>
      <c r="S1024">
        <f t="shared" si="63"/>
        <v>2015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t="s">
        <v>8285</v>
      </c>
      <c r="P1025">
        <f t="shared" si="60"/>
        <v>237</v>
      </c>
      <c r="Q1025">
        <f t="shared" si="61"/>
        <v>36.21</v>
      </c>
      <c r="R1025" s="14">
        <f t="shared" si="62"/>
        <v>42145.919687500005</v>
      </c>
      <c r="S1025">
        <f t="shared" si="63"/>
        <v>2015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t="s">
        <v>8285</v>
      </c>
      <c r="P1026">
        <f t="shared" ref="P1026:P1089" si="64">ROUND(E1026/D1026*100,0)</f>
        <v>119</v>
      </c>
      <c r="Q1026">
        <f t="shared" si="61"/>
        <v>388.98</v>
      </c>
      <c r="R1026" s="14">
        <f t="shared" si="62"/>
        <v>42370.580590277779</v>
      </c>
      <c r="S1026">
        <f t="shared" si="63"/>
        <v>2016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t="s">
        <v>8285</v>
      </c>
      <c r="P1027">
        <f t="shared" si="64"/>
        <v>110</v>
      </c>
      <c r="Q1027">
        <f t="shared" ref="Q1027:Q1090" si="65">IFERROR(ROUND(E1027/L1027,2),0)</f>
        <v>71.849999999999994</v>
      </c>
      <c r="R1027" s="14">
        <f t="shared" ref="R1027:R1090" si="66">(((J1027/60)/60)/24)+DATE(1970,1,1)</f>
        <v>42049.833761574075</v>
      </c>
      <c r="S1027">
        <f t="shared" ref="S1027:S1090" si="67">YEAR(R1027)</f>
        <v>2015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t="s">
        <v>8285</v>
      </c>
      <c r="P1028">
        <f t="shared" si="64"/>
        <v>100</v>
      </c>
      <c r="Q1028">
        <f t="shared" si="65"/>
        <v>57.38</v>
      </c>
      <c r="R1028" s="14">
        <f t="shared" si="66"/>
        <v>42426.407592592594</v>
      </c>
      <c r="S1028">
        <f t="shared" si="67"/>
        <v>2016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t="s">
        <v>8285</v>
      </c>
      <c r="P1029">
        <f t="shared" si="64"/>
        <v>103</v>
      </c>
      <c r="Q1029">
        <f t="shared" si="65"/>
        <v>69.67</v>
      </c>
      <c r="R1029" s="14">
        <f t="shared" si="66"/>
        <v>41905.034108796295</v>
      </c>
      <c r="S1029">
        <f t="shared" si="67"/>
        <v>2014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t="s">
        <v>8285</v>
      </c>
      <c r="P1030">
        <f t="shared" si="64"/>
        <v>117</v>
      </c>
      <c r="Q1030">
        <f t="shared" si="65"/>
        <v>45.99</v>
      </c>
      <c r="R1030" s="14">
        <f t="shared" si="66"/>
        <v>42755.627372685187</v>
      </c>
      <c r="S1030">
        <f t="shared" si="67"/>
        <v>2017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t="s">
        <v>8285</v>
      </c>
      <c r="P1031">
        <f t="shared" si="64"/>
        <v>112</v>
      </c>
      <c r="Q1031">
        <f t="shared" si="65"/>
        <v>79.260000000000005</v>
      </c>
      <c r="R1031" s="14">
        <f t="shared" si="66"/>
        <v>42044.711886574078</v>
      </c>
      <c r="S1031">
        <f t="shared" si="67"/>
        <v>2015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t="s">
        <v>8285</v>
      </c>
      <c r="P1032">
        <f t="shared" si="64"/>
        <v>342</v>
      </c>
      <c r="Q1032">
        <f t="shared" si="65"/>
        <v>43.03</v>
      </c>
      <c r="R1032" s="14">
        <f t="shared" si="66"/>
        <v>42611.483206018514</v>
      </c>
      <c r="S1032">
        <f t="shared" si="67"/>
        <v>2016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t="s">
        <v>8285</v>
      </c>
      <c r="P1033">
        <f t="shared" si="64"/>
        <v>107</v>
      </c>
      <c r="Q1033">
        <f t="shared" si="65"/>
        <v>108.48</v>
      </c>
      <c r="R1033" s="14">
        <f t="shared" si="66"/>
        <v>42324.764004629629</v>
      </c>
      <c r="S1033">
        <f t="shared" si="67"/>
        <v>2015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t="s">
        <v>8285</v>
      </c>
      <c r="P1034">
        <f t="shared" si="64"/>
        <v>108</v>
      </c>
      <c r="Q1034">
        <f t="shared" si="65"/>
        <v>61.03</v>
      </c>
      <c r="R1034" s="14">
        <f t="shared" si="66"/>
        <v>42514.666956018518</v>
      </c>
      <c r="S1034">
        <f t="shared" si="67"/>
        <v>2016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t="s">
        <v>8285</v>
      </c>
      <c r="P1035">
        <f t="shared" si="64"/>
        <v>103</v>
      </c>
      <c r="Q1035">
        <f t="shared" si="65"/>
        <v>50.59</v>
      </c>
      <c r="R1035" s="14">
        <f t="shared" si="66"/>
        <v>42688.732407407413</v>
      </c>
      <c r="S1035">
        <f t="shared" si="67"/>
        <v>2016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t="s">
        <v>8285</v>
      </c>
      <c r="P1036">
        <f t="shared" si="64"/>
        <v>130</v>
      </c>
      <c r="Q1036">
        <f t="shared" si="65"/>
        <v>39.159999999999997</v>
      </c>
      <c r="R1036" s="14">
        <f t="shared" si="66"/>
        <v>42555.166712962964</v>
      </c>
      <c r="S1036">
        <f t="shared" si="67"/>
        <v>2016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t="s">
        <v>8285</v>
      </c>
      <c r="P1037">
        <f t="shared" si="64"/>
        <v>108</v>
      </c>
      <c r="Q1037">
        <f t="shared" si="65"/>
        <v>65.16</v>
      </c>
      <c r="R1037" s="14">
        <f t="shared" si="66"/>
        <v>42016.641435185185</v>
      </c>
      <c r="S1037">
        <f t="shared" si="67"/>
        <v>2015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t="s">
        <v>8285</v>
      </c>
      <c r="P1038">
        <f t="shared" si="64"/>
        <v>112</v>
      </c>
      <c r="Q1038">
        <f t="shared" si="65"/>
        <v>23.96</v>
      </c>
      <c r="R1038" s="14">
        <f t="shared" si="66"/>
        <v>41249.448958333334</v>
      </c>
      <c r="S1038">
        <f t="shared" si="67"/>
        <v>2012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t="s">
        <v>8285</v>
      </c>
      <c r="P1039">
        <f t="shared" si="64"/>
        <v>102</v>
      </c>
      <c r="Q1039">
        <f t="shared" si="65"/>
        <v>48.62</v>
      </c>
      <c r="R1039" s="14">
        <f t="shared" si="66"/>
        <v>42119.822476851856</v>
      </c>
      <c r="S1039">
        <f t="shared" si="67"/>
        <v>2015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t="s">
        <v>8285</v>
      </c>
      <c r="P1040">
        <f t="shared" si="64"/>
        <v>145</v>
      </c>
      <c r="Q1040">
        <f t="shared" si="65"/>
        <v>35.74</v>
      </c>
      <c r="R1040" s="14">
        <f t="shared" si="66"/>
        <v>42418.231747685189</v>
      </c>
      <c r="S1040">
        <f t="shared" si="67"/>
        <v>2016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t="s">
        <v>8285</v>
      </c>
      <c r="P1041">
        <f t="shared" si="64"/>
        <v>128</v>
      </c>
      <c r="Q1041">
        <f t="shared" si="65"/>
        <v>21.37</v>
      </c>
      <c r="R1041" s="14">
        <f t="shared" si="66"/>
        <v>42692.109328703707</v>
      </c>
      <c r="S1041">
        <f t="shared" si="67"/>
        <v>2016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8286</v>
      </c>
      <c r="O1042" t="s">
        <v>8287</v>
      </c>
      <c r="P1042">
        <f t="shared" si="64"/>
        <v>0</v>
      </c>
      <c r="Q1042">
        <f t="shared" si="65"/>
        <v>250</v>
      </c>
      <c r="R1042" s="14">
        <f t="shared" si="66"/>
        <v>42579.708437499998</v>
      </c>
      <c r="S1042">
        <f t="shared" si="67"/>
        <v>2016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8286</v>
      </c>
      <c r="O1043" t="s">
        <v>8287</v>
      </c>
      <c r="P1043">
        <f t="shared" si="64"/>
        <v>0</v>
      </c>
      <c r="Q1043">
        <f t="shared" si="65"/>
        <v>0</v>
      </c>
      <c r="R1043" s="14">
        <f t="shared" si="66"/>
        <v>41831.060092592597</v>
      </c>
      <c r="S1043">
        <f t="shared" si="67"/>
        <v>2014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8286</v>
      </c>
      <c r="O1044" t="s">
        <v>8287</v>
      </c>
      <c r="P1044">
        <f t="shared" si="64"/>
        <v>2</v>
      </c>
      <c r="Q1044">
        <f t="shared" si="65"/>
        <v>10</v>
      </c>
      <c r="R1044" s="14">
        <f t="shared" si="66"/>
        <v>41851.696157407408</v>
      </c>
      <c r="S1044">
        <f t="shared" si="67"/>
        <v>2014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8286</v>
      </c>
      <c r="O1045" t="s">
        <v>8287</v>
      </c>
      <c r="P1045">
        <f t="shared" si="64"/>
        <v>9</v>
      </c>
      <c r="Q1045">
        <f t="shared" si="65"/>
        <v>29.24</v>
      </c>
      <c r="R1045" s="14">
        <f t="shared" si="66"/>
        <v>42114.252951388888</v>
      </c>
      <c r="S1045">
        <f t="shared" si="67"/>
        <v>2015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8286</v>
      </c>
      <c r="O1046" t="s">
        <v>8287</v>
      </c>
      <c r="P1046">
        <f t="shared" si="64"/>
        <v>0</v>
      </c>
      <c r="Q1046">
        <f t="shared" si="65"/>
        <v>3</v>
      </c>
      <c r="R1046" s="14">
        <f t="shared" si="66"/>
        <v>42011.925937499997</v>
      </c>
      <c r="S1046">
        <f t="shared" si="67"/>
        <v>2015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8286</v>
      </c>
      <c r="O1047" t="s">
        <v>8287</v>
      </c>
      <c r="P1047">
        <f t="shared" si="64"/>
        <v>3</v>
      </c>
      <c r="Q1047">
        <f t="shared" si="65"/>
        <v>33.25</v>
      </c>
      <c r="R1047" s="14">
        <f t="shared" si="66"/>
        <v>41844.874421296299</v>
      </c>
      <c r="S1047">
        <f t="shared" si="67"/>
        <v>2014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8286</v>
      </c>
      <c r="O1048" t="s">
        <v>8287</v>
      </c>
      <c r="P1048">
        <f t="shared" si="64"/>
        <v>0</v>
      </c>
      <c r="Q1048">
        <f t="shared" si="65"/>
        <v>0</v>
      </c>
      <c r="R1048" s="14">
        <f t="shared" si="66"/>
        <v>42319.851388888885</v>
      </c>
      <c r="S1048">
        <f t="shared" si="67"/>
        <v>2015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8286</v>
      </c>
      <c r="O1049" t="s">
        <v>8287</v>
      </c>
      <c r="P1049">
        <f t="shared" si="64"/>
        <v>0</v>
      </c>
      <c r="Q1049">
        <f t="shared" si="65"/>
        <v>1</v>
      </c>
      <c r="R1049" s="14">
        <f t="shared" si="66"/>
        <v>41918.818460648145</v>
      </c>
      <c r="S1049">
        <f t="shared" si="67"/>
        <v>2014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8286</v>
      </c>
      <c r="O1050" t="s">
        <v>8287</v>
      </c>
      <c r="P1050">
        <f t="shared" si="64"/>
        <v>1</v>
      </c>
      <c r="Q1050">
        <f t="shared" si="65"/>
        <v>53</v>
      </c>
      <c r="R1050" s="14">
        <f t="shared" si="66"/>
        <v>42598.053113425922</v>
      </c>
      <c r="S1050">
        <f t="shared" si="67"/>
        <v>2016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8286</v>
      </c>
      <c r="O1051" t="s">
        <v>8287</v>
      </c>
      <c r="P1051">
        <f t="shared" si="64"/>
        <v>0</v>
      </c>
      <c r="Q1051">
        <f t="shared" si="65"/>
        <v>0</v>
      </c>
      <c r="R1051" s="14">
        <f t="shared" si="66"/>
        <v>42382.431076388893</v>
      </c>
      <c r="S1051">
        <f t="shared" si="67"/>
        <v>2016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8286</v>
      </c>
      <c r="O1052" t="s">
        <v>8287</v>
      </c>
      <c r="P1052">
        <f t="shared" si="64"/>
        <v>0</v>
      </c>
      <c r="Q1052">
        <f t="shared" si="65"/>
        <v>0</v>
      </c>
      <c r="R1052" s="14">
        <f t="shared" si="66"/>
        <v>42231.7971875</v>
      </c>
      <c r="S1052">
        <f t="shared" si="67"/>
        <v>2015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8286</v>
      </c>
      <c r="O1053" t="s">
        <v>8287</v>
      </c>
      <c r="P1053">
        <f t="shared" si="64"/>
        <v>0</v>
      </c>
      <c r="Q1053">
        <f t="shared" si="65"/>
        <v>0</v>
      </c>
      <c r="R1053" s="14">
        <f t="shared" si="66"/>
        <v>41850.014178240745</v>
      </c>
      <c r="S1053">
        <f t="shared" si="67"/>
        <v>2014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8286</v>
      </c>
      <c r="O1054" t="s">
        <v>8287</v>
      </c>
      <c r="P1054">
        <f t="shared" si="64"/>
        <v>0</v>
      </c>
      <c r="Q1054">
        <f t="shared" si="65"/>
        <v>0</v>
      </c>
      <c r="R1054" s="14">
        <f t="shared" si="66"/>
        <v>42483.797395833331</v>
      </c>
      <c r="S1054">
        <f t="shared" si="67"/>
        <v>2016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8286</v>
      </c>
      <c r="O1055" t="s">
        <v>8287</v>
      </c>
      <c r="P1055">
        <f t="shared" si="64"/>
        <v>1</v>
      </c>
      <c r="Q1055">
        <f t="shared" si="65"/>
        <v>15</v>
      </c>
      <c r="R1055" s="14">
        <f t="shared" si="66"/>
        <v>42775.172824074078</v>
      </c>
      <c r="S1055">
        <f t="shared" si="67"/>
        <v>2017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8286</v>
      </c>
      <c r="O1056" t="s">
        <v>8287</v>
      </c>
      <c r="P1056">
        <f t="shared" si="64"/>
        <v>0</v>
      </c>
      <c r="Q1056">
        <f t="shared" si="65"/>
        <v>0</v>
      </c>
      <c r="R1056" s="14">
        <f t="shared" si="66"/>
        <v>41831.851840277777</v>
      </c>
      <c r="S1056">
        <f t="shared" si="67"/>
        <v>2014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8286</v>
      </c>
      <c r="O1057" t="s">
        <v>8287</v>
      </c>
      <c r="P1057">
        <f t="shared" si="64"/>
        <v>0</v>
      </c>
      <c r="Q1057">
        <f t="shared" si="65"/>
        <v>0</v>
      </c>
      <c r="R1057" s="14">
        <f t="shared" si="66"/>
        <v>42406.992418981477</v>
      </c>
      <c r="S1057">
        <f t="shared" si="67"/>
        <v>2016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8286</v>
      </c>
      <c r="O1058" t="s">
        <v>8287</v>
      </c>
      <c r="P1058">
        <f t="shared" si="64"/>
        <v>0</v>
      </c>
      <c r="Q1058">
        <f t="shared" si="65"/>
        <v>0</v>
      </c>
      <c r="R1058" s="14">
        <f t="shared" si="66"/>
        <v>42058.719641203701</v>
      </c>
      <c r="S1058">
        <f t="shared" si="67"/>
        <v>2015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8286</v>
      </c>
      <c r="O1059" t="s">
        <v>8287</v>
      </c>
      <c r="P1059">
        <f t="shared" si="64"/>
        <v>0</v>
      </c>
      <c r="Q1059">
        <f t="shared" si="65"/>
        <v>0</v>
      </c>
      <c r="R1059" s="14">
        <f t="shared" si="66"/>
        <v>42678.871331018512</v>
      </c>
      <c r="S1059">
        <f t="shared" si="67"/>
        <v>2016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8286</v>
      </c>
      <c r="O1060" t="s">
        <v>8287</v>
      </c>
      <c r="P1060">
        <f t="shared" si="64"/>
        <v>0</v>
      </c>
      <c r="Q1060">
        <f t="shared" si="65"/>
        <v>0</v>
      </c>
      <c r="R1060" s="14">
        <f t="shared" si="66"/>
        <v>42047.900960648149</v>
      </c>
      <c r="S1060">
        <f t="shared" si="67"/>
        <v>2015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8286</v>
      </c>
      <c r="O1061" t="s">
        <v>8287</v>
      </c>
      <c r="P1061">
        <f t="shared" si="64"/>
        <v>0</v>
      </c>
      <c r="Q1061">
        <f t="shared" si="65"/>
        <v>0</v>
      </c>
      <c r="R1061" s="14">
        <f t="shared" si="66"/>
        <v>42046.79</v>
      </c>
      <c r="S1061">
        <f t="shared" si="67"/>
        <v>2015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8286</v>
      </c>
      <c r="O1062" t="s">
        <v>8287</v>
      </c>
      <c r="P1062">
        <f t="shared" si="64"/>
        <v>1</v>
      </c>
      <c r="Q1062">
        <f t="shared" si="65"/>
        <v>50</v>
      </c>
      <c r="R1062" s="14">
        <f t="shared" si="66"/>
        <v>42079.913113425922</v>
      </c>
      <c r="S1062">
        <f t="shared" si="67"/>
        <v>2015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8286</v>
      </c>
      <c r="O1063" t="s">
        <v>8287</v>
      </c>
      <c r="P1063">
        <f t="shared" si="64"/>
        <v>0</v>
      </c>
      <c r="Q1063">
        <f t="shared" si="65"/>
        <v>0</v>
      </c>
      <c r="R1063" s="14">
        <f t="shared" si="66"/>
        <v>42432.276712962965</v>
      </c>
      <c r="S1063">
        <f t="shared" si="67"/>
        <v>2016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8286</v>
      </c>
      <c r="O1064" t="s">
        <v>8287</v>
      </c>
      <c r="P1064">
        <f t="shared" si="64"/>
        <v>95</v>
      </c>
      <c r="Q1064">
        <f t="shared" si="65"/>
        <v>47.5</v>
      </c>
      <c r="R1064" s="14">
        <f t="shared" si="66"/>
        <v>42556.807187500002</v>
      </c>
      <c r="S1064">
        <f t="shared" si="67"/>
        <v>2016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8286</v>
      </c>
      <c r="O1065" t="s">
        <v>8287</v>
      </c>
      <c r="P1065">
        <f t="shared" si="64"/>
        <v>0</v>
      </c>
      <c r="Q1065">
        <f t="shared" si="65"/>
        <v>0</v>
      </c>
      <c r="R1065" s="14">
        <f t="shared" si="66"/>
        <v>42583.030810185184</v>
      </c>
      <c r="S1065">
        <f t="shared" si="67"/>
        <v>2016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8288</v>
      </c>
      <c r="O1066" t="s">
        <v>8289</v>
      </c>
      <c r="P1066">
        <f t="shared" si="64"/>
        <v>9</v>
      </c>
      <c r="Q1066">
        <f t="shared" si="65"/>
        <v>65.67</v>
      </c>
      <c r="R1066" s="14">
        <f t="shared" si="66"/>
        <v>41417.228043981479</v>
      </c>
      <c r="S1066">
        <f t="shared" si="67"/>
        <v>2013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8288</v>
      </c>
      <c r="O1067" t="s">
        <v>8289</v>
      </c>
      <c r="P1067">
        <f t="shared" si="64"/>
        <v>3</v>
      </c>
      <c r="Q1067">
        <f t="shared" si="65"/>
        <v>16.2</v>
      </c>
      <c r="R1067" s="14">
        <f t="shared" si="66"/>
        <v>41661.381041666667</v>
      </c>
      <c r="S1067">
        <f t="shared" si="67"/>
        <v>2014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8288</v>
      </c>
      <c r="O1068" t="s">
        <v>8289</v>
      </c>
      <c r="P1068">
        <f t="shared" si="64"/>
        <v>3</v>
      </c>
      <c r="Q1068">
        <f t="shared" si="65"/>
        <v>34.130000000000003</v>
      </c>
      <c r="R1068" s="14">
        <f t="shared" si="66"/>
        <v>41445.962754629632</v>
      </c>
      <c r="S1068">
        <f t="shared" si="67"/>
        <v>2013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8288</v>
      </c>
      <c r="O1069" t="s">
        <v>8289</v>
      </c>
      <c r="P1069">
        <f t="shared" si="64"/>
        <v>26</v>
      </c>
      <c r="Q1069">
        <f t="shared" si="65"/>
        <v>13</v>
      </c>
      <c r="R1069" s="14">
        <f t="shared" si="66"/>
        <v>41599.855682870373</v>
      </c>
      <c r="S1069">
        <f t="shared" si="67"/>
        <v>2013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8288</v>
      </c>
      <c r="O1070" t="s">
        <v>8289</v>
      </c>
      <c r="P1070">
        <f t="shared" si="64"/>
        <v>0</v>
      </c>
      <c r="Q1070">
        <f t="shared" si="65"/>
        <v>11.25</v>
      </c>
      <c r="R1070" s="14">
        <f t="shared" si="66"/>
        <v>42440.371111111104</v>
      </c>
      <c r="S1070">
        <f t="shared" si="67"/>
        <v>2016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8288</v>
      </c>
      <c r="O1071" t="s">
        <v>8289</v>
      </c>
      <c r="P1071">
        <f t="shared" si="64"/>
        <v>39</v>
      </c>
      <c r="Q1071">
        <f t="shared" si="65"/>
        <v>40.479999999999997</v>
      </c>
      <c r="R1071" s="14">
        <f t="shared" si="66"/>
        <v>41572.229849537034</v>
      </c>
      <c r="S1071">
        <f t="shared" si="67"/>
        <v>2013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8288</v>
      </c>
      <c r="O1072" t="s">
        <v>8289</v>
      </c>
      <c r="P1072">
        <f t="shared" si="64"/>
        <v>1</v>
      </c>
      <c r="Q1072">
        <f t="shared" si="65"/>
        <v>35</v>
      </c>
      <c r="R1072" s="14">
        <f t="shared" si="66"/>
        <v>41163.011828703704</v>
      </c>
      <c r="S1072">
        <f t="shared" si="67"/>
        <v>2012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8288</v>
      </c>
      <c r="O1073" t="s">
        <v>8289</v>
      </c>
      <c r="P1073">
        <f t="shared" si="64"/>
        <v>0</v>
      </c>
      <c r="Q1073">
        <f t="shared" si="65"/>
        <v>0</v>
      </c>
      <c r="R1073" s="14">
        <f t="shared" si="66"/>
        <v>42295.753391203703</v>
      </c>
      <c r="S1073">
        <f t="shared" si="67"/>
        <v>2015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8288</v>
      </c>
      <c r="O1074" t="s">
        <v>8289</v>
      </c>
      <c r="P1074">
        <f t="shared" si="64"/>
        <v>0</v>
      </c>
      <c r="Q1074">
        <f t="shared" si="65"/>
        <v>12.75</v>
      </c>
      <c r="R1074" s="14">
        <f t="shared" si="66"/>
        <v>41645.832141203704</v>
      </c>
      <c r="S1074">
        <f t="shared" si="67"/>
        <v>2014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8288</v>
      </c>
      <c r="O1075" t="s">
        <v>8289</v>
      </c>
      <c r="P1075">
        <f t="shared" si="64"/>
        <v>1</v>
      </c>
      <c r="Q1075">
        <f t="shared" si="65"/>
        <v>10</v>
      </c>
      <c r="R1075" s="14">
        <f t="shared" si="66"/>
        <v>40802.964594907404</v>
      </c>
      <c r="S1075">
        <f t="shared" si="67"/>
        <v>2011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8288</v>
      </c>
      <c r="O1076" t="s">
        <v>8289</v>
      </c>
      <c r="P1076">
        <f t="shared" si="64"/>
        <v>6</v>
      </c>
      <c r="Q1076">
        <f t="shared" si="65"/>
        <v>113.57</v>
      </c>
      <c r="R1076" s="14">
        <f t="shared" si="66"/>
        <v>41613.172974537039</v>
      </c>
      <c r="S1076">
        <f t="shared" si="67"/>
        <v>2013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8288</v>
      </c>
      <c r="O1077" t="s">
        <v>8289</v>
      </c>
      <c r="P1077">
        <f t="shared" si="64"/>
        <v>5</v>
      </c>
      <c r="Q1077">
        <f t="shared" si="65"/>
        <v>15</v>
      </c>
      <c r="R1077" s="14">
        <f t="shared" si="66"/>
        <v>41005.904120370367</v>
      </c>
      <c r="S1077">
        <f t="shared" si="67"/>
        <v>2012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8288</v>
      </c>
      <c r="O1078" t="s">
        <v>8289</v>
      </c>
      <c r="P1078">
        <f t="shared" si="64"/>
        <v>63</v>
      </c>
      <c r="Q1078">
        <f t="shared" si="65"/>
        <v>48.28</v>
      </c>
      <c r="R1078" s="14">
        <f t="shared" si="66"/>
        <v>41838.377893518518</v>
      </c>
      <c r="S1078">
        <f t="shared" si="67"/>
        <v>2014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8288</v>
      </c>
      <c r="O1079" t="s">
        <v>8289</v>
      </c>
      <c r="P1079">
        <f t="shared" si="64"/>
        <v>29</v>
      </c>
      <c r="Q1079">
        <f t="shared" si="65"/>
        <v>43.98</v>
      </c>
      <c r="R1079" s="14">
        <f t="shared" si="66"/>
        <v>42353.16679398148</v>
      </c>
      <c r="S1079">
        <f t="shared" si="67"/>
        <v>2015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8288</v>
      </c>
      <c r="O1080" t="s">
        <v>8289</v>
      </c>
      <c r="P1080">
        <f t="shared" si="64"/>
        <v>8</v>
      </c>
      <c r="Q1080">
        <f t="shared" si="65"/>
        <v>9</v>
      </c>
      <c r="R1080" s="14">
        <f t="shared" si="66"/>
        <v>40701.195844907408</v>
      </c>
      <c r="S1080">
        <f t="shared" si="67"/>
        <v>2011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8288</v>
      </c>
      <c r="O1081" t="s">
        <v>8289</v>
      </c>
      <c r="P1081">
        <f t="shared" si="64"/>
        <v>3</v>
      </c>
      <c r="Q1081">
        <f t="shared" si="65"/>
        <v>37.67</v>
      </c>
      <c r="R1081" s="14">
        <f t="shared" si="66"/>
        <v>42479.566388888896</v>
      </c>
      <c r="S1081">
        <f t="shared" si="67"/>
        <v>2016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8288</v>
      </c>
      <c r="O1082" t="s">
        <v>8289</v>
      </c>
      <c r="P1082">
        <f t="shared" si="64"/>
        <v>9</v>
      </c>
      <c r="Q1082">
        <f t="shared" si="65"/>
        <v>18.579999999999998</v>
      </c>
      <c r="R1082" s="14">
        <f t="shared" si="66"/>
        <v>41740.138113425928</v>
      </c>
      <c r="S1082">
        <f t="shared" si="67"/>
        <v>2014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8288</v>
      </c>
      <c r="O1083" t="s">
        <v>8289</v>
      </c>
      <c r="P1083">
        <f t="shared" si="64"/>
        <v>0</v>
      </c>
      <c r="Q1083">
        <f t="shared" si="65"/>
        <v>3</v>
      </c>
      <c r="R1083" s="14">
        <f t="shared" si="66"/>
        <v>42002.926990740743</v>
      </c>
      <c r="S1083">
        <f t="shared" si="67"/>
        <v>2014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8288</v>
      </c>
      <c r="O1084" t="s">
        <v>8289</v>
      </c>
      <c r="P1084">
        <f t="shared" si="64"/>
        <v>1</v>
      </c>
      <c r="Q1084">
        <f t="shared" si="65"/>
        <v>18.670000000000002</v>
      </c>
      <c r="R1084" s="14">
        <f t="shared" si="66"/>
        <v>41101.906111111115</v>
      </c>
      <c r="S1084">
        <f t="shared" si="67"/>
        <v>2012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8288</v>
      </c>
      <c r="O1085" t="s">
        <v>8289</v>
      </c>
      <c r="P1085">
        <f t="shared" si="64"/>
        <v>1</v>
      </c>
      <c r="Q1085">
        <f t="shared" si="65"/>
        <v>410</v>
      </c>
      <c r="R1085" s="14">
        <f t="shared" si="66"/>
        <v>41793.659525462965</v>
      </c>
      <c r="S1085">
        <f t="shared" si="67"/>
        <v>2014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8288</v>
      </c>
      <c r="O1086" t="s">
        <v>8289</v>
      </c>
      <c r="P1086">
        <f t="shared" si="64"/>
        <v>0</v>
      </c>
      <c r="Q1086">
        <f t="shared" si="65"/>
        <v>0</v>
      </c>
      <c r="R1086" s="14">
        <f t="shared" si="66"/>
        <v>41829.912083333329</v>
      </c>
      <c r="S1086">
        <f t="shared" si="67"/>
        <v>2014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8288</v>
      </c>
      <c r="O1087" t="s">
        <v>8289</v>
      </c>
      <c r="P1087">
        <f t="shared" si="64"/>
        <v>3</v>
      </c>
      <c r="Q1087">
        <f t="shared" si="65"/>
        <v>114</v>
      </c>
      <c r="R1087" s="14">
        <f t="shared" si="66"/>
        <v>42413.671006944445</v>
      </c>
      <c r="S1087">
        <f t="shared" si="67"/>
        <v>2016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8288</v>
      </c>
      <c r="O1088" t="s">
        <v>8289</v>
      </c>
      <c r="P1088">
        <f t="shared" si="64"/>
        <v>0</v>
      </c>
      <c r="Q1088">
        <f t="shared" si="65"/>
        <v>7.5</v>
      </c>
      <c r="R1088" s="14">
        <f t="shared" si="66"/>
        <v>41845.866793981484</v>
      </c>
      <c r="S1088">
        <f t="shared" si="67"/>
        <v>2014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8288</v>
      </c>
      <c r="O1089" t="s">
        <v>8289</v>
      </c>
      <c r="P1089">
        <f t="shared" si="64"/>
        <v>0</v>
      </c>
      <c r="Q1089">
        <f t="shared" si="65"/>
        <v>0</v>
      </c>
      <c r="R1089" s="14">
        <f t="shared" si="66"/>
        <v>41775.713969907411</v>
      </c>
      <c r="S1089">
        <f t="shared" si="67"/>
        <v>2014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8288</v>
      </c>
      <c r="O1090" t="s">
        <v>8289</v>
      </c>
      <c r="P1090">
        <f t="shared" ref="P1090:P1153" si="68">ROUND(E1090/D1090*100,0)</f>
        <v>14</v>
      </c>
      <c r="Q1090">
        <f t="shared" si="65"/>
        <v>43.42</v>
      </c>
      <c r="R1090" s="14">
        <f t="shared" si="66"/>
        <v>41723.799386574072</v>
      </c>
      <c r="S1090">
        <f t="shared" si="67"/>
        <v>2014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8288</v>
      </c>
      <c r="O1091" t="s">
        <v>8289</v>
      </c>
      <c r="P1091">
        <f t="shared" si="68"/>
        <v>8</v>
      </c>
      <c r="Q1091">
        <f t="shared" ref="Q1091:Q1154" si="69">IFERROR(ROUND(E1091/L1091,2),0)</f>
        <v>23.96</v>
      </c>
      <c r="R1091" s="14">
        <f t="shared" ref="R1091:R1154" si="70">(((J1091/60)/60)/24)+DATE(1970,1,1)</f>
        <v>42151.189525462964</v>
      </c>
      <c r="S1091">
        <f t="shared" ref="S1091:S1154" si="71">YEAR(R1091)</f>
        <v>2015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8288</v>
      </c>
      <c r="O1092" t="s">
        <v>8289</v>
      </c>
      <c r="P1092">
        <f t="shared" si="68"/>
        <v>0</v>
      </c>
      <c r="Q1092">
        <f t="shared" si="69"/>
        <v>5</v>
      </c>
      <c r="R1092" s="14">
        <f t="shared" si="70"/>
        <v>42123.185798611114</v>
      </c>
      <c r="S1092">
        <f t="shared" si="71"/>
        <v>2015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8288</v>
      </c>
      <c r="O1093" t="s">
        <v>8289</v>
      </c>
      <c r="P1093">
        <f t="shared" si="68"/>
        <v>13</v>
      </c>
      <c r="Q1093">
        <f t="shared" si="69"/>
        <v>12.5</v>
      </c>
      <c r="R1093" s="14">
        <f t="shared" si="70"/>
        <v>42440.820277777777</v>
      </c>
      <c r="S1093">
        <f t="shared" si="71"/>
        <v>2016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8288</v>
      </c>
      <c r="O1094" t="s">
        <v>8289</v>
      </c>
      <c r="P1094">
        <f t="shared" si="68"/>
        <v>1</v>
      </c>
      <c r="Q1094">
        <f t="shared" si="69"/>
        <v>3</v>
      </c>
      <c r="R1094" s="14">
        <f t="shared" si="70"/>
        <v>41250.025902777779</v>
      </c>
      <c r="S1094">
        <f t="shared" si="71"/>
        <v>2012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8288</v>
      </c>
      <c r="O1095" t="s">
        <v>8289</v>
      </c>
      <c r="P1095">
        <f t="shared" si="68"/>
        <v>14</v>
      </c>
      <c r="Q1095">
        <f t="shared" si="69"/>
        <v>10.56</v>
      </c>
      <c r="R1095" s="14">
        <f t="shared" si="70"/>
        <v>42396.973807870367</v>
      </c>
      <c r="S1095">
        <f t="shared" si="71"/>
        <v>2016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8288</v>
      </c>
      <c r="O1096" t="s">
        <v>8289</v>
      </c>
      <c r="P1096">
        <f t="shared" si="68"/>
        <v>18</v>
      </c>
      <c r="Q1096">
        <f t="shared" si="69"/>
        <v>122</v>
      </c>
      <c r="R1096" s="14">
        <f t="shared" si="70"/>
        <v>40795.713344907403</v>
      </c>
      <c r="S1096">
        <f t="shared" si="71"/>
        <v>2011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8288</v>
      </c>
      <c r="O1097" t="s">
        <v>8289</v>
      </c>
      <c r="P1097">
        <f t="shared" si="68"/>
        <v>5</v>
      </c>
      <c r="Q1097">
        <f t="shared" si="69"/>
        <v>267.81</v>
      </c>
      <c r="R1097" s="14">
        <f t="shared" si="70"/>
        <v>41486.537268518521</v>
      </c>
      <c r="S1097">
        <f t="shared" si="71"/>
        <v>2013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8288</v>
      </c>
      <c r="O1098" t="s">
        <v>8289</v>
      </c>
      <c r="P1098">
        <f t="shared" si="68"/>
        <v>18</v>
      </c>
      <c r="Q1098">
        <f t="shared" si="69"/>
        <v>74.209999999999994</v>
      </c>
      <c r="R1098" s="14">
        <f t="shared" si="70"/>
        <v>41885.51798611111</v>
      </c>
      <c r="S1098">
        <f t="shared" si="71"/>
        <v>2014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8288</v>
      </c>
      <c r="O1099" t="s">
        <v>8289</v>
      </c>
      <c r="P1099">
        <f t="shared" si="68"/>
        <v>0</v>
      </c>
      <c r="Q1099">
        <f t="shared" si="69"/>
        <v>6.71</v>
      </c>
      <c r="R1099" s="14">
        <f t="shared" si="70"/>
        <v>41660.792557870373</v>
      </c>
      <c r="S1099">
        <f t="shared" si="71"/>
        <v>2014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8288</v>
      </c>
      <c r="O1100" t="s">
        <v>8289</v>
      </c>
      <c r="P1100">
        <f t="shared" si="68"/>
        <v>7</v>
      </c>
      <c r="Q1100">
        <f t="shared" si="69"/>
        <v>81.95</v>
      </c>
      <c r="R1100" s="14">
        <f t="shared" si="70"/>
        <v>41712.762673611112</v>
      </c>
      <c r="S1100">
        <f t="shared" si="71"/>
        <v>2014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8288</v>
      </c>
      <c r="O1101" t="s">
        <v>8289</v>
      </c>
      <c r="P1101">
        <f t="shared" si="68"/>
        <v>1</v>
      </c>
      <c r="Q1101">
        <f t="shared" si="69"/>
        <v>25</v>
      </c>
      <c r="R1101" s="14">
        <f t="shared" si="70"/>
        <v>42107.836435185185</v>
      </c>
      <c r="S1101">
        <f t="shared" si="71"/>
        <v>2015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8288</v>
      </c>
      <c r="O1102" t="s">
        <v>8289</v>
      </c>
      <c r="P1102">
        <f t="shared" si="68"/>
        <v>3</v>
      </c>
      <c r="Q1102">
        <f t="shared" si="69"/>
        <v>10</v>
      </c>
      <c r="R1102" s="14">
        <f t="shared" si="70"/>
        <v>42384.110775462963</v>
      </c>
      <c r="S1102">
        <f t="shared" si="71"/>
        <v>2016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8288</v>
      </c>
      <c r="O1103" t="s">
        <v>8289</v>
      </c>
      <c r="P1103">
        <f t="shared" si="68"/>
        <v>0</v>
      </c>
      <c r="Q1103">
        <f t="shared" si="69"/>
        <v>6.83</v>
      </c>
      <c r="R1103" s="14">
        <f t="shared" si="70"/>
        <v>42538.77243055556</v>
      </c>
      <c r="S1103">
        <f t="shared" si="71"/>
        <v>2016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8288</v>
      </c>
      <c r="O1104" t="s">
        <v>8289</v>
      </c>
      <c r="P1104">
        <f t="shared" si="68"/>
        <v>5</v>
      </c>
      <c r="Q1104">
        <f t="shared" si="69"/>
        <v>17.71</v>
      </c>
      <c r="R1104" s="14">
        <f t="shared" si="70"/>
        <v>41577.045428240745</v>
      </c>
      <c r="S1104">
        <f t="shared" si="71"/>
        <v>2013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8288</v>
      </c>
      <c r="O1105" t="s">
        <v>8289</v>
      </c>
      <c r="P1105">
        <f t="shared" si="68"/>
        <v>2</v>
      </c>
      <c r="Q1105">
        <f t="shared" si="69"/>
        <v>16.2</v>
      </c>
      <c r="R1105" s="14">
        <f t="shared" si="70"/>
        <v>42479.22210648148</v>
      </c>
      <c r="S1105">
        <f t="shared" si="71"/>
        <v>2016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8288</v>
      </c>
      <c r="O1106" t="s">
        <v>8289</v>
      </c>
      <c r="P1106">
        <f t="shared" si="68"/>
        <v>5</v>
      </c>
      <c r="Q1106">
        <f t="shared" si="69"/>
        <v>80.3</v>
      </c>
      <c r="R1106" s="14">
        <f t="shared" si="70"/>
        <v>41771.40996527778</v>
      </c>
      <c r="S1106">
        <f t="shared" si="71"/>
        <v>2014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8288</v>
      </c>
      <c r="O1107" t="s">
        <v>8289</v>
      </c>
      <c r="P1107">
        <f t="shared" si="68"/>
        <v>0</v>
      </c>
      <c r="Q1107">
        <f t="shared" si="69"/>
        <v>71.55</v>
      </c>
      <c r="R1107" s="14">
        <f t="shared" si="70"/>
        <v>41692.135729166665</v>
      </c>
      <c r="S1107">
        <f t="shared" si="71"/>
        <v>2014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8288</v>
      </c>
      <c r="O1108" t="s">
        <v>8289</v>
      </c>
      <c r="P1108">
        <f t="shared" si="68"/>
        <v>41</v>
      </c>
      <c r="Q1108">
        <f t="shared" si="69"/>
        <v>23.57</v>
      </c>
      <c r="R1108" s="14">
        <f t="shared" si="70"/>
        <v>40973.740451388891</v>
      </c>
      <c r="S1108">
        <f t="shared" si="71"/>
        <v>2012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8288</v>
      </c>
      <c r="O1109" t="s">
        <v>8289</v>
      </c>
      <c r="P1109">
        <f t="shared" si="68"/>
        <v>0</v>
      </c>
      <c r="Q1109">
        <f t="shared" si="69"/>
        <v>0</v>
      </c>
      <c r="R1109" s="14">
        <f t="shared" si="70"/>
        <v>41813.861388888887</v>
      </c>
      <c r="S1109">
        <f t="shared" si="71"/>
        <v>2014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8288</v>
      </c>
      <c r="O1110" t="s">
        <v>8289</v>
      </c>
      <c r="P1110">
        <f t="shared" si="68"/>
        <v>3</v>
      </c>
      <c r="Q1110">
        <f t="shared" si="69"/>
        <v>34.880000000000003</v>
      </c>
      <c r="R1110" s="14">
        <f t="shared" si="70"/>
        <v>40952.636979166666</v>
      </c>
      <c r="S1110">
        <f t="shared" si="71"/>
        <v>2012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8288</v>
      </c>
      <c r="O1111" t="s">
        <v>8289</v>
      </c>
      <c r="P1111">
        <f t="shared" si="68"/>
        <v>0</v>
      </c>
      <c r="Q1111">
        <f t="shared" si="69"/>
        <v>15</v>
      </c>
      <c r="R1111" s="14">
        <f t="shared" si="70"/>
        <v>42662.752199074079</v>
      </c>
      <c r="S1111">
        <f t="shared" si="71"/>
        <v>2016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8288</v>
      </c>
      <c r="O1112" t="s">
        <v>8289</v>
      </c>
      <c r="P1112">
        <f t="shared" si="68"/>
        <v>1</v>
      </c>
      <c r="Q1112">
        <f t="shared" si="69"/>
        <v>23.18</v>
      </c>
      <c r="R1112" s="14">
        <f t="shared" si="70"/>
        <v>41220.933124999996</v>
      </c>
      <c r="S1112">
        <f t="shared" si="71"/>
        <v>2012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8288</v>
      </c>
      <c r="O1113" t="s">
        <v>8289</v>
      </c>
      <c r="P1113">
        <f t="shared" si="68"/>
        <v>0</v>
      </c>
      <c r="Q1113">
        <f t="shared" si="69"/>
        <v>1</v>
      </c>
      <c r="R1113" s="14">
        <f t="shared" si="70"/>
        <v>42347.203587962969</v>
      </c>
      <c r="S1113">
        <f t="shared" si="71"/>
        <v>2015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8288</v>
      </c>
      <c r="O1114" t="s">
        <v>8289</v>
      </c>
      <c r="P1114">
        <f t="shared" si="68"/>
        <v>36</v>
      </c>
      <c r="Q1114">
        <f t="shared" si="69"/>
        <v>100.23</v>
      </c>
      <c r="R1114" s="14">
        <f t="shared" si="70"/>
        <v>41963.759386574078</v>
      </c>
      <c r="S1114">
        <f t="shared" si="71"/>
        <v>2014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8288</v>
      </c>
      <c r="O1115" t="s">
        <v>8289</v>
      </c>
      <c r="P1115">
        <f t="shared" si="68"/>
        <v>1</v>
      </c>
      <c r="Q1115">
        <f t="shared" si="69"/>
        <v>5</v>
      </c>
      <c r="R1115" s="14">
        <f t="shared" si="70"/>
        <v>41835.977083333331</v>
      </c>
      <c r="S1115">
        <f t="shared" si="71"/>
        <v>2014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8288</v>
      </c>
      <c r="O1116" t="s">
        <v>8289</v>
      </c>
      <c r="P1116">
        <f t="shared" si="68"/>
        <v>0</v>
      </c>
      <c r="Q1116">
        <f t="shared" si="69"/>
        <v>3.33</v>
      </c>
      <c r="R1116" s="14">
        <f t="shared" si="70"/>
        <v>41526.345914351856</v>
      </c>
      <c r="S1116">
        <f t="shared" si="71"/>
        <v>2013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8288</v>
      </c>
      <c r="O1117" t="s">
        <v>8289</v>
      </c>
      <c r="P1117">
        <f t="shared" si="68"/>
        <v>0</v>
      </c>
      <c r="Q1117">
        <f t="shared" si="69"/>
        <v>13.25</v>
      </c>
      <c r="R1117" s="14">
        <f t="shared" si="70"/>
        <v>42429.695543981477</v>
      </c>
      <c r="S1117">
        <f t="shared" si="71"/>
        <v>2016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8288</v>
      </c>
      <c r="O1118" t="s">
        <v>8289</v>
      </c>
      <c r="P1118">
        <f t="shared" si="68"/>
        <v>0</v>
      </c>
      <c r="Q1118">
        <f t="shared" si="69"/>
        <v>17.850000000000001</v>
      </c>
      <c r="R1118" s="14">
        <f t="shared" si="70"/>
        <v>41009.847314814811</v>
      </c>
      <c r="S1118">
        <f t="shared" si="71"/>
        <v>2012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8288</v>
      </c>
      <c r="O1119" t="s">
        <v>8289</v>
      </c>
      <c r="P1119">
        <f t="shared" si="68"/>
        <v>8</v>
      </c>
      <c r="Q1119">
        <f t="shared" si="69"/>
        <v>10.38</v>
      </c>
      <c r="R1119" s="14">
        <f t="shared" si="70"/>
        <v>42333.598530092597</v>
      </c>
      <c r="S1119">
        <f t="shared" si="71"/>
        <v>2015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8288</v>
      </c>
      <c r="O1120" t="s">
        <v>8289</v>
      </c>
      <c r="P1120">
        <f t="shared" si="68"/>
        <v>2</v>
      </c>
      <c r="Q1120">
        <f t="shared" si="69"/>
        <v>36.33</v>
      </c>
      <c r="R1120" s="14">
        <f t="shared" si="70"/>
        <v>41704.16642361111</v>
      </c>
      <c r="S1120">
        <f t="shared" si="71"/>
        <v>2014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8288</v>
      </c>
      <c r="O1121" t="s">
        <v>8289</v>
      </c>
      <c r="P1121">
        <f t="shared" si="68"/>
        <v>0</v>
      </c>
      <c r="Q1121">
        <f t="shared" si="69"/>
        <v>5</v>
      </c>
      <c r="R1121" s="14">
        <f t="shared" si="70"/>
        <v>41722.792407407411</v>
      </c>
      <c r="S1121">
        <f t="shared" si="71"/>
        <v>2014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8288</v>
      </c>
      <c r="O1122" t="s">
        <v>8289</v>
      </c>
      <c r="P1122">
        <f t="shared" si="68"/>
        <v>0</v>
      </c>
      <c r="Q1122">
        <f t="shared" si="69"/>
        <v>0</v>
      </c>
      <c r="R1122" s="14">
        <f t="shared" si="70"/>
        <v>40799.872685185182</v>
      </c>
      <c r="S1122">
        <f t="shared" si="71"/>
        <v>2011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8288</v>
      </c>
      <c r="O1123" t="s">
        <v>8289</v>
      </c>
      <c r="P1123">
        <f t="shared" si="68"/>
        <v>0</v>
      </c>
      <c r="Q1123">
        <f t="shared" si="69"/>
        <v>5.8</v>
      </c>
      <c r="R1123" s="14">
        <f t="shared" si="70"/>
        <v>42412.934212962966</v>
      </c>
      <c r="S1123">
        <f t="shared" si="71"/>
        <v>2016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8288</v>
      </c>
      <c r="O1124" t="s">
        <v>8289</v>
      </c>
      <c r="P1124">
        <f t="shared" si="68"/>
        <v>0</v>
      </c>
      <c r="Q1124">
        <f t="shared" si="69"/>
        <v>0</v>
      </c>
      <c r="R1124" s="14">
        <f t="shared" si="70"/>
        <v>41410.703993055555</v>
      </c>
      <c r="S1124">
        <f t="shared" si="71"/>
        <v>2013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8288</v>
      </c>
      <c r="O1125" t="s">
        <v>8289</v>
      </c>
      <c r="P1125">
        <f t="shared" si="68"/>
        <v>0</v>
      </c>
      <c r="Q1125">
        <f t="shared" si="69"/>
        <v>3.67</v>
      </c>
      <c r="R1125" s="14">
        <f t="shared" si="70"/>
        <v>41718.5237037037</v>
      </c>
      <c r="S1125">
        <f t="shared" si="71"/>
        <v>2014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8288</v>
      </c>
      <c r="O1126" t="s">
        <v>8290</v>
      </c>
      <c r="P1126">
        <f t="shared" si="68"/>
        <v>0</v>
      </c>
      <c r="Q1126">
        <f t="shared" si="69"/>
        <v>60.71</v>
      </c>
      <c r="R1126" s="14">
        <f t="shared" si="70"/>
        <v>42094.667256944449</v>
      </c>
      <c r="S1126">
        <f t="shared" si="71"/>
        <v>2015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8288</v>
      </c>
      <c r="O1127" t="s">
        <v>8290</v>
      </c>
      <c r="P1127">
        <f t="shared" si="68"/>
        <v>0</v>
      </c>
      <c r="Q1127">
        <f t="shared" si="69"/>
        <v>0</v>
      </c>
      <c r="R1127" s="14">
        <f t="shared" si="70"/>
        <v>42212.624189814815</v>
      </c>
      <c r="S1127">
        <f t="shared" si="71"/>
        <v>2015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8288</v>
      </c>
      <c r="O1128" t="s">
        <v>8290</v>
      </c>
      <c r="P1128">
        <f t="shared" si="68"/>
        <v>1</v>
      </c>
      <c r="Q1128">
        <f t="shared" si="69"/>
        <v>5</v>
      </c>
      <c r="R1128" s="14">
        <f t="shared" si="70"/>
        <v>42535.327476851846</v>
      </c>
      <c r="S1128">
        <f t="shared" si="71"/>
        <v>2016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8288</v>
      </c>
      <c r="O1129" t="s">
        <v>8290</v>
      </c>
      <c r="P1129">
        <f t="shared" si="68"/>
        <v>2</v>
      </c>
      <c r="Q1129">
        <f t="shared" si="69"/>
        <v>25.43</v>
      </c>
      <c r="R1129" s="14">
        <f t="shared" si="70"/>
        <v>41926.854166666664</v>
      </c>
      <c r="S1129">
        <f t="shared" si="71"/>
        <v>2014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8288</v>
      </c>
      <c r="O1130" t="s">
        <v>8290</v>
      </c>
      <c r="P1130">
        <f t="shared" si="68"/>
        <v>0</v>
      </c>
      <c r="Q1130">
        <f t="shared" si="69"/>
        <v>1</v>
      </c>
      <c r="R1130" s="14">
        <f t="shared" si="70"/>
        <v>41828.649502314816</v>
      </c>
      <c r="S1130">
        <f t="shared" si="71"/>
        <v>2014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8288</v>
      </c>
      <c r="O1131" t="s">
        <v>8290</v>
      </c>
      <c r="P1131">
        <f t="shared" si="68"/>
        <v>0</v>
      </c>
      <c r="Q1131">
        <f t="shared" si="69"/>
        <v>10.5</v>
      </c>
      <c r="R1131" s="14">
        <f t="shared" si="70"/>
        <v>42496.264965277776</v>
      </c>
      <c r="S1131">
        <f t="shared" si="71"/>
        <v>2016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8288</v>
      </c>
      <c r="O1132" t="s">
        <v>8290</v>
      </c>
      <c r="P1132">
        <f t="shared" si="68"/>
        <v>0</v>
      </c>
      <c r="Q1132">
        <f t="shared" si="69"/>
        <v>3.67</v>
      </c>
      <c r="R1132" s="14">
        <f t="shared" si="70"/>
        <v>41908.996527777781</v>
      </c>
      <c r="S1132">
        <f t="shared" si="71"/>
        <v>2014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8288</v>
      </c>
      <c r="O1133" t="s">
        <v>8290</v>
      </c>
      <c r="P1133">
        <f t="shared" si="68"/>
        <v>0</v>
      </c>
      <c r="Q1133">
        <f t="shared" si="69"/>
        <v>0</v>
      </c>
      <c r="R1133" s="14">
        <f t="shared" si="70"/>
        <v>42332.908194444448</v>
      </c>
      <c r="S1133">
        <f t="shared" si="71"/>
        <v>2015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8288</v>
      </c>
      <c r="O1134" t="s">
        <v>8290</v>
      </c>
      <c r="P1134">
        <f t="shared" si="68"/>
        <v>14</v>
      </c>
      <c r="Q1134">
        <f t="shared" si="69"/>
        <v>110.62</v>
      </c>
      <c r="R1134" s="14">
        <f t="shared" si="70"/>
        <v>42706.115405092598</v>
      </c>
      <c r="S1134">
        <f t="shared" si="71"/>
        <v>2016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8288</v>
      </c>
      <c r="O1135" t="s">
        <v>8290</v>
      </c>
      <c r="P1135">
        <f t="shared" si="68"/>
        <v>1</v>
      </c>
      <c r="Q1135">
        <f t="shared" si="69"/>
        <v>20</v>
      </c>
      <c r="R1135" s="14">
        <f t="shared" si="70"/>
        <v>41821.407187500001</v>
      </c>
      <c r="S1135">
        <f t="shared" si="71"/>
        <v>2014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8288</v>
      </c>
      <c r="O1136" t="s">
        <v>8290</v>
      </c>
      <c r="P1136">
        <f t="shared" si="68"/>
        <v>0</v>
      </c>
      <c r="Q1136">
        <f t="shared" si="69"/>
        <v>1</v>
      </c>
      <c r="R1136" s="14">
        <f t="shared" si="70"/>
        <v>41958.285046296296</v>
      </c>
      <c r="S1136">
        <f t="shared" si="71"/>
        <v>2014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8288</v>
      </c>
      <c r="O1137" t="s">
        <v>8290</v>
      </c>
      <c r="P1137">
        <f t="shared" si="68"/>
        <v>5</v>
      </c>
      <c r="Q1137">
        <f t="shared" si="69"/>
        <v>50</v>
      </c>
      <c r="R1137" s="14">
        <f t="shared" si="70"/>
        <v>42558.989513888882</v>
      </c>
      <c r="S1137">
        <f t="shared" si="71"/>
        <v>2016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8288</v>
      </c>
      <c r="O1138" t="s">
        <v>8290</v>
      </c>
      <c r="P1138">
        <f t="shared" si="68"/>
        <v>6</v>
      </c>
      <c r="Q1138">
        <f t="shared" si="69"/>
        <v>45</v>
      </c>
      <c r="R1138" s="14">
        <f t="shared" si="70"/>
        <v>42327.671631944439</v>
      </c>
      <c r="S1138">
        <f t="shared" si="71"/>
        <v>2015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8288</v>
      </c>
      <c r="O1139" t="s">
        <v>8290</v>
      </c>
      <c r="P1139">
        <f t="shared" si="68"/>
        <v>40</v>
      </c>
      <c r="Q1139">
        <f t="shared" si="69"/>
        <v>253.21</v>
      </c>
      <c r="R1139" s="14">
        <f t="shared" si="70"/>
        <v>42453.819687499999</v>
      </c>
      <c r="S1139">
        <f t="shared" si="71"/>
        <v>2016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8288</v>
      </c>
      <c r="O1140" t="s">
        <v>8290</v>
      </c>
      <c r="P1140">
        <f t="shared" si="68"/>
        <v>0</v>
      </c>
      <c r="Q1140">
        <f t="shared" si="69"/>
        <v>31.25</v>
      </c>
      <c r="R1140" s="14">
        <f t="shared" si="70"/>
        <v>42736.9066087963</v>
      </c>
      <c r="S1140">
        <f t="shared" si="71"/>
        <v>2017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8288</v>
      </c>
      <c r="O1141" t="s">
        <v>8290</v>
      </c>
      <c r="P1141">
        <f t="shared" si="68"/>
        <v>0</v>
      </c>
      <c r="Q1141">
        <f t="shared" si="69"/>
        <v>5</v>
      </c>
      <c r="R1141" s="14">
        <f t="shared" si="70"/>
        <v>41975.347523148142</v>
      </c>
      <c r="S1141">
        <f t="shared" si="71"/>
        <v>2014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8288</v>
      </c>
      <c r="O1142" t="s">
        <v>8290</v>
      </c>
      <c r="P1142">
        <f t="shared" si="68"/>
        <v>0</v>
      </c>
      <c r="Q1142">
        <f t="shared" si="69"/>
        <v>0</v>
      </c>
      <c r="R1142" s="14">
        <f t="shared" si="70"/>
        <v>42192.462048611109</v>
      </c>
      <c r="S1142">
        <f t="shared" si="71"/>
        <v>2015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8288</v>
      </c>
      <c r="O1143" t="s">
        <v>8290</v>
      </c>
      <c r="P1143">
        <f t="shared" si="68"/>
        <v>0</v>
      </c>
      <c r="Q1143">
        <f t="shared" si="69"/>
        <v>0</v>
      </c>
      <c r="R1143" s="14">
        <f t="shared" si="70"/>
        <v>42164.699652777781</v>
      </c>
      <c r="S1143">
        <f t="shared" si="71"/>
        <v>2015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8288</v>
      </c>
      <c r="O1144" t="s">
        <v>8290</v>
      </c>
      <c r="P1144">
        <f t="shared" si="68"/>
        <v>0</v>
      </c>
      <c r="Q1144">
        <f t="shared" si="69"/>
        <v>0</v>
      </c>
      <c r="R1144" s="14">
        <f t="shared" si="70"/>
        <v>42022.006099537044</v>
      </c>
      <c r="S1144">
        <f t="shared" si="71"/>
        <v>2015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8288</v>
      </c>
      <c r="O1145" t="s">
        <v>8290</v>
      </c>
      <c r="P1145">
        <f t="shared" si="68"/>
        <v>0</v>
      </c>
      <c r="Q1145">
        <f t="shared" si="69"/>
        <v>23.25</v>
      </c>
      <c r="R1145" s="14">
        <f t="shared" si="70"/>
        <v>42325.19358796296</v>
      </c>
      <c r="S1145">
        <f t="shared" si="71"/>
        <v>2015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8291</v>
      </c>
      <c r="O1146" t="s">
        <v>8292</v>
      </c>
      <c r="P1146">
        <f t="shared" si="68"/>
        <v>0</v>
      </c>
      <c r="Q1146">
        <f t="shared" si="69"/>
        <v>0</v>
      </c>
      <c r="R1146" s="14">
        <f t="shared" si="70"/>
        <v>42093.181944444441</v>
      </c>
      <c r="S1146">
        <f t="shared" si="71"/>
        <v>2015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8291</v>
      </c>
      <c r="O1147" t="s">
        <v>8292</v>
      </c>
      <c r="P1147">
        <f t="shared" si="68"/>
        <v>0</v>
      </c>
      <c r="Q1147">
        <f t="shared" si="69"/>
        <v>100</v>
      </c>
      <c r="R1147" s="14">
        <f t="shared" si="70"/>
        <v>41854.747592592597</v>
      </c>
      <c r="S1147">
        <f t="shared" si="71"/>
        <v>2014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8291</v>
      </c>
      <c r="O1148" t="s">
        <v>8292</v>
      </c>
      <c r="P1148">
        <f t="shared" si="68"/>
        <v>9</v>
      </c>
      <c r="Q1148">
        <f t="shared" si="69"/>
        <v>44.17</v>
      </c>
      <c r="R1148" s="14">
        <f t="shared" si="70"/>
        <v>41723.9533912037</v>
      </c>
      <c r="S1148">
        <f t="shared" si="71"/>
        <v>2014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8291</v>
      </c>
      <c r="O1149" t="s">
        <v>8292</v>
      </c>
      <c r="P1149">
        <f t="shared" si="68"/>
        <v>0</v>
      </c>
      <c r="Q1149">
        <f t="shared" si="69"/>
        <v>0</v>
      </c>
      <c r="R1149" s="14">
        <f t="shared" si="70"/>
        <v>41871.972025462965</v>
      </c>
      <c r="S1149">
        <f t="shared" si="71"/>
        <v>2014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8291</v>
      </c>
      <c r="O1150" t="s">
        <v>8292</v>
      </c>
      <c r="P1150">
        <f t="shared" si="68"/>
        <v>0</v>
      </c>
      <c r="Q1150">
        <f t="shared" si="69"/>
        <v>24.33</v>
      </c>
      <c r="R1150" s="14">
        <f t="shared" si="70"/>
        <v>42675.171076388884</v>
      </c>
      <c r="S1150">
        <f t="shared" si="71"/>
        <v>2016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8291</v>
      </c>
      <c r="O1151" t="s">
        <v>8292</v>
      </c>
      <c r="P1151">
        <f t="shared" si="68"/>
        <v>0</v>
      </c>
      <c r="Q1151">
        <f t="shared" si="69"/>
        <v>37.5</v>
      </c>
      <c r="R1151" s="14">
        <f t="shared" si="70"/>
        <v>42507.71025462963</v>
      </c>
      <c r="S1151">
        <f t="shared" si="71"/>
        <v>2016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8291</v>
      </c>
      <c r="O1152" t="s">
        <v>8292</v>
      </c>
      <c r="P1152">
        <f t="shared" si="68"/>
        <v>10</v>
      </c>
      <c r="Q1152">
        <f t="shared" si="69"/>
        <v>42</v>
      </c>
      <c r="R1152" s="14">
        <f t="shared" si="70"/>
        <v>42317.954571759255</v>
      </c>
      <c r="S1152">
        <f t="shared" si="71"/>
        <v>2015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8291</v>
      </c>
      <c r="O1153" t="s">
        <v>8292</v>
      </c>
      <c r="P1153">
        <f t="shared" si="68"/>
        <v>0</v>
      </c>
      <c r="Q1153">
        <f t="shared" si="69"/>
        <v>0</v>
      </c>
      <c r="R1153" s="14">
        <f t="shared" si="70"/>
        <v>42224.102581018517</v>
      </c>
      <c r="S1153">
        <f t="shared" si="71"/>
        <v>2015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8291</v>
      </c>
      <c r="O1154" t="s">
        <v>8292</v>
      </c>
      <c r="P1154">
        <f t="shared" ref="P1154:P1217" si="72">ROUND(E1154/D1154*100,0)</f>
        <v>6</v>
      </c>
      <c r="Q1154">
        <f t="shared" si="69"/>
        <v>60.73</v>
      </c>
      <c r="R1154" s="14">
        <f t="shared" si="70"/>
        <v>42109.709629629629</v>
      </c>
      <c r="S1154">
        <f t="shared" si="71"/>
        <v>2015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8291</v>
      </c>
      <c r="O1155" t="s">
        <v>8292</v>
      </c>
      <c r="P1155">
        <f t="shared" si="72"/>
        <v>1</v>
      </c>
      <c r="Q1155">
        <f t="shared" ref="Q1155:Q1218" si="73">IFERROR(ROUND(E1155/L1155,2),0)</f>
        <v>50</v>
      </c>
      <c r="R1155" s="14">
        <f t="shared" ref="R1155:R1218" si="74">(((J1155/60)/60)/24)+DATE(1970,1,1)</f>
        <v>42143.714178240742</v>
      </c>
      <c r="S1155">
        <f t="shared" ref="S1155:S1218" si="75">YEAR(R1155)</f>
        <v>2015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8291</v>
      </c>
      <c r="O1156" t="s">
        <v>8292</v>
      </c>
      <c r="P1156">
        <f t="shared" si="72"/>
        <v>7</v>
      </c>
      <c r="Q1156">
        <f t="shared" si="73"/>
        <v>108.33</v>
      </c>
      <c r="R1156" s="14">
        <f t="shared" si="74"/>
        <v>42223.108865740738</v>
      </c>
      <c r="S1156">
        <f t="shared" si="75"/>
        <v>2015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8291</v>
      </c>
      <c r="O1157" t="s">
        <v>8292</v>
      </c>
      <c r="P1157">
        <f t="shared" si="72"/>
        <v>1</v>
      </c>
      <c r="Q1157">
        <f t="shared" si="73"/>
        <v>23.5</v>
      </c>
      <c r="R1157" s="14">
        <f t="shared" si="74"/>
        <v>41835.763981481483</v>
      </c>
      <c r="S1157">
        <f t="shared" si="75"/>
        <v>2014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8291</v>
      </c>
      <c r="O1158" t="s">
        <v>8292</v>
      </c>
      <c r="P1158">
        <f t="shared" si="72"/>
        <v>0</v>
      </c>
      <c r="Q1158">
        <f t="shared" si="73"/>
        <v>0</v>
      </c>
      <c r="R1158" s="14">
        <f t="shared" si="74"/>
        <v>42029.07131944444</v>
      </c>
      <c r="S1158">
        <f t="shared" si="75"/>
        <v>2015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8291</v>
      </c>
      <c r="O1159" t="s">
        <v>8292</v>
      </c>
      <c r="P1159">
        <f t="shared" si="72"/>
        <v>2</v>
      </c>
      <c r="Q1159">
        <f t="shared" si="73"/>
        <v>50.33</v>
      </c>
      <c r="R1159" s="14">
        <f t="shared" si="74"/>
        <v>41918.628240740742</v>
      </c>
      <c r="S1159">
        <f t="shared" si="75"/>
        <v>2014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8291</v>
      </c>
      <c r="O1160" t="s">
        <v>8292</v>
      </c>
      <c r="P1160">
        <f t="shared" si="72"/>
        <v>0</v>
      </c>
      <c r="Q1160">
        <f t="shared" si="73"/>
        <v>11.67</v>
      </c>
      <c r="R1160" s="14">
        <f t="shared" si="74"/>
        <v>41952.09175925926</v>
      </c>
      <c r="S1160">
        <f t="shared" si="75"/>
        <v>2014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8291</v>
      </c>
      <c r="O1161" t="s">
        <v>8292</v>
      </c>
      <c r="P1161">
        <f t="shared" si="72"/>
        <v>0</v>
      </c>
      <c r="Q1161">
        <f t="shared" si="73"/>
        <v>0</v>
      </c>
      <c r="R1161" s="14">
        <f t="shared" si="74"/>
        <v>42154.726446759261</v>
      </c>
      <c r="S1161">
        <f t="shared" si="75"/>
        <v>2015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8291</v>
      </c>
      <c r="O1162" t="s">
        <v>8292</v>
      </c>
      <c r="P1162">
        <f t="shared" si="72"/>
        <v>4</v>
      </c>
      <c r="Q1162">
        <f t="shared" si="73"/>
        <v>60.79</v>
      </c>
      <c r="R1162" s="14">
        <f t="shared" si="74"/>
        <v>42061.154930555553</v>
      </c>
      <c r="S1162">
        <f t="shared" si="75"/>
        <v>2015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8291</v>
      </c>
      <c r="O1163" t="s">
        <v>8292</v>
      </c>
      <c r="P1163">
        <f t="shared" si="72"/>
        <v>0</v>
      </c>
      <c r="Q1163">
        <f t="shared" si="73"/>
        <v>0</v>
      </c>
      <c r="R1163" s="14">
        <f t="shared" si="74"/>
        <v>42122.629502314812</v>
      </c>
      <c r="S1163">
        <f t="shared" si="75"/>
        <v>2015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8291</v>
      </c>
      <c r="O1164" t="s">
        <v>8292</v>
      </c>
      <c r="P1164">
        <f t="shared" si="72"/>
        <v>0</v>
      </c>
      <c r="Q1164">
        <f t="shared" si="73"/>
        <v>17.5</v>
      </c>
      <c r="R1164" s="14">
        <f t="shared" si="74"/>
        <v>41876.683611111112</v>
      </c>
      <c r="S1164">
        <f t="shared" si="75"/>
        <v>2014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8291</v>
      </c>
      <c r="O1165" t="s">
        <v>8292</v>
      </c>
      <c r="P1165">
        <f t="shared" si="72"/>
        <v>0</v>
      </c>
      <c r="Q1165">
        <f t="shared" si="73"/>
        <v>0</v>
      </c>
      <c r="R1165" s="14">
        <f t="shared" si="74"/>
        <v>41830.723611111112</v>
      </c>
      <c r="S1165">
        <f t="shared" si="75"/>
        <v>2014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8291</v>
      </c>
      <c r="O1166" t="s">
        <v>8292</v>
      </c>
      <c r="P1166">
        <f t="shared" si="72"/>
        <v>0</v>
      </c>
      <c r="Q1166">
        <f t="shared" si="73"/>
        <v>0</v>
      </c>
      <c r="R1166" s="14">
        <f t="shared" si="74"/>
        <v>42509.724328703705</v>
      </c>
      <c r="S1166">
        <f t="shared" si="75"/>
        <v>2016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8291</v>
      </c>
      <c r="O1167" t="s">
        <v>8292</v>
      </c>
      <c r="P1167">
        <f t="shared" si="72"/>
        <v>21</v>
      </c>
      <c r="Q1167">
        <f t="shared" si="73"/>
        <v>82.82</v>
      </c>
      <c r="R1167" s="14">
        <f t="shared" si="74"/>
        <v>41792.214467592588</v>
      </c>
      <c r="S1167">
        <f t="shared" si="75"/>
        <v>2014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8291</v>
      </c>
      <c r="O1168" t="s">
        <v>8292</v>
      </c>
      <c r="P1168">
        <f t="shared" si="72"/>
        <v>19</v>
      </c>
      <c r="Q1168">
        <f t="shared" si="73"/>
        <v>358.88</v>
      </c>
      <c r="R1168" s="14">
        <f t="shared" si="74"/>
        <v>42150.485439814816</v>
      </c>
      <c r="S1168">
        <f t="shared" si="75"/>
        <v>2015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8291</v>
      </c>
      <c r="O1169" t="s">
        <v>8292</v>
      </c>
      <c r="P1169">
        <f t="shared" si="72"/>
        <v>2</v>
      </c>
      <c r="Q1169">
        <f t="shared" si="73"/>
        <v>61.19</v>
      </c>
      <c r="R1169" s="14">
        <f t="shared" si="74"/>
        <v>41863.734895833331</v>
      </c>
      <c r="S1169">
        <f t="shared" si="75"/>
        <v>2014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8291</v>
      </c>
      <c r="O1170" t="s">
        <v>8292</v>
      </c>
      <c r="P1170">
        <f t="shared" si="72"/>
        <v>6</v>
      </c>
      <c r="Q1170">
        <f t="shared" si="73"/>
        <v>340</v>
      </c>
      <c r="R1170" s="14">
        <f t="shared" si="74"/>
        <v>42605.053993055553</v>
      </c>
      <c r="S1170">
        <f t="shared" si="75"/>
        <v>2016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8291</v>
      </c>
      <c r="O1171" t="s">
        <v>8292</v>
      </c>
      <c r="P1171">
        <f t="shared" si="72"/>
        <v>0</v>
      </c>
      <c r="Q1171">
        <f t="shared" si="73"/>
        <v>5.67</v>
      </c>
      <c r="R1171" s="14">
        <f t="shared" si="74"/>
        <v>42027.353738425925</v>
      </c>
      <c r="S1171">
        <f t="shared" si="75"/>
        <v>2015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8291</v>
      </c>
      <c r="O1172" t="s">
        <v>8292</v>
      </c>
      <c r="P1172">
        <f t="shared" si="72"/>
        <v>0</v>
      </c>
      <c r="Q1172">
        <f t="shared" si="73"/>
        <v>50</v>
      </c>
      <c r="R1172" s="14">
        <f t="shared" si="74"/>
        <v>42124.893182870372</v>
      </c>
      <c r="S1172">
        <f t="shared" si="75"/>
        <v>2015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8291</v>
      </c>
      <c r="O1173" t="s">
        <v>8292</v>
      </c>
      <c r="P1173">
        <f t="shared" si="72"/>
        <v>0</v>
      </c>
      <c r="Q1173">
        <f t="shared" si="73"/>
        <v>25</v>
      </c>
      <c r="R1173" s="14">
        <f t="shared" si="74"/>
        <v>41938.804710648146</v>
      </c>
      <c r="S1173">
        <f t="shared" si="75"/>
        <v>2014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8291</v>
      </c>
      <c r="O1174" t="s">
        <v>8292</v>
      </c>
      <c r="P1174">
        <f t="shared" si="72"/>
        <v>0</v>
      </c>
      <c r="Q1174">
        <f t="shared" si="73"/>
        <v>0</v>
      </c>
      <c r="R1174" s="14">
        <f t="shared" si="74"/>
        <v>41841.682314814818</v>
      </c>
      <c r="S1174">
        <f t="shared" si="75"/>
        <v>2014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8291</v>
      </c>
      <c r="O1175" t="s">
        <v>8292</v>
      </c>
      <c r="P1175">
        <f t="shared" si="72"/>
        <v>0</v>
      </c>
      <c r="Q1175">
        <f t="shared" si="73"/>
        <v>30</v>
      </c>
      <c r="R1175" s="14">
        <f t="shared" si="74"/>
        <v>42184.185844907406</v>
      </c>
      <c r="S1175">
        <f t="shared" si="75"/>
        <v>2015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8291</v>
      </c>
      <c r="O1176" t="s">
        <v>8292</v>
      </c>
      <c r="P1176">
        <f t="shared" si="72"/>
        <v>6</v>
      </c>
      <c r="Q1176">
        <f t="shared" si="73"/>
        <v>46.63</v>
      </c>
      <c r="R1176" s="14">
        <f t="shared" si="74"/>
        <v>42468.84174768519</v>
      </c>
      <c r="S1176">
        <f t="shared" si="75"/>
        <v>2016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8291</v>
      </c>
      <c r="O1177" t="s">
        <v>8292</v>
      </c>
      <c r="P1177">
        <f t="shared" si="72"/>
        <v>3</v>
      </c>
      <c r="Q1177">
        <f t="shared" si="73"/>
        <v>65</v>
      </c>
      <c r="R1177" s="14">
        <f t="shared" si="74"/>
        <v>42170.728460648148</v>
      </c>
      <c r="S1177">
        <f t="shared" si="75"/>
        <v>2015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8291</v>
      </c>
      <c r="O1178" t="s">
        <v>8292</v>
      </c>
      <c r="P1178">
        <f t="shared" si="72"/>
        <v>0</v>
      </c>
      <c r="Q1178">
        <f t="shared" si="73"/>
        <v>10</v>
      </c>
      <c r="R1178" s="14">
        <f t="shared" si="74"/>
        <v>42746.019652777773</v>
      </c>
      <c r="S1178">
        <f t="shared" si="75"/>
        <v>2017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8291</v>
      </c>
      <c r="O1179" t="s">
        <v>8292</v>
      </c>
      <c r="P1179">
        <f t="shared" si="72"/>
        <v>0</v>
      </c>
      <c r="Q1179">
        <f t="shared" si="73"/>
        <v>0</v>
      </c>
      <c r="R1179" s="14">
        <f t="shared" si="74"/>
        <v>41897.660833333335</v>
      </c>
      <c r="S1179">
        <f t="shared" si="75"/>
        <v>2014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8291</v>
      </c>
      <c r="O1180" t="s">
        <v>8292</v>
      </c>
      <c r="P1180">
        <f t="shared" si="72"/>
        <v>0</v>
      </c>
      <c r="Q1180">
        <f t="shared" si="73"/>
        <v>5</v>
      </c>
      <c r="R1180" s="14">
        <f t="shared" si="74"/>
        <v>41837.905694444446</v>
      </c>
      <c r="S1180">
        <f t="shared" si="75"/>
        <v>2014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8291</v>
      </c>
      <c r="O1181" t="s">
        <v>8292</v>
      </c>
      <c r="P1181">
        <f t="shared" si="72"/>
        <v>5</v>
      </c>
      <c r="Q1181">
        <f t="shared" si="73"/>
        <v>640</v>
      </c>
      <c r="R1181" s="14">
        <f t="shared" si="74"/>
        <v>42275.720219907409</v>
      </c>
      <c r="S1181">
        <f t="shared" si="75"/>
        <v>2015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8291</v>
      </c>
      <c r="O1182" t="s">
        <v>8292</v>
      </c>
      <c r="P1182">
        <f t="shared" si="72"/>
        <v>12</v>
      </c>
      <c r="Q1182">
        <f t="shared" si="73"/>
        <v>69.12</v>
      </c>
      <c r="R1182" s="14">
        <f t="shared" si="74"/>
        <v>41781.806875000002</v>
      </c>
      <c r="S1182">
        <f t="shared" si="75"/>
        <v>2014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8291</v>
      </c>
      <c r="O1183" t="s">
        <v>8292</v>
      </c>
      <c r="P1183">
        <f t="shared" si="72"/>
        <v>0</v>
      </c>
      <c r="Q1183">
        <f t="shared" si="73"/>
        <v>1.33</v>
      </c>
      <c r="R1183" s="14">
        <f t="shared" si="74"/>
        <v>42034.339363425926</v>
      </c>
      <c r="S1183">
        <f t="shared" si="75"/>
        <v>2015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8291</v>
      </c>
      <c r="O1184" t="s">
        <v>8292</v>
      </c>
      <c r="P1184">
        <f t="shared" si="72"/>
        <v>4</v>
      </c>
      <c r="Q1184">
        <f t="shared" si="73"/>
        <v>10.5</v>
      </c>
      <c r="R1184" s="14">
        <f t="shared" si="74"/>
        <v>42728.827407407407</v>
      </c>
      <c r="S1184">
        <f t="shared" si="75"/>
        <v>2016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8291</v>
      </c>
      <c r="O1185" t="s">
        <v>8292</v>
      </c>
      <c r="P1185">
        <f t="shared" si="72"/>
        <v>4</v>
      </c>
      <c r="Q1185">
        <f t="shared" si="73"/>
        <v>33.33</v>
      </c>
      <c r="R1185" s="14">
        <f t="shared" si="74"/>
        <v>42656.86137731481</v>
      </c>
      <c r="S1185">
        <f t="shared" si="75"/>
        <v>2016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8293</v>
      </c>
      <c r="O1186" t="s">
        <v>8294</v>
      </c>
      <c r="P1186">
        <f t="shared" si="72"/>
        <v>105</v>
      </c>
      <c r="Q1186">
        <f t="shared" si="73"/>
        <v>61.56</v>
      </c>
      <c r="R1186" s="14">
        <f t="shared" si="74"/>
        <v>42741.599664351852</v>
      </c>
      <c r="S1186">
        <f t="shared" si="75"/>
        <v>2017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8293</v>
      </c>
      <c r="O1187" t="s">
        <v>8294</v>
      </c>
      <c r="P1187">
        <f t="shared" si="72"/>
        <v>105</v>
      </c>
      <c r="Q1187">
        <f t="shared" si="73"/>
        <v>118.74</v>
      </c>
      <c r="R1187" s="14">
        <f t="shared" si="74"/>
        <v>42130.865150462967</v>
      </c>
      <c r="S1187">
        <f t="shared" si="75"/>
        <v>2015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8293</v>
      </c>
      <c r="O1188" t="s">
        <v>8294</v>
      </c>
      <c r="P1188">
        <f t="shared" si="72"/>
        <v>107</v>
      </c>
      <c r="Q1188">
        <f t="shared" si="73"/>
        <v>65.08</v>
      </c>
      <c r="R1188" s="14">
        <f t="shared" si="74"/>
        <v>42123.86336805555</v>
      </c>
      <c r="S1188">
        <f t="shared" si="75"/>
        <v>2015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8293</v>
      </c>
      <c r="O1189" t="s">
        <v>8294</v>
      </c>
      <c r="P1189">
        <f t="shared" si="72"/>
        <v>104</v>
      </c>
      <c r="Q1189">
        <f t="shared" si="73"/>
        <v>130.16</v>
      </c>
      <c r="R1189" s="14">
        <f t="shared" si="74"/>
        <v>42109.894942129627</v>
      </c>
      <c r="S1189">
        <f t="shared" si="75"/>
        <v>2015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8293</v>
      </c>
      <c r="O1190" t="s">
        <v>8294</v>
      </c>
      <c r="P1190">
        <f t="shared" si="72"/>
        <v>161</v>
      </c>
      <c r="Q1190">
        <f t="shared" si="73"/>
        <v>37.78</v>
      </c>
      <c r="R1190" s="14">
        <f t="shared" si="74"/>
        <v>42711.700694444444</v>
      </c>
      <c r="S1190">
        <f t="shared" si="75"/>
        <v>2016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8293</v>
      </c>
      <c r="O1191" t="s">
        <v>8294</v>
      </c>
      <c r="P1191">
        <f t="shared" si="72"/>
        <v>108</v>
      </c>
      <c r="Q1191">
        <f t="shared" si="73"/>
        <v>112.79</v>
      </c>
      <c r="R1191" s="14">
        <f t="shared" si="74"/>
        <v>42529.979108796295</v>
      </c>
      <c r="S1191">
        <f t="shared" si="75"/>
        <v>2016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8293</v>
      </c>
      <c r="O1192" t="s">
        <v>8294</v>
      </c>
      <c r="P1192">
        <f t="shared" si="72"/>
        <v>135</v>
      </c>
      <c r="Q1192">
        <f t="shared" si="73"/>
        <v>51.92</v>
      </c>
      <c r="R1192" s="14">
        <f t="shared" si="74"/>
        <v>41852.665798611109</v>
      </c>
      <c r="S1192">
        <f t="shared" si="75"/>
        <v>2014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8293</v>
      </c>
      <c r="O1193" t="s">
        <v>8294</v>
      </c>
      <c r="P1193">
        <f t="shared" si="72"/>
        <v>109</v>
      </c>
      <c r="Q1193">
        <f t="shared" si="73"/>
        <v>89.24</v>
      </c>
      <c r="R1193" s="14">
        <f t="shared" si="74"/>
        <v>42419.603703703702</v>
      </c>
      <c r="S1193">
        <f t="shared" si="75"/>
        <v>2016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8293</v>
      </c>
      <c r="O1194" t="s">
        <v>8294</v>
      </c>
      <c r="P1194">
        <f t="shared" si="72"/>
        <v>290</v>
      </c>
      <c r="Q1194">
        <f t="shared" si="73"/>
        <v>19.329999999999998</v>
      </c>
      <c r="R1194" s="14">
        <f t="shared" si="74"/>
        <v>42747.506689814814</v>
      </c>
      <c r="S1194">
        <f t="shared" si="75"/>
        <v>2017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8293</v>
      </c>
      <c r="O1195" t="s">
        <v>8294</v>
      </c>
      <c r="P1195">
        <f t="shared" si="72"/>
        <v>104</v>
      </c>
      <c r="Q1195">
        <f t="shared" si="73"/>
        <v>79.97</v>
      </c>
      <c r="R1195" s="14">
        <f t="shared" si="74"/>
        <v>42409.776076388895</v>
      </c>
      <c r="S1195">
        <f t="shared" si="75"/>
        <v>2016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8293</v>
      </c>
      <c r="O1196" t="s">
        <v>8294</v>
      </c>
      <c r="P1196">
        <f t="shared" si="72"/>
        <v>322</v>
      </c>
      <c r="Q1196">
        <f t="shared" si="73"/>
        <v>56.41</v>
      </c>
      <c r="R1196" s="14">
        <f t="shared" si="74"/>
        <v>42072.488182870366</v>
      </c>
      <c r="S1196">
        <f t="shared" si="75"/>
        <v>2015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8293</v>
      </c>
      <c r="O1197" t="s">
        <v>8294</v>
      </c>
      <c r="P1197">
        <f t="shared" si="72"/>
        <v>135</v>
      </c>
      <c r="Q1197">
        <f t="shared" si="73"/>
        <v>79.41</v>
      </c>
      <c r="R1197" s="14">
        <f t="shared" si="74"/>
        <v>42298.34783564815</v>
      </c>
      <c r="S1197">
        <f t="shared" si="75"/>
        <v>2015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8293</v>
      </c>
      <c r="O1198" t="s">
        <v>8294</v>
      </c>
      <c r="P1198">
        <f t="shared" si="72"/>
        <v>270</v>
      </c>
      <c r="Q1198">
        <f t="shared" si="73"/>
        <v>76.44</v>
      </c>
      <c r="R1198" s="14">
        <f t="shared" si="74"/>
        <v>42326.818738425922</v>
      </c>
      <c r="S1198">
        <f t="shared" si="75"/>
        <v>2015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8293</v>
      </c>
      <c r="O1199" t="s">
        <v>8294</v>
      </c>
      <c r="P1199">
        <f t="shared" si="72"/>
        <v>253</v>
      </c>
      <c r="Q1199">
        <f t="shared" si="73"/>
        <v>121</v>
      </c>
      <c r="R1199" s="14">
        <f t="shared" si="74"/>
        <v>42503.66474537037</v>
      </c>
      <c r="S1199">
        <f t="shared" si="75"/>
        <v>2016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8293</v>
      </c>
      <c r="O1200" t="s">
        <v>8294</v>
      </c>
      <c r="P1200">
        <f t="shared" si="72"/>
        <v>261</v>
      </c>
      <c r="Q1200">
        <f t="shared" si="73"/>
        <v>54.62</v>
      </c>
      <c r="R1200" s="14">
        <f t="shared" si="74"/>
        <v>42333.619050925925</v>
      </c>
      <c r="S1200">
        <f t="shared" si="75"/>
        <v>2015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8293</v>
      </c>
      <c r="O1201" t="s">
        <v>8294</v>
      </c>
      <c r="P1201">
        <f t="shared" si="72"/>
        <v>101</v>
      </c>
      <c r="Q1201">
        <f t="shared" si="73"/>
        <v>299.22000000000003</v>
      </c>
      <c r="R1201" s="14">
        <f t="shared" si="74"/>
        <v>42161.770833333328</v>
      </c>
      <c r="S1201">
        <f t="shared" si="75"/>
        <v>2015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8293</v>
      </c>
      <c r="O1202" t="s">
        <v>8294</v>
      </c>
      <c r="P1202">
        <f t="shared" si="72"/>
        <v>126</v>
      </c>
      <c r="Q1202">
        <f t="shared" si="73"/>
        <v>58.53</v>
      </c>
      <c r="R1202" s="14">
        <f t="shared" si="74"/>
        <v>42089.477500000001</v>
      </c>
      <c r="S1202">
        <f t="shared" si="75"/>
        <v>2015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8293</v>
      </c>
      <c r="O1203" t="s">
        <v>8294</v>
      </c>
      <c r="P1203">
        <f t="shared" si="72"/>
        <v>102</v>
      </c>
      <c r="Q1203">
        <f t="shared" si="73"/>
        <v>55.37</v>
      </c>
      <c r="R1203" s="14">
        <f t="shared" si="74"/>
        <v>42536.60701388889</v>
      </c>
      <c r="S1203">
        <f t="shared" si="75"/>
        <v>2016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8293</v>
      </c>
      <c r="O1204" t="s">
        <v>8294</v>
      </c>
      <c r="P1204">
        <f t="shared" si="72"/>
        <v>199</v>
      </c>
      <c r="Q1204">
        <f t="shared" si="73"/>
        <v>183.8</v>
      </c>
      <c r="R1204" s="14">
        <f t="shared" si="74"/>
        <v>42152.288819444439</v>
      </c>
      <c r="S1204">
        <f t="shared" si="75"/>
        <v>2015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8293</v>
      </c>
      <c r="O1205" t="s">
        <v>8294</v>
      </c>
      <c r="P1205">
        <f t="shared" si="72"/>
        <v>102</v>
      </c>
      <c r="Q1205">
        <f t="shared" si="73"/>
        <v>165.35</v>
      </c>
      <c r="R1205" s="14">
        <f t="shared" si="74"/>
        <v>42125.614895833336</v>
      </c>
      <c r="S1205">
        <f t="shared" si="75"/>
        <v>2015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8293</v>
      </c>
      <c r="O1206" t="s">
        <v>8294</v>
      </c>
      <c r="P1206">
        <f t="shared" si="72"/>
        <v>103</v>
      </c>
      <c r="Q1206">
        <f t="shared" si="73"/>
        <v>234.79</v>
      </c>
      <c r="R1206" s="14">
        <f t="shared" si="74"/>
        <v>42297.748067129629</v>
      </c>
      <c r="S1206">
        <f t="shared" si="75"/>
        <v>2015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8293</v>
      </c>
      <c r="O1207" t="s">
        <v>8294</v>
      </c>
      <c r="P1207">
        <f t="shared" si="72"/>
        <v>101</v>
      </c>
      <c r="Q1207">
        <f t="shared" si="73"/>
        <v>211.48</v>
      </c>
      <c r="R1207" s="14">
        <f t="shared" si="74"/>
        <v>42138.506377314814</v>
      </c>
      <c r="S1207">
        <f t="shared" si="75"/>
        <v>2015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8293</v>
      </c>
      <c r="O1208" t="s">
        <v>8294</v>
      </c>
      <c r="P1208">
        <f t="shared" si="72"/>
        <v>115</v>
      </c>
      <c r="Q1208">
        <f t="shared" si="73"/>
        <v>32.340000000000003</v>
      </c>
      <c r="R1208" s="14">
        <f t="shared" si="74"/>
        <v>42772.776076388895</v>
      </c>
      <c r="S1208">
        <f t="shared" si="75"/>
        <v>2017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8293</v>
      </c>
      <c r="O1209" t="s">
        <v>8294</v>
      </c>
      <c r="P1209">
        <f t="shared" si="72"/>
        <v>104</v>
      </c>
      <c r="Q1209">
        <f t="shared" si="73"/>
        <v>123.38</v>
      </c>
      <c r="R1209" s="14">
        <f t="shared" si="74"/>
        <v>42430.430243055554</v>
      </c>
      <c r="S1209">
        <f t="shared" si="75"/>
        <v>2016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8293</v>
      </c>
      <c r="O1210" t="s">
        <v>8294</v>
      </c>
      <c r="P1210">
        <f t="shared" si="72"/>
        <v>155</v>
      </c>
      <c r="Q1210">
        <f t="shared" si="73"/>
        <v>207.07</v>
      </c>
      <c r="R1210" s="14">
        <f t="shared" si="74"/>
        <v>42423.709074074075</v>
      </c>
      <c r="S1210">
        <f t="shared" si="75"/>
        <v>2016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8293</v>
      </c>
      <c r="O1211" t="s">
        <v>8294</v>
      </c>
      <c r="P1211">
        <f t="shared" si="72"/>
        <v>106</v>
      </c>
      <c r="Q1211">
        <f t="shared" si="73"/>
        <v>138.26</v>
      </c>
      <c r="R1211" s="14">
        <f t="shared" si="74"/>
        <v>42761.846122685187</v>
      </c>
      <c r="S1211">
        <f t="shared" si="75"/>
        <v>2017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8293</v>
      </c>
      <c r="O1212" t="s">
        <v>8294</v>
      </c>
      <c r="P1212">
        <f t="shared" si="72"/>
        <v>254</v>
      </c>
      <c r="Q1212">
        <f t="shared" si="73"/>
        <v>493.82</v>
      </c>
      <c r="R1212" s="14">
        <f t="shared" si="74"/>
        <v>42132.941805555558</v>
      </c>
      <c r="S1212">
        <f t="shared" si="75"/>
        <v>2015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8293</v>
      </c>
      <c r="O1213" t="s">
        <v>8294</v>
      </c>
      <c r="P1213">
        <f t="shared" si="72"/>
        <v>101</v>
      </c>
      <c r="Q1213">
        <f t="shared" si="73"/>
        <v>168.5</v>
      </c>
      <c r="R1213" s="14">
        <f t="shared" si="74"/>
        <v>42515.866446759261</v>
      </c>
      <c r="S1213">
        <f t="shared" si="75"/>
        <v>2016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8293</v>
      </c>
      <c r="O1214" t="s">
        <v>8294</v>
      </c>
      <c r="P1214">
        <f t="shared" si="72"/>
        <v>129</v>
      </c>
      <c r="Q1214">
        <f t="shared" si="73"/>
        <v>38.869999999999997</v>
      </c>
      <c r="R1214" s="14">
        <f t="shared" si="74"/>
        <v>42318.950173611112</v>
      </c>
      <c r="S1214">
        <f t="shared" si="75"/>
        <v>2015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8293</v>
      </c>
      <c r="O1215" t="s">
        <v>8294</v>
      </c>
      <c r="P1215">
        <f t="shared" si="72"/>
        <v>102</v>
      </c>
      <c r="Q1215">
        <f t="shared" si="73"/>
        <v>61.53</v>
      </c>
      <c r="R1215" s="14">
        <f t="shared" si="74"/>
        <v>42731.755787037036</v>
      </c>
      <c r="S1215">
        <f t="shared" si="75"/>
        <v>2016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8293</v>
      </c>
      <c r="O1216" t="s">
        <v>8294</v>
      </c>
      <c r="P1216">
        <f t="shared" si="72"/>
        <v>132</v>
      </c>
      <c r="Q1216">
        <f t="shared" si="73"/>
        <v>105.44</v>
      </c>
      <c r="R1216" s="14">
        <f t="shared" si="74"/>
        <v>42104.840335648143</v>
      </c>
      <c r="S1216">
        <f t="shared" si="75"/>
        <v>2015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8293</v>
      </c>
      <c r="O1217" t="s">
        <v>8294</v>
      </c>
      <c r="P1217">
        <f t="shared" si="72"/>
        <v>786</v>
      </c>
      <c r="Q1217">
        <f t="shared" si="73"/>
        <v>71.59</v>
      </c>
      <c r="R1217" s="14">
        <f t="shared" si="74"/>
        <v>41759.923101851848</v>
      </c>
      <c r="S1217">
        <f t="shared" si="75"/>
        <v>2014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8293</v>
      </c>
      <c r="O1218" t="s">
        <v>8294</v>
      </c>
      <c r="P1218">
        <f t="shared" ref="P1218:P1281" si="76">ROUND(E1218/D1218*100,0)</f>
        <v>146</v>
      </c>
      <c r="Q1218">
        <f t="shared" si="73"/>
        <v>91.88</v>
      </c>
      <c r="R1218" s="14">
        <f t="shared" si="74"/>
        <v>42247.616400462968</v>
      </c>
      <c r="S1218">
        <f t="shared" si="75"/>
        <v>2015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8293</v>
      </c>
      <c r="O1219" t="s">
        <v>8294</v>
      </c>
      <c r="P1219">
        <f t="shared" si="76"/>
        <v>103</v>
      </c>
      <c r="Q1219">
        <f t="shared" ref="Q1219:Q1282" si="77">IFERROR(ROUND(E1219/L1219,2),0)</f>
        <v>148.57</v>
      </c>
      <c r="R1219" s="14">
        <f t="shared" ref="R1219:R1282" si="78">(((J1219/60)/60)/24)+DATE(1970,1,1)</f>
        <v>42535.809490740736</v>
      </c>
      <c r="S1219">
        <f t="shared" ref="S1219:S1282" si="79">YEAR(R1219)</f>
        <v>2016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8293</v>
      </c>
      <c r="O1220" t="s">
        <v>8294</v>
      </c>
      <c r="P1220">
        <f t="shared" si="76"/>
        <v>172</v>
      </c>
      <c r="Q1220">
        <f t="shared" si="77"/>
        <v>174.21</v>
      </c>
      <c r="R1220" s="14">
        <f t="shared" si="78"/>
        <v>42278.662037037036</v>
      </c>
      <c r="S1220">
        <f t="shared" si="79"/>
        <v>2015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8293</v>
      </c>
      <c r="O1221" t="s">
        <v>8294</v>
      </c>
      <c r="P1221">
        <f t="shared" si="76"/>
        <v>159</v>
      </c>
      <c r="Q1221">
        <f t="shared" si="77"/>
        <v>102.86</v>
      </c>
      <c r="R1221" s="14">
        <f t="shared" si="78"/>
        <v>42633.461956018517</v>
      </c>
      <c r="S1221">
        <f t="shared" si="79"/>
        <v>2016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8293</v>
      </c>
      <c r="O1222" t="s">
        <v>8294</v>
      </c>
      <c r="P1222">
        <f t="shared" si="76"/>
        <v>104</v>
      </c>
      <c r="Q1222">
        <f t="shared" si="77"/>
        <v>111.18</v>
      </c>
      <c r="R1222" s="14">
        <f t="shared" si="78"/>
        <v>42211.628611111111</v>
      </c>
      <c r="S1222">
        <f t="shared" si="79"/>
        <v>2015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8293</v>
      </c>
      <c r="O1223" t="s">
        <v>8294</v>
      </c>
      <c r="P1223">
        <f t="shared" si="76"/>
        <v>111</v>
      </c>
      <c r="Q1223">
        <f t="shared" si="77"/>
        <v>23.8</v>
      </c>
      <c r="R1223" s="14">
        <f t="shared" si="78"/>
        <v>42680.47555555556</v>
      </c>
      <c r="S1223">
        <f t="shared" si="79"/>
        <v>2016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8293</v>
      </c>
      <c r="O1224" t="s">
        <v>8294</v>
      </c>
      <c r="P1224">
        <f t="shared" si="76"/>
        <v>280</v>
      </c>
      <c r="Q1224">
        <f t="shared" si="77"/>
        <v>81.27</v>
      </c>
      <c r="R1224" s="14">
        <f t="shared" si="78"/>
        <v>42430.720451388886</v>
      </c>
      <c r="S1224">
        <f t="shared" si="79"/>
        <v>2016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8293</v>
      </c>
      <c r="O1225" t="s">
        <v>8294</v>
      </c>
      <c r="P1225">
        <f t="shared" si="76"/>
        <v>112</v>
      </c>
      <c r="Q1225">
        <f t="shared" si="77"/>
        <v>116.21</v>
      </c>
      <c r="R1225" s="14">
        <f t="shared" si="78"/>
        <v>42654.177187499998</v>
      </c>
      <c r="S1225">
        <f t="shared" si="79"/>
        <v>2016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8280</v>
      </c>
      <c r="O1226" t="s">
        <v>8295</v>
      </c>
      <c r="P1226">
        <f t="shared" si="76"/>
        <v>7</v>
      </c>
      <c r="Q1226">
        <f t="shared" si="77"/>
        <v>58.89</v>
      </c>
      <c r="R1226" s="14">
        <f t="shared" si="78"/>
        <v>41736.549791666665</v>
      </c>
      <c r="S1226">
        <f t="shared" si="79"/>
        <v>2014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8280</v>
      </c>
      <c r="O1227" t="s">
        <v>8295</v>
      </c>
      <c r="P1227">
        <f t="shared" si="76"/>
        <v>4</v>
      </c>
      <c r="Q1227">
        <f t="shared" si="77"/>
        <v>44</v>
      </c>
      <c r="R1227" s="14">
        <f t="shared" si="78"/>
        <v>41509.905995370369</v>
      </c>
      <c r="S1227">
        <f t="shared" si="79"/>
        <v>2013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8280</v>
      </c>
      <c r="O1228" t="s">
        <v>8295</v>
      </c>
      <c r="P1228">
        <f t="shared" si="76"/>
        <v>4</v>
      </c>
      <c r="Q1228">
        <f t="shared" si="77"/>
        <v>48.43</v>
      </c>
      <c r="R1228" s="14">
        <f t="shared" si="78"/>
        <v>41715.874780092592</v>
      </c>
      <c r="S1228">
        <f t="shared" si="79"/>
        <v>2014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8280</v>
      </c>
      <c r="O1229" t="s">
        <v>8295</v>
      </c>
      <c r="P1229">
        <f t="shared" si="76"/>
        <v>0</v>
      </c>
      <c r="Q1229">
        <f t="shared" si="77"/>
        <v>0</v>
      </c>
      <c r="R1229" s="14">
        <f t="shared" si="78"/>
        <v>41827.919166666667</v>
      </c>
      <c r="S1229">
        <f t="shared" si="79"/>
        <v>2014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8280</v>
      </c>
      <c r="O1230" t="s">
        <v>8295</v>
      </c>
      <c r="P1230">
        <f t="shared" si="76"/>
        <v>29</v>
      </c>
      <c r="Q1230">
        <f t="shared" si="77"/>
        <v>61.04</v>
      </c>
      <c r="R1230" s="14">
        <f t="shared" si="78"/>
        <v>40754.729259259257</v>
      </c>
      <c r="S1230">
        <f t="shared" si="79"/>
        <v>2011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8280</v>
      </c>
      <c r="O1231" t="s">
        <v>8295</v>
      </c>
      <c r="P1231">
        <f t="shared" si="76"/>
        <v>1</v>
      </c>
      <c r="Q1231">
        <f t="shared" si="77"/>
        <v>25</v>
      </c>
      <c r="R1231" s="14">
        <f t="shared" si="78"/>
        <v>40985.459803240738</v>
      </c>
      <c r="S1231">
        <f t="shared" si="79"/>
        <v>2012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8280</v>
      </c>
      <c r="O1232" t="s">
        <v>8295</v>
      </c>
      <c r="P1232">
        <f t="shared" si="76"/>
        <v>0</v>
      </c>
      <c r="Q1232">
        <f t="shared" si="77"/>
        <v>0</v>
      </c>
      <c r="R1232" s="14">
        <f t="shared" si="78"/>
        <v>40568.972569444442</v>
      </c>
      <c r="S1232">
        <f t="shared" si="79"/>
        <v>2011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8280</v>
      </c>
      <c r="O1233" t="s">
        <v>8295</v>
      </c>
      <c r="P1233">
        <f t="shared" si="76"/>
        <v>0</v>
      </c>
      <c r="Q1233">
        <f t="shared" si="77"/>
        <v>0</v>
      </c>
      <c r="R1233" s="14">
        <f t="shared" si="78"/>
        <v>42193.941759259258</v>
      </c>
      <c r="S1233">
        <f t="shared" si="79"/>
        <v>2015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8280</v>
      </c>
      <c r="O1234" t="s">
        <v>8295</v>
      </c>
      <c r="P1234">
        <f t="shared" si="76"/>
        <v>1</v>
      </c>
      <c r="Q1234">
        <f t="shared" si="77"/>
        <v>40</v>
      </c>
      <c r="R1234" s="14">
        <f t="shared" si="78"/>
        <v>41506.848032407412</v>
      </c>
      <c r="S1234">
        <f t="shared" si="79"/>
        <v>2013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8280</v>
      </c>
      <c r="O1235" t="s">
        <v>8295</v>
      </c>
      <c r="P1235">
        <f t="shared" si="76"/>
        <v>12</v>
      </c>
      <c r="Q1235">
        <f t="shared" si="77"/>
        <v>19.329999999999998</v>
      </c>
      <c r="R1235" s="14">
        <f t="shared" si="78"/>
        <v>40939.948773148149</v>
      </c>
      <c r="S1235">
        <f t="shared" si="79"/>
        <v>2012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8280</v>
      </c>
      <c r="O1236" t="s">
        <v>8295</v>
      </c>
      <c r="P1236">
        <f t="shared" si="76"/>
        <v>0</v>
      </c>
      <c r="Q1236">
        <f t="shared" si="77"/>
        <v>0</v>
      </c>
      <c r="R1236" s="14">
        <f t="shared" si="78"/>
        <v>42007.788680555561</v>
      </c>
      <c r="S1236">
        <f t="shared" si="79"/>
        <v>2015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8280</v>
      </c>
      <c r="O1237" t="s">
        <v>8295</v>
      </c>
      <c r="P1237">
        <f t="shared" si="76"/>
        <v>3</v>
      </c>
      <c r="Q1237">
        <f t="shared" si="77"/>
        <v>35</v>
      </c>
      <c r="R1237" s="14">
        <f t="shared" si="78"/>
        <v>41583.135405092595</v>
      </c>
      <c r="S1237">
        <f t="shared" si="79"/>
        <v>2013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8280</v>
      </c>
      <c r="O1238" t="s">
        <v>8295</v>
      </c>
      <c r="P1238">
        <f t="shared" si="76"/>
        <v>0</v>
      </c>
      <c r="Q1238">
        <f t="shared" si="77"/>
        <v>0</v>
      </c>
      <c r="R1238" s="14">
        <f t="shared" si="78"/>
        <v>41110.680138888885</v>
      </c>
      <c r="S1238">
        <f t="shared" si="79"/>
        <v>2012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8280</v>
      </c>
      <c r="O1239" t="s">
        <v>8295</v>
      </c>
      <c r="P1239">
        <f t="shared" si="76"/>
        <v>0</v>
      </c>
      <c r="Q1239">
        <f t="shared" si="77"/>
        <v>0</v>
      </c>
      <c r="R1239" s="14">
        <f t="shared" si="78"/>
        <v>41125.283159722225</v>
      </c>
      <c r="S1239">
        <f t="shared" si="79"/>
        <v>2012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8280</v>
      </c>
      <c r="O1240" t="s">
        <v>8295</v>
      </c>
      <c r="P1240">
        <f t="shared" si="76"/>
        <v>18</v>
      </c>
      <c r="Q1240">
        <f t="shared" si="77"/>
        <v>59.33</v>
      </c>
      <c r="R1240" s="14">
        <f t="shared" si="78"/>
        <v>40731.61037037037</v>
      </c>
      <c r="S1240">
        <f t="shared" si="79"/>
        <v>2011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8280</v>
      </c>
      <c r="O1241" t="s">
        <v>8295</v>
      </c>
      <c r="P1241">
        <f t="shared" si="76"/>
        <v>0</v>
      </c>
      <c r="Q1241">
        <f t="shared" si="77"/>
        <v>0</v>
      </c>
      <c r="R1241" s="14">
        <f t="shared" si="78"/>
        <v>40883.962581018517</v>
      </c>
      <c r="S1241">
        <f t="shared" si="79"/>
        <v>2011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8280</v>
      </c>
      <c r="O1242" t="s">
        <v>8295</v>
      </c>
      <c r="P1242">
        <f t="shared" si="76"/>
        <v>3</v>
      </c>
      <c r="Q1242">
        <f t="shared" si="77"/>
        <v>30.13</v>
      </c>
      <c r="R1242" s="14">
        <f t="shared" si="78"/>
        <v>41409.040011574078</v>
      </c>
      <c r="S1242">
        <f t="shared" si="79"/>
        <v>2013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8280</v>
      </c>
      <c r="O1243" t="s">
        <v>8295</v>
      </c>
      <c r="P1243">
        <f t="shared" si="76"/>
        <v>51</v>
      </c>
      <c r="Q1243">
        <f t="shared" si="77"/>
        <v>74.62</v>
      </c>
      <c r="R1243" s="14">
        <f t="shared" si="78"/>
        <v>41923.837731481479</v>
      </c>
      <c r="S1243">
        <f t="shared" si="79"/>
        <v>2014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8280</v>
      </c>
      <c r="O1244" t="s">
        <v>8295</v>
      </c>
      <c r="P1244">
        <f t="shared" si="76"/>
        <v>1</v>
      </c>
      <c r="Q1244">
        <f t="shared" si="77"/>
        <v>5</v>
      </c>
      <c r="R1244" s="14">
        <f t="shared" si="78"/>
        <v>40782.165532407409</v>
      </c>
      <c r="S1244">
        <f t="shared" si="79"/>
        <v>2011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8280</v>
      </c>
      <c r="O1245" t="s">
        <v>8295</v>
      </c>
      <c r="P1245">
        <f t="shared" si="76"/>
        <v>14</v>
      </c>
      <c r="Q1245">
        <f t="shared" si="77"/>
        <v>44.5</v>
      </c>
      <c r="R1245" s="14">
        <f t="shared" si="78"/>
        <v>40671.879293981481</v>
      </c>
      <c r="S1245">
        <f t="shared" si="79"/>
        <v>2011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8280</v>
      </c>
      <c r="O1246" t="s">
        <v>8281</v>
      </c>
      <c r="P1246">
        <f t="shared" si="76"/>
        <v>104</v>
      </c>
      <c r="Q1246">
        <f t="shared" si="77"/>
        <v>46.13</v>
      </c>
      <c r="R1246" s="14">
        <f t="shared" si="78"/>
        <v>41355.825497685182</v>
      </c>
      <c r="S1246">
        <f t="shared" si="79"/>
        <v>2013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8280</v>
      </c>
      <c r="O1247" t="s">
        <v>8281</v>
      </c>
      <c r="P1247">
        <f t="shared" si="76"/>
        <v>120</v>
      </c>
      <c r="Q1247">
        <f t="shared" si="77"/>
        <v>141.47</v>
      </c>
      <c r="R1247" s="14">
        <f t="shared" si="78"/>
        <v>41774.599930555552</v>
      </c>
      <c r="S1247">
        <f t="shared" si="79"/>
        <v>2014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8280</v>
      </c>
      <c r="O1248" t="s">
        <v>8281</v>
      </c>
      <c r="P1248">
        <f t="shared" si="76"/>
        <v>117</v>
      </c>
      <c r="Q1248">
        <f t="shared" si="77"/>
        <v>75.48</v>
      </c>
      <c r="R1248" s="14">
        <f t="shared" si="78"/>
        <v>40838.043391203704</v>
      </c>
      <c r="S1248">
        <f t="shared" si="79"/>
        <v>2011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8280</v>
      </c>
      <c r="O1249" t="s">
        <v>8281</v>
      </c>
      <c r="P1249">
        <f t="shared" si="76"/>
        <v>122</v>
      </c>
      <c r="Q1249">
        <f t="shared" si="77"/>
        <v>85.5</v>
      </c>
      <c r="R1249" s="14">
        <f t="shared" si="78"/>
        <v>41370.292303240742</v>
      </c>
      <c r="S1249">
        <f t="shared" si="79"/>
        <v>2013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8280</v>
      </c>
      <c r="O1250" t="s">
        <v>8281</v>
      </c>
      <c r="P1250">
        <f t="shared" si="76"/>
        <v>152</v>
      </c>
      <c r="Q1250">
        <f t="shared" si="77"/>
        <v>64.25</v>
      </c>
      <c r="R1250" s="14">
        <f t="shared" si="78"/>
        <v>41767.656863425924</v>
      </c>
      <c r="S1250">
        <f t="shared" si="79"/>
        <v>2014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8280</v>
      </c>
      <c r="O1251" t="s">
        <v>8281</v>
      </c>
      <c r="P1251">
        <f t="shared" si="76"/>
        <v>104</v>
      </c>
      <c r="Q1251">
        <f t="shared" si="77"/>
        <v>64.47</v>
      </c>
      <c r="R1251" s="14">
        <f t="shared" si="78"/>
        <v>41067.74086805556</v>
      </c>
      <c r="S1251">
        <f t="shared" si="79"/>
        <v>2012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8280</v>
      </c>
      <c r="O1252" t="s">
        <v>8281</v>
      </c>
      <c r="P1252">
        <f t="shared" si="76"/>
        <v>200</v>
      </c>
      <c r="Q1252">
        <f t="shared" si="77"/>
        <v>118.2</v>
      </c>
      <c r="R1252" s="14">
        <f t="shared" si="78"/>
        <v>41843.64271990741</v>
      </c>
      <c r="S1252">
        <f t="shared" si="79"/>
        <v>2014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8280</v>
      </c>
      <c r="O1253" t="s">
        <v>8281</v>
      </c>
      <c r="P1253">
        <f t="shared" si="76"/>
        <v>102</v>
      </c>
      <c r="Q1253">
        <f t="shared" si="77"/>
        <v>82.54</v>
      </c>
      <c r="R1253" s="14">
        <f t="shared" si="78"/>
        <v>40751.814432870371</v>
      </c>
      <c r="S1253">
        <f t="shared" si="79"/>
        <v>2011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8280</v>
      </c>
      <c r="O1254" t="s">
        <v>8281</v>
      </c>
      <c r="P1254">
        <f t="shared" si="76"/>
        <v>138</v>
      </c>
      <c r="Q1254">
        <f t="shared" si="77"/>
        <v>34.17</v>
      </c>
      <c r="R1254" s="14">
        <f t="shared" si="78"/>
        <v>41543.988067129627</v>
      </c>
      <c r="S1254">
        <f t="shared" si="79"/>
        <v>2013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8280</v>
      </c>
      <c r="O1255" t="s">
        <v>8281</v>
      </c>
      <c r="P1255">
        <f t="shared" si="76"/>
        <v>303833</v>
      </c>
      <c r="Q1255">
        <f t="shared" si="77"/>
        <v>42.73</v>
      </c>
      <c r="R1255" s="14">
        <f t="shared" si="78"/>
        <v>41855.783645833333</v>
      </c>
      <c r="S1255">
        <f t="shared" si="79"/>
        <v>2014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8280</v>
      </c>
      <c r="O1256" t="s">
        <v>8281</v>
      </c>
      <c r="P1256">
        <f t="shared" si="76"/>
        <v>199</v>
      </c>
      <c r="Q1256">
        <f t="shared" si="77"/>
        <v>94.49</v>
      </c>
      <c r="R1256" s="14">
        <f t="shared" si="78"/>
        <v>40487.621365740742</v>
      </c>
      <c r="S1256">
        <f t="shared" si="79"/>
        <v>2010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8280</v>
      </c>
      <c r="O1257" t="s">
        <v>8281</v>
      </c>
      <c r="P1257">
        <f t="shared" si="76"/>
        <v>202</v>
      </c>
      <c r="Q1257">
        <f t="shared" si="77"/>
        <v>55.7</v>
      </c>
      <c r="R1257" s="14">
        <f t="shared" si="78"/>
        <v>41579.845509259263</v>
      </c>
      <c r="S1257">
        <f t="shared" si="79"/>
        <v>2013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8280</v>
      </c>
      <c r="O1258" t="s">
        <v>8281</v>
      </c>
      <c r="P1258">
        <f t="shared" si="76"/>
        <v>118</v>
      </c>
      <c r="Q1258">
        <f t="shared" si="77"/>
        <v>98.03</v>
      </c>
      <c r="R1258" s="14">
        <f t="shared" si="78"/>
        <v>40921.919340277782</v>
      </c>
      <c r="S1258">
        <f t="shared" si="79"/>
        <v>2012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8280</v>
      </c>
      <c r="O1259" t="s">
        <v>8281</v>
      </c>
      <c r="P1259">
        <f t="shared" si="76"/>
        <v>295</v>
      </c>
      <c r="Q1259">
        <f t="shared" si="77"/>
        <v>92.1</v>
      </c>
      <c r="R1259" s="14">
        <f t="shared" si="78"/>
        <v>40587.085532407407</v>
      </c>
      <c r="S1259">
        <f t="shared" si="79"/>
        <v>2011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8280</v>
      </c>
      <c r="O1260" t="s">
        <v>8281</v>
      </c>
      <c r="P1260">
        <f t="shared" si="76"/>
        <v>213</v>
      </c>
      <c r="Q1260">
        <f t="shared" si="77"/>
        <v>38.18</v>
      </c>
      <c r="R1260" s="14">
        <f t="shared" si="78"/>
        <v>41487.611250000002</v>
      </c>
      <c r="S1260">
        <f t="shared" si="79"/>
        <v>2013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8280</v>
      </c>
      <c r="O1261" t="s">
        <v>8281</v>
      </c>
      <c r="P1261">
        <f t="shared" si="76"/>
        <v>104</v>
      </c>
      <c r="Q1261">
        <f t="shared" si="77"/>
        <v>27.15</v>
      </c>
      <c r="R1261" s="14">
        <f t="shared" si="78"/>
        <v>41766.970648148148</v>
      </c>
      <c r="S1261">
        <f t="shared" si="79"/>
        <v>2014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8280</v>
      </c>
      <c r="O1262" t="s">
        <v>8281</v>
      </c>
      <c r="P1262">
        <f t="shared" si="76"/>
        <v>114</v>
      </c>
      <c r="Q1262">
        <f t="shared" si="77"/>
        <v>50.69</v>
      </c>
      <c r="R1262" s="14">
        <f t="shared" si="78"/>
        <v>41666.842824074076</v>
      </c>
      <c r="S1262">
        <f t="shared" si="79"/>
        <v>2014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8280</v>
      </c>
      <c r="O1263" t="s">
        <v>8281</v>
      </c>
      <c r="P1263">
        <f t="shared" si="76"/>
        <v>101</v>
      </c>
      <c r="Q1263">
        <f t="shared" si="77"/>
        <v>38.94</v>
      </c>
      <c r="R1263" s="14">
        <f t="shared" si="78"/>
        <v>41638.342905092592</v>
      </c>
      <c r="S1263">
        <f t="shared" si="79"/>
        <v>2013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8280</v>
      </c>
      <c r="O1264" t="s">
        <v>8281</v>
      </c>
      <c r="P1264">
        <f t="shared" si="76"/>
        <v>125</v>
      </c>
      <c r="Q1264">
        <f t="shared" si="77"/>
        <v>77.64</v>
      </c>
      <c r="R1264" s="14">
        <f t="shared" si="78"/>
        <v>41656.762638888889</v>
      </c>
      <c r="S1264">
        <f t="shared" si="79"/>
        <v>2014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8280</v>
      </c>
      <c r="O1265" t="s">
        <v>8281</v>
      </c>
      <c r="P1265">
        <f t="shared" si="76"/>
        <v>119</v>
      </c>
      <c r="Q1265">
        <f t="shared" si="77"/>
        <v>43.54</v>
      </c>
      <c r="R1265" s="14">
        <f t="shared" si="78"/>
        <v>41692.084143518521</v>
      </c>
      <c r="S1265">
        <f t="shared" si="79"/>
        <v>2014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8280</v>
      </c>
      <c r="O1266" t="s">
        <v>8281</v>
      </c>
      <c r="P1266">
        <f t="shared" si="76"/>
        <v>166</v>
      </c>
      <c r="Q1266">
        <f t="shared" si="77"/>
        <v>31.82</v>
      </c>
      <c r="R1266" s="14">
        <f t="shared" si="78"/>
        <v>41547.662997685184</v>
      </c>
      <c r="S1266">
        <f t="shared" si="79"/>
        <v>2013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8280</v>
      </c>
      <c r="O1267" t="s">
        <v>8281</v>
      </c>
      <c r="P1267">
        <f t="shared" si="76"/>
        <v>119</v>
      </c>
      <c r="Q1267">
        <f t="shared" si="77"/>
        <v>63.18</v>
      </c>
      <c r="R1267" s="14">
        <f t="shared" si="78"/>
        <v>40465.655266203699</v>
      </c>
      <c r="S1267">
        <f t="shared" si="79"/>
        <v>2010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8280</v>
      </c>
      <c r="O1268" t="s">
        <v>8281</v>
      </c>
      <c r="P1268">
        <f t="shared" si="76"/>
        <v>100</v>
      </c>
      <c r="Q1268">
        <f t="shared" si="77"/>
        <v>190.9</v>
      </c>
      <c r="R1268" s="14">
        <f t="shared" si="78"/>
        <v>41620.87667824074</v>
      </c>
      <c r="S1268">
        <f t="shared" si="79"/>
        <v>2013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8280</v>
      </c>
      <c r="O1269" t="s">
        <v>8281</v>
      </c>
      <c r="P1269">
        <f t="shared" si="76"/>
        <v>102</v>
      </c>
      <c r="Q1269">
        <f t="shared" si="77"/>
        <v>140.86000000000001</v>
      </c>
      <c r="R1269" s="14">
        <f t="shared" si="78"/>
        <v>41449.585162037038</v>
      </c>
      <c r="S1269">
        <f t="shared" si="79"/>
        <v>2013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8280</v>
      </c>
      <c r="O1270" t="s">
        <v>8281</v>
      </c>
      <c r="P1270">
        <f t="shared" si="76"/>
        <v>117</v>
      </c>
      <c r="Q1270">
        <f t="shared" si="77"/>
        <v>76.92</v>
      </c>
      <c r="R1270" s="14">
        <f t="shared" si="78"/>
        <v>41507.845451388886</v>
      </c>
      <c r="S1270">
        <f t="shared" si="79"/>
        <v>2013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8280</v>
      </c>
      <c r="O1271" t="s">
        <v>8281</v>
      </c>
      <c r="P1271">
        <f t="shared" si="76"/>
        <v>109</v>
      </c>
      <c r="Q1271">
        <f t="shared" si="77"/>
        <v>99.16</v>
      </c>
      <c r="R1271" s="14">
        <f t="shared" si="78"/>
        <v>42445.823055555549</v>
      </c>
      <c r="S1271">
        <f t="shared" si="79"/>
        <v>2016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8280</v>
      </c>
      <c r="O1272" t="s">
        <v>8281</v>
      </c>
      <c r="P1272">
        <f t="shared" si="76"/>
        <v>115</v>
      </c>
      <c r="Q1272">
        <f t="shared" si="77"/>
        <v>67.88</v>
      </c>
      <c r="R1272" s="14">
        <f t="shared" si="78"/>
        <v>40933.856967592597</v>
      </c>
      <c r="S1272">
        <f t="shared" si="79"/>
        <v>2012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8280</v>
      </c>
      <c r="O1273" t="s">
        <v>8281</v>
      </c>
      <c r="P1273">
        <f t="shared" si="76"/>
        <v>102</v>
      </c>
      <c r="Q1273">
        <f t="shared" si="77"/>
        <v>246.29</v>
      </c>
      <c r="R1273" s="14">
        <f t="shared" si="78"/>
        <v>41561.683553240742</v>
      </c>
      <c r="S1273">
        <f t="shared" si="79"/>
        <v>2013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8280</v>
      </c>
      <c r="O1274" t="s">
        <v>8281</v>
      </c>
      <c r="P1274">
        <f t="shared" si="76"/>
        <v>106</v>
      </c>
      <c r="Q1274">
        <f t="shared" si="77"/>
        <v>189.29</v>
      </c>
      <c r="R1274" s="14">
        <f t="shared" si="78"/>
        <v>40274.745127314818</v>
      </c>
      <c r="S1274">
        <f t="shared" si="79"/>
        <v>2010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8280</v>
      </c>
      <c r="O1275" t="s">
        <v>8281</v>
      </c>
      <c r="P1275">
        <f t="shared" si="76"/>
        <v>104</v>
      </c>
      <c r="Q1275">
        <f t="shared" si="77"/>
        <v>76.67</v>
      </c>
      <c r="R1275" s="14">
        <f t="shared" si="78"/>
        <v>41852.730219907404</v>
      </c>
      <c r="S1275">
        <f t="shared" si="79"/>
        <v>2014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8280</v>
      </c>
      <c r="O1276" t="s">
        <v>8281</v>
      </c>
      <c r="P1276">
        <f t="shared" si="76"/>
        <v>155</v>
      </c>
      <c r="Q1276">
        <f t="shared" si="77"/>
        <v>82.96</v>
      </c>
      <c r="R1276" s="14">
        <f t="shared" si="78"/>
        <v>41116.690104166664</v>
      </c>
      <c r="S1276">
        <f t="shared" si="79"/>
        <v>2012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8280</v>
      </c>
      <c r="O1277" t="s">
        <v>8281</v>
      </c>
      <c r="P1277">
        <f t="shared" si="76"/>
        <v>162</v>
      </c>
      <c r="Q1277">
        <f t="shared" si="77"/>
        <v>62.52</v>
      </c>
      <c r="R1277" s="14">
        <f t="shared" si="78"/>
        <v>41458.867905092593</v>
      </c>
      <c r="S1277">
        <f t="shared" si="79"/>
        <v>2013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8280</v>
      </c>
      <c r="O1278" t="s">
        <v>8281</v>
      </c>
      <c r="P1278">
        <f t="shared" si="76"/>
        <v>104</v>
      </c>
      <c r="Q1278">
        <f t="shared" si="77"/>
        <v>46.07</v>
      </c>
      <c r="R1278" s="14">
        <f t="shared" si="78"/>
        <v>40007.704247685186</v>
      </c>
      <c r="S1278">
        <f t="shared" si="79"/>
        <v>2009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8280</v>
      </c>
      <c r="O1279" t="s">
        <v>8281</v>
      </c>
      <c r="P1279">
        <f t="shared" si="76"/>
        <v>106</v>
      </c>
      <c r="Q1279">
        <f t="shared" si="77"/>
        <v>38.54</v>
      </c>
      <c r="R1279" s="14">
        <f t="shared" si="78"/>
        <v>41121.561886574076</v>
      </c>
      <c r="S1279">
        <f t="shared" si="79"/>
        <v>2012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8280</v>
      </c>
      <c r="O1280" t="s">
        <v>8281</v>
      </c>
      <c r="P1280">
        <f t="shared" si="76"/>
        <v>155</v>
      </c>
      <c r="Q1280">
        <f t="shared" si="77"/>
        <v>53.01</v>
      </c>
      <c r="R1280" s="14">
        <f t="shared" si="78"/>
        <v>41786.555162037039</v>
      </c>
      <c r="S1280">
        <f t="shared" si="79"/>
        <v>2014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8280</v>
      </c>
      <c r="O1281" t="s">
        <v>8281</v>
      </c>
      <c r="P1281">
        <f t="shared" si="76"/>
        <v>111</v>
      </c>
      <c r="Q1281">
        <f t="shared" si="77"/>
        <v>73.36</v>
      </c>
      <c r="R1281" s="14">
        <f t="shared" si="78"/>
        <v>41682.099189814813</v>
      </c>
      <c r="S1281">
        <f t="shared" si="79"/>
        <v>2014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8280</v>
      </c>
      <c r="O1282" t="s">
        <v>8281</v>
      </c>
      <c r="P1282">
        <f t="shared" ref="P1282:P1345" si="80">ROUND(E1282/D1282*100,0)</f>
        <v>111</v>
      </c>
      <c r="Q1282">
        <f t="shared" si="77"/>
        <v>127.98</v>
      </c>
      <c r="R1282" s="14">
        <f t="shared" si="78"/>
        <v>40513.757569444446</v>
      </c>
      <c r="S1282">
        <f t="shared" si="79"/>
        <v>2010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8280</v>
      </c>
      <c r="O1283" t="s">
        <v>8281</v>
      </c>
      <c r="P1283">
        <f t="shared" si="80"/>
        <v>111</v>
      </c>
      <c r="Q1283">
        <f t="shared" ref="Q1283:Q1346" si="81">IFERROR(ROUND(E1283/L1283,2),0)</f>
        <v>104.73</v>
      </c>
      <c r="R1283" s="14">
        <f t="shared" ref="R1283:R1346" si="82">(((J1283/60)/60)/24)+DATE(1970,1,1)</f>
        <v>41463.743472222224</v>
      </c>
      <c r="S1283">
        <f t="shared" ref="S1283:S1346" si="83">YEAR(R1283)</f>
        <v>2013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8280</v>
      </c>
      <c r="O1284" t="s">
        <v>8281</v>
      </c>
      <c r="P1284">
        <f t="shared" si="80"/>
        <v>124</v>
      </c>
      <c r="Q1284">
        <f t="shared" si="81"/>
        <v>67.67</v>
      </c>
      <c r="R1284" s="14">
        <f t="shared" si="82"/>
        <v>41586.475173611114</v>
      </c>
      <c r="S1284">
        <f t="shared" si="83"/>
        <v>2013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8280</v>
      </c>
      <c r="O1285" t="s">
        <v>8281</v>
      </c>
      <c r="P1285">
        <f t="shared" si="80"/>
        <v>211</v>
      </c>
      <c r="Q1285">
        <f t="shared" si="81"/>
        <v>95.93</v>
      </c>
      <c r="R1285" s="14">
        <f t="shared" si="82"/>
        <v>41320.717465277776</v>
      </c>
      <c r="S1285">
        <f t="shared" si="83"/>
        <v>2013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8272</v>
      </c>
      <c r="O1286" t="s">
        <v>8273</v>
      </c>
      <c r="P1286">
        <f t="shared" si="80"/>
        <v>101</v>
      </c>
      <c r="Q1286">
        <f t="shared" si="81"/>
        <v>65.16</v>
      </c>
      <c r="R1286" s="14">
        <f t="shared" si="82"/>
        <v>42712.23474537037</v>
      </c>
      <c r="S1286">
        <f t="shared" si="83"/>
        <v>2016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8272</v>
      </c>
      <c r="O1287" t="s">
        <v>8273</v>
      </c>
      <c r="P1287">
        <f t="shared" si="80"/>
        <v>102</v>
      </c>
      <c r="Q1287">
        <f t="shared" si="81"/>
        <v>32.270000000000003</v>
      </c>
      <c r="R1287" s="14">
        <f t="shared" si="82"/>
        <v>42160.583043981482</v>
      </c>
      <c r="S1287">
        <f t="shared" si="83"/>
        <v>2015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8272</v>
      </c>
      <c r="O1288" t="s">
        <v>8273</v>
      </c>
      <c r="P1288">
        <f t="shared" si="80"/>
        <v>108</v>
      </c>
      <c r="Q1288">
        <f t="shared" si="81"/>
        <v>81.25</v>
      </c>
      <c r="R1288" s="14">
        <f t="shared" si="82"/>
        <v>42039.384571759263</v>
      </c>
      <c r="S1288">
        <f t="shared" si="83"/>
        <v>2015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8272</v>
      </c>
      <c r="O1289" t="s">
        <v>8273</v>
      </c>
      <c r="P1289">
        <f t="shared" si="80"/>
        <v>242</v>
      </c>
      <c r="Q1289">
        <f t="shared" si="81"/>
        <v>24.2</v>
      </c>
      <c r="R1289" s="14">
        <f t="shared" si="82"/>
        <v>42107.621018518519</v>
      </c>
      <c r="S1289">
        <f t="shared" si="83"/>
        <v>2015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8272</v>
      </c>
      <c r="O1290" t="s">
        <v>8273</v>
      </c>
      <c r="P1290">
        <f t="shared" si="80"/>
        <v>100</v>
      </c>
      <c r="Q1290">
        <f t="shared" si="81"/>
        <v>65.87</v>
      </c>
      <c r="R1290" s="14">
        <f t="shared" si="82"/>
        <v>42561.154664351852</v>
      </c>
      <c r="S1290">
        <f t="shared" si="83"/>
        <v>2016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8272</v>
      </c>
      <c r="O1291" t="s">
        <v>8273</v>
      </c>
      <c r="P1291">
        <f t="shared" si="80"/>
        <v>125</v>
      </c>
      <c r="Q1291">
        <f t="shared" si="81"/>
        <v>36.08</v>
      </c>
      <c r="R1291" s="14">
        <f t="shared" si="82"/>
        <v>42709.134780092587</v>
      </c>
      <c r="S1291">
        <f t="shared" si="83"/>
        <v>2016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8272</v>
      </c>
      <c r="O1292" t="s">
        <v>8273</v>
      </c>
      <c r="P1292">
        <f t="shared" si="80"/>
        <v>109</v>
      </c>
      <c r="Q1292">
        <f t="shared" si="81"/>
        <v>44.19</v>
      </c>
      <c r="R1292" s="14">
        <f t="shared" si="82"/>
        <v>42086.614942129629</v>
      </c>
      <c r="S1292">
        <f t="shared" si="83"/>
        <v>2015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8272</v>
      </c>
      <c r="O1293" t="s">
        <v>8273</v>
      </c>
      <c r="P1293">
        <f t="shared" si="80"/>
        <v>146</v>
      </c>
      <c r="Q1293">
        <f t="shared" si="81"/>
        <v>104.07</v>
      </c>
      <c r="R1293" s="14">
        <f t="shared" si="82"/>
        <v>42064.652673611112</v>
      </c>
      <c r="S1293">
        <f t="shared" si="83"/>
        <v>2015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8272</v>
      </c>
      <c r="O1294" t="s">
        <v>8273</v>
      </c>
      <c r="P1294">
        <f t="shared" si="80"/>
        <v>110</v>
      </c>
      <c r="Q1294">
        <f t="shared" si="81"/>
        <v>35.96</v>
      </c>
      <c r="R1294" s="14">
        <f t="shared" si="82"/>
        <v>42256.764212962968</v>
      </c>
      <c r="S1294">
        <f t="shared" si="83"/>
        <v>2015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8272</v>
      </c>
      <c r="O1295" t="s">
        <v>8273</v>
      </c>
      <c r="P1295">
        <f t="shared" si="80"/>
        <v>102</v>
      </c>
      <c r="Q1295">
        <f t="shared" si="81"/>
        <v>127.79</v>
      </c>
      <c r="R1295" s="14">
        <f t="shared" si="82"/>
        <v>42292.701053240744</v>
      </c>
      <c r="S1295">
        <f t="shared" si="83"/>
        <v>2015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8272</v>
      </c>
      <c r="O1296" t="s">
        <v>8273</v>
      </c>
      <c r="P1296">
        <f t="shared" si="80"/>
        <v>122</v>
      </c>
      <c r="Q1296">
        <f t="shared" si="81"/>
        <v>27.73</v>
      </c>
      <c r="R1296" s="14">
        <f t="shared" si="82"/>
        <v>42278.453668981485</v>
      </c>
      <c r="S1296">
        <f t="shared" si="83"/>
        <v>2015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8272</v>
      </c>
      <c r="O1297" t="s">
        <v>8273</v>
      </c>
      <c r="P1297">
        <f t="shared" si="80"/>
        <v>102</v>
      </c>
      <c r="Q1297">
        <f t="shared" si="81"/>
        <v>39.83</v>
      </c>
      <c r="R1297" s="14">
        <f t="shared" si="82"/>
        <v>42184.572881944448</v>
      </c>
      <c r="S1297">
        <f t="shared" si="83"/>
        <v>2015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8272</v>
      </c>
      <c r="O1298" t="s">
        <v>8273</v>
      </c>
      <c r="P1298">
        <f t="shared" si="80"/>
        <v>141</v>
      </c>
      <c r="Q1298">
        <f t="shared" si="81"/>
        <v>52.17</v>
      </c>
      <c r="R1298" s="14">
        <f t="shared" si="82"/>
        <v>42423.050613425927</v>
      </c>
      <c r="S1298">
        <f t="shared" si="83"/>
        <v>2016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8272</v>
      </c>
      <c r="O1299" t="s">
        <v>8273</v>
      </c>
      <c r="P1299">
        <f t="shared" si="80"/>
        <v>110</v>
      </c>
      <c r="Q1299">
        <f t="shared" si="81"/>
        <v>92.04</v>
      </c>
      <c r="R1299" s="14">
        <f t="shared" si="82"/>
        <v>42461.747199074074</v>
      </c>
      <c r="S1299">
        <f t="shared" si="83"/>
        <v>2016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8272</v>
      </c>
      <c r="O1300" t="s">
        <v>8273</v>
      </c>
      <c r="P1300">
        <f t="shared" si="80"/>
        <v>105</v>
      </c>
      <c r="Q1300">
        <f t="shared" si="81"/>
        <v>63.42</v>
      </c>
      <c r="R1300" s="14">
        <f t="shared" si="82"/>
        <v>42458.680925925932</v>
      </c>
      <c r="S1300">
        <f t="shared" si="83"/>
        <v>2016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8272</v>
      </c>
      <c r="O1301" t="s">
        <v>8273</v>
      </c>
      <c r="P1301">
        <f t="shared" si="80"/>
        <v>124</v>
      </c>
      <c r="Q1301">
        <f t="shared" si="81"/>
        <v>135.63</v>
      </c>
      <c r="R1301" s="14">
        <f t="shared" si="82"/>
        <v>42169.814340277779</v>
      </c>
      <c r="S1301">
        <f t="shared" si="83"/>
        <v>2015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8272</v>
      </c>
      <c r="O1302" t="s">
        <v>8273</v>
      </c>
      <c r="P1302">
        <f t="shared" si="80"/>
        <v>135</v>
      </c>
      <c r="Q1302">
        <f t="shared" si="81"/>
        <v>168.75</v>
      </c>
      <c r="R1302" s="14">
        <f t="shared" si="82"/>
        <v>42483.675208333334</v>
      </c>
      <c r="S1302">
        <f t="shared" si="83"/>
        <v>2016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8272</v>
      </c>
      <c r="O1303" t="s">
        <v>8273</v>
      </c>
      <c r="P1303">
        <f t="shared" si="80"/>
        <v>103</v>
      </c>
      <c r="Q1303">
        <f t="shared" si="81"/>
        <v>70.86</v>
      </c>
      <c r="R1303" s="14">
        <f t="shared" si="82"/>
        <v>42195.749745370369</v>
      </c>
      <c r="S1303">
        <f t="shared" si="83"/>
        <v>2015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8272</v>
      </c>
      <c r="O1304" t="s">
        <v>8273</v>
      </c>
      <c r="P1304">
        <f t="shared" si="80"/>
        <v>100</v>
      </c>
      <c r="Q1304">
        <f t="shared" si="81"/>
        <v>50</v>
      </c>
      <c r="R1304" s="14">
        <f t="shared" si="82"/>
        <v>42675.057997685188</v>
      </c>
      <c r="S1304">
        <f t="shared" si="83"/>
        <v>2016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8272</v>
      </c>
      <c r="O1305" t="s">
        <v>8273</v>
      </c>
      <c r="P1305">
        <f t="shared" si="80"/>
        <v>130</v>
      </c>
      <c r="Q1305">
        <f t="shared" si="81"/>
        <v>42.21</v>
      </c>
      <c r="R1305" s="14">
        <f t="shared" si="82"/>
        <v>42566.441203703704</v>
      </c>
      <c r="S1305">
        <f t="shared" si="83"/>
        <v>2016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8274</v>
      </c>
      <c r="O1306" t="s">
        <v>8276</v>
      </c>
      <c r="P1306">
        <f t="shared" si="80"/>
        <v>40</v>
      </c>
      <c r="Q1306">
        <f t="shared" si="81"/>
        <v>152.41</v>
      </c>
      <c r="R1306" s="14">
        <f t="shared" si="82"/>
        <v>42747.194502314815</v>
      </c>
      <c r="S1306">
        <f t="shared" si="83"/>
        <v>2017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8274</v>
      </c>
      <c r="O1307" t="s">
        <v>8276</v>
      </c>
      <c r="P1307">
        <f t="shared" si="80"/>
        <v>26</v>
      </c>
      <c r="Q1307">
        <f t="shared" si="81"/>
        <v>90.62</v>
      </c>
      <c r="R1307" s="14">
        <f t="shared" si="82"/>
        <v>42543.665601851855</v>
      </c>
      <c r="S1307">
        <f t="shared" si="83"/>
        <v>2016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8274</v>
      </c>
      <c r="O1308" t="s">
        <v>8276</v>
      </c>
      <c r="P1308">
        <f t="shared" si="80"/>
        <v>65</v>
      </c>
      <c r="Q1308">
        <f t="shared" si="81"/>
        <v>201.6</v>
      </c>
      <c r="R1308" s="14">
        <f t="shared" si="82"/>
        <v>41947.457569444443</v>
      </c>
      <c r="S1308">
        <f t="shared" si="83"/>
        <v>2014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8274</v>
      </c>
      <c r="O1309" t="s">
        <v>8276</v>
      </c>
      <c r="P1309">
        <f t="shared" si="80"/>
        <v>12</v>
      </c>
      <c r="Q1309">
        <f t="shared" si="81"/>
        <v>127.93</v>
      </c>
      <c r="R1309" s="14">
        <f t="shared" si="82"/>
        <v>42387.503229166665</v>
      </c>
      <c r="S1309">
        <f t="shared" si="83"/>
        <v>2016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8274</v>
      </c>
      <c r="O1310" t="s">
        <v>8276</v>
      </c>
      <c r="P1310">
        <f t="shared" si="80"/>
        <v>11</v>
      </c>
      <c r="Q1310">
        <f t="shared" si="81"/>
        <v>29.89</v>
      </c>
      <c r="R1310" s="14">
        <f t="shared" si="82"/>
        <v>42611.613564814819</v>
      </c>
      <c r="S1310">
        <f t="shared" si="83"/>
        <v>2016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8274</v>
      </c>
      <c r="O1311" t="s">
        <v>8276</v>
      </c>
      <c r="P1311">
        <f t="shared" si="80"/>
        <v>112</v>
      </c>
      <c r="Q1311">
        <f t="shared" si="81"/>
        <v>367.97</v>
      </c>
      <c r="R1311" s="14">
        <f t="shared" si="82"/>
        <v>42257.882731481484</v>
      </c>
      <c r="S1311">
        <f t="shared" si="83"/>
        <v>2015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8274</v>
      </c>
      <c r="O1312" t="s">
        <v>8276</v>
      </c>
      <c r="P1312">
        <f t="shared" si="80"/>
        <v>16</v>
      </c>
      <c r="Q1312">
        <f t="shared" si="81"/>
        <v>129.16999999999999</v>
      </c>
      <c r="R1312" s="14">
        <f t="shared" si="82"/>
        <v>42556.667245370365</v>
      </c>
      <c r="S1312">
        <f t="shared" si="83"/>
        <v>2016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8274</v>
      </c>
      <c r="O1313" t="s">
        <v>8276</v>
      </c>
      <c r="P1313">
        <f t="shared" si="80"/>
        <v>32</v>
      </c>
      <c r="Q1313">
        <f t="shared" si="81"/>
        <v>800.7</v>
      </c>
      <c r="R1313" s="14">
        <f t="shared" si="82"/>
        <v>42669.802303240736</v>
      </c>
      <c r="S1313">
        <f t="shared" si="83"/>
        <v>2016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8274</v>
      </c>
      <c r="O1314" t="s">
        <v>8276</v>
      </c>
      <c r="P1314">
        <f t="shared" si="80"/>
        <v>1</v>
      </c>
      <c r="Q1314">
        <f t="shared" si="81"/>
        <v>28</v>
      </c>
      <c r="R1314" s="14">
        <f t="shared" si="82"/>
        <v>42082.702800925923</v>
      </c>
      <c r="S1314">
        <f t="shared" si="83"/>
        <v>2015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8274</v>
      </c>
      <c r="O1315" t="s">
        <v>8276</v>
      </c>
      <c r="P1315">
        <f t="shared" si="80"/>
        <v>31</v>
      </c>
      <c r="Q1315">
        <f t="shared" si="81"/>
        <v>102.02</v>
      </c>
      <c r="R1315" s="14">
        <f t="shared" si="82"/>
        <v>42402.709652777776</v>
      </c>
      <c r="S1315">
        <f t="shared" si="83"/>
        <v>2016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8274</v>
      </c>
      <c r="O1316" t="s">
        <v>8276</v>
      </c>
      <c r="P1316">
        <f t="shared" si="80"/>
        <v>1</v>
      </c>
      <c r="Q1316">
        <f t="shared" si="81"/>
        <v>184.36</v>
      </c>
      <c r="R1316" s="14">
        <f t="shared" si="82"/>
        <v>42604.669675925921</v>
      </c>
      <c r="S1316">
        <f t="shared" si="83"/>
        <v>2016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8274</v>
      </c>
      <c r="O1317" t="s">
        <v>8276</v>
      </c>
      <c r="P1317">
        <f t="shared" si="80"/>
        <v>40</v>
      </c>
      <c r="Q1317">
        <f t="shared" si="81"/>
        <v>162.91999999999999</v>
      </c>
      <c r="R1317" s="14">
        <f t="shared" si="82"/>
        <v>42278.498240740737</v>
      </c>
      <c r="S1317">
        <f t="shared" si="83"/>
        <v>2015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8274</v>
      </c>
      <c r="O1318" t="s">
        <v>8276</v>
      </c>
      <c r="P1318">
        <f t="shared" si="80"/>
        <v>0</v>
      </c>
      <c r="Q1318">
        <f t="shared" si="81"/>
        <v>1</v>
      </c>
      <c r="R1318" s="14">
        <f t="shared" si="82"/>
        <v>42393.961909722217</v>
      </c>
      <c r="S1318">
        <f t="shared" si="83"/>
        <v>2016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8274</v>
      </c>
      <c r="O1319" t="s">
        <v>8276</v>
      </c>
      <c r="P1319">
        <f t="shared" si="80"/>
        <v>6</v>
      </c>
      <c r="Q1319">
        <f t="shared" si="81"/>
        <v>603.53</v>
      </c>
      <c r="R1319" s="14">
        <f t="shared" si="82"/>
        <v>42520.235486111109</v>
      </c>
      <c r="S1319">
        <f t="shared" si="83"/>
        <v>2016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8274</v>
      </c>
      <c r="O1320" t="s">
        <v>8276</v>
      </c>
      <c r="P1320">
        <f t="shared" si="80"/>
        <v>15</v>
      </c>
      <c r="Q1320">
        <f t="shared" si="81"/>
        <v>45.41</v>
      </c>
      <c r="R1320" s="14">
        <f t="shared" si="82"/>
        <v>41985.043657407412</v>
      </c>
      <c r="S1320">
        <f t="shared" si="83"/>
        <v>2014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8274</v>
      </c>
      <c r="O1321" t="s">
        <v>8276</v>
      </c>
      <c r="P1321">
        <f t="shared" si="80"/>
        <v>15</v>
      </c>
      <c r="Q1321">
        <f t="shared" si="81"/>
        <v>97.33</v>
      </c>
      <c r="R1321" s="14">
        <f t="shared" si="82"/>
        <v>41816.812094907407</v>
      </c>
      <c r="S1321">
        <f t="shared" si="83"/>
        <v>2014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8274</v>
      </c>
      <c r="O1322" t="s">
        <v>8276</v>
      </c>
      <c r="P1322">
        <f t="shared" si="80"/>
        <v>1</v>
      </c>
      <c r="Q1322">
        <f t="shared" si="81"/>
        <v>167.67</v>
      </c>
      <c r="R1322" s="14">
        <f t="shared" si="82"/>
        <v>42705.690347222218</v>
      </c>
      <c r="S1322">
        <f t="shared" si="83"/>
        <v>2016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8274</v>
      </c>
      <c r="O1323" t="s">
        <v>8276</v>
      </c>
      <c r="P1323">
        <f t="shared" si="80"/>
        <v>1</v>
      </c>
      <c r="Q1323">
        <f t="shared" si="81"/>
        <v>859.86</v>
      </c>
      <c r="R1323" s="14">
        <f t="shared" si="82"/>
        <v>42697.74927083333</v>
      </c>
      <c r="S1323">
        <f t="shared" si="83"/>
        <v>2016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8274</v>
      </c>
      <c r="O1324" t="s">
        <v>8276</v>
      </c>
      <c r="P1324">
        <f t="shared" si="80"/>
        <v>0</v>
      </c>
      <c r="Q1324">
        <f t="shared" si="81"/>
        <v>26.5</v>
      </c>
      <c r="R1324" s="14">
        <f t="shared" si="82"/>
        <v>42115.656539351854</v>
      </c>
      <c r="S1324">
        <f t="shared" si="83"/>
        <v>2015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8274</v>
      </c>
      <c r="O1325" t="s">
        <v>8276</v>
      </c>
      <c r="P1325">
        <f t="shared" si="80"/>
        <v>9</v>
      </c>
      <c r="Q1325">
        <f t="shared" si="81"/>
        <v>30.27</v>
      </c>
      <c r="R1325" s="14">
        <f t="shared" si="82"/>
        <v>42451.698449074072</v>
      </c>
      <c r="S1325">
        <f t="shared" si="83"/>
        <v>2016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8274</v>
      </c>
      <c r="O1326" t="s">
        <v>8276</v>
      </c>
      <c r="P1326">
        <f t="shared" si="80"/>
        <v>10</v>
      </c>
      <c r="Q1326">
        <f t="shared" si="81"/>
        <v>54.67</v>
      </c>
      <c r="R1326" s="14">
        <f t="shared" si="82"/>
        <v>42626.633703703701</v>
      </c>
      <c r="S1326">
        <f t="shared" si="83"/>
        <v>2016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8274</v>
      </c>
      <c r="O1327" t="s">
        <v>8276</v>
      </c>
      <c r="P1327">
        <f t="shared" si="80"/>
        <v>2</v>
      </c>
      <c r="Q1327">
        <f t="shared" si="81"/>
        <v>60.75</v>
      </c>
      <c r="R1327" s="14">
        <f t="shared" si="82"/>
        <v>42704.086053240739</v>
      </c>
      <c r="S1327">
        <f t="shared" si="83"/>
        <v>2016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8274</v>
      </c>
      <c r="O1328" t="s">
        <v>8276</v>
      </c>
      <c r="P1328">
        <f t="shared" si="80"/>
        <v>1</v>
      </c>
      <c r="Q1328">
        <f t="shared" si="81"/>
        <v>102.73</v>
      </c>
      <c r="R1328" s="14">
        <f t="shared" si="82"/>
        <v>41974.791990740734</v>
      </c>
      <c r="S1328">
        <f t="shared" si="83"/>
        <v>2014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8274</v>
      </c>
      <c r="O1329" t="s">
        <v>8276</v>
      </c>
      <c r="P1329">
        <f t="shared" si="80"/>
        <v>4</v>
      </c>
      <c r="Q1329">
        <f t="shared" si="81"/>
        <v>41.59</v>
      </c>
      <c r="R1329" s="14">
        <f t="shared" si="82"/>
        <v>42123.678645833337</v>
      </c>
      <c r="S1329">
        <f t="shared" si="83"/>
        <v>2015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8274</v>
      </c>
      <c r="O1330" t="s">
        <v>8276</v>
      </c>
      <c r="P1330">
        <f t="shared" si="80"/>
        <v>2</v>
      </c>
      <c r="Q1330">
        <f t="shared" si="81"/>
        <v>116.53</v>
      </c>
      <c r="R1330" s="14">
        <f t="shared" si="82"/>
        <v>42612.642754629633</v>
      </c>
      <c r="S1330">
        <f t="shared" si="83"/>
        <v>2016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8274</v>
      </c>
      <c r="O1331" t="s">
        <v>8276</v>
      </c>
      <c r="P1331">
        <f t="shared" si="80"/>
        <v>1</v>
      </c>
      <c r="Q1331">
        <f t="shared" si="81"/>
        <v>45.33</v>
      </c>
      <c r="R1331" s="14">
        <f t="shared" si="82"/>
        <v>41935.221585648149</v>
      </c>
      <c r="S1331">
        <f t="shared" si="83"/>
        <v>2014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8274</v>
      </c>
      <c r="O1332" t="s">
        <v>8276</v>
      </c>
      <c r="P1332">
        <f t="shared" si="80"/>
        <v>22</v>
      </c>
      <c r="Q1332">
        <f t="shared" si="81"/>
        <v>157.46</v>
      </c>
      <c r="R1332" s="14">
        <f t="shared" si="82"/>
        <v>42522.276724537034</v>
      </c>
      <c r="S1332">
        <f t="shared" si="83"/>
        <v>2016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8274</v>
      </c>
      <c r="O1333" t="s">
        <v>8276</v>
      </c>
      <c r="P1333">
        <f t="shared" si="80"/>
        <v>1</v>
      </c>
      <c r="Q1333">
        <f t="shared" si="81"/>
        <v>100.5</v>
      </c>
      <c r="R1333" s="14">
        <f t="shared" si="82"/>
        <v>42569.50409722222</v>
      </c>
      <c r="S1333">
        <f t="shared" si="83"/>
        <v>2016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8274</v>
      </c>
      <c r="O1334" t="s">
        <v>8276</v>
      </c>
      <c r="P1334">
        <f t="shared" si="80"/>
        <v>0</v>
      </c>
      <c r="Q1334">
        <f t="shared" si="81"/>
        <v>0</v>
      </c>
      <c r="R1334" s="14">
        <f t="shared" si="82"/>
        <v>42732.060277777782</v>
      </c>
      <c r="S1334">
        <f t="shared" si="83"/>
        <v>2016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8274</v>
      </c>
      <c r="O1335" t="s">
        <v>8276</v>
      </c>
      <c r="P1335">
        <f t="shared" si="80"/>
        <v>0</v>
      </c>
      <c r="Q1335">
        <f t="shared" si="81"/>
        <v>0</v>
      </c>
      <c r="R1335" s="14">
        <f t="shared" si="82"/>
        <v>41806.106770833336</v>
      </c>
      <c r="S1335">
        <f t="shared" si="83"/>
        <v>2014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8274</v>
      </c>
      <c r="O1336" t="s">
        <v>8276</v>
      </c>
      <c r="P1336">
        <f t="shared" si="80"/>
        <v>11</v>
      </c>
      <c r="Q1336">
        <f t="shared" si="81"/>
        <v>51.82</v>
      </c>
      <c r="R1336" s="14">
        <f t="shared" si="82"/>
        <v>42410.774155092593</v>
      </c>
      <c r="S1336">
        <f t="shared" si="83"/>
        <v>2016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8274</v>
      </c>
      <c r="O1337" t="s">
        <v>8276</v>
      </c>
      <c r="P1337">
        <f t="shared" si="80"/>
        <v>20</v>
      </c>
      <c r="Q1337">
        <f t="shared" si="81"/>
        <v>308.75</v>
      </c>
      <c r="R1337" s="14">
        <f t="shared" si="82"/>
        <v>42313.936365740738</v>
      </c>
      <c r="S1337">
        <f t="shared" si="83"/>
        <v>2015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8274</v>
      </c>
      <c r="O1338" t="s">
        <v>8276</v>
      </c>
      <c r="P1338">
        <f t="shared" si="80"/>
        <v>85</v>
      </c>
      <c r="Q1338">
        <f t="shared" si="81"/>
        <v>379.23</v>
      </c>
      <c r="R1338" s="14">
        <f t="shared" si="82"/>
        <v>41955.863750000004</v>
      </c>
      <c r="S1338">
        <f t="shared" si="83"/>
        <v>2014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8274</v>
      </c>
      <c r="O1339" t="s">
        <v>8276</v>
      </c>
      <c r="P1339">
        <f t="shared" si="80"/>
        <v>49</v>
      </c>
      <c r="Q1339">
        <f t="shared" si="81"/>
        <v>176.36</v>
      </c>
      <c r="R1339" s="14">
        <f t="shared" si="82"/>
        <v>42767.577303240745</v>
      </c>
      <c r="S1339">
        <f t="shared" si="83"/>
        <v>2017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8274</v>
      </c>
      <c r="O1340" t="s">
        <v>8276</v>
      </c>
      <c r="P1340">
        <f t="shared" si="80"/>
        <v>3</v>
      </c>
      <c r="Q1340">
        <f t="shared" si="81"/>
        <v>66.069999999999993</v>
      </c>
      <c r="R1340" s="14">
        <f t="shared" si="82"/>
        <v>42188.803622685184</v>
      </c>
      <c r="S1340">
        <f t="shared" si="83"/>
        <v>2015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8274</v>
      </c>
      <c r="O1341" t="s">
        <v>8276</v>
      </c>
      <c r="P1341">
        <f t="shared" si="80"/>
        <v>7</v>
      </c>
      <c r="Q1341">
        <f t="shared" si="81"/>
        <v>89.65</v>
      </c>
      <c r="R1341" s="14">
        <f t="shared" si="82"/>
        <v>41936.647164351853</v>
      </c>
      <c r="S1341">
        <f t="shared" si="83"/>
        <v>2014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8274</v>
      </c>
      <c r="O1342" t="s">
        <v>8276</v>
      </c>
      <c r="P1342">
        <f t="shared" si="80"/>
        <v>0</v>
      </c>
      <c r="Q1342">
        <f t="shared" si="81"/>
        <v>0</v>
      </c>
      <c r="R1342" s="14">
        <f t="shared" si="82"/>
        <v>41836.595520833333</v>
      </c>
      <c r="S1342">
        <f t="shared" si="83"/>
        <v>2014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8274</v>
      </c>
      <c r="O1343" t="s">
        <v>8276</v>
      </c>
      <c r="P1343">
        <f t="shared" si="80"/>
        <v>70</v>
      </c>
      <c r="Q1343">
        <f t="shared" si="81"/>
        <v>382.39</v>
      </c>
      <c r="R1343" s="14">
        <f t="shared" si="82"/>
        <v>42612.624039351853</v>
      </c>
      <c r="S1343">
        <f t="shared" si="83"/>
        <v>2016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8274</v>
      </c>
      <c r="O1344" t="s">
        <v>8276</v>
      </c>
      <c r="P1344">
        <f t="shared" si="80"/>
        <v>0</v>
      </c>
      <c r="Q1344">
        <f t="shared" si="81"/>
        <v>100</v>
      </c>
      <c r="R1344" s="14">
        <f t="shared" si="82"/>
        <v>42172.816423611104</v>
      </c>
      <c r="S1344">
        <f t="shared" si="83"/>
        <v>2015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8274</v>
      </c>
      <c r="O1345" t="s">
        <v>8276</v>
      </c>
      <c r="P1345">
        <f t="shared" si="80"/>
        <v>102</v>
      </c>
      <c r="Q1345">
        <f t="shared" si="81"/>
        <v>158.36000000000001</v>
      </c>
      <c r="R1345" s="14">
        <f t="shared" si="82"/>
        <v>42542.526423611111</v>
      </c>
      <c r="S1345">
        <f t="shared" si="83"/>
        <v>2016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8278</v>
      </c>
      <c r="P1346">
        <f t="shared" ref="P1346:P1409" si="84">ROUND(E1346/D1346*100,0)</f>
        <v>378</v>
      </c>
      <c r="Q1346">
        <f t="shared" si="81"/>
        <v>40.76</v>
      </c>
      <c r="R1346" s="14">
        <f t="shared" si="82"/>
        <v>42522.789803240739</v>
      </c>
      <c r="S1346">
        <f t="shared" si="83"/>
        <v>2016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8278</v>
      </c>
      <c r="P1347">
        <f t="shared" si="84"/>
        <v>125</v>
      </c>
      <c r="Q1347">
        <f t="shared" ref="Q1347:Q1410" si="85">IFERROR(ROUND(E1347/L1347,2),0)</f>
        <v>53.57</v>
      </c>
      <c r="R1347" s="14">
        <f t="shared" ref="R1347:R1410" si="86">(((J1347/60)/60)/24)+DATE(1970,1,1)</f>
        <v>41799.814340277779</v>
      </c>
      <c r="S1347">
        <f t="shared" ref="S1347:S1410" si="87">YEAR(R1347)</f>
        <v>2014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8278</v>
      </c>
      <c r="P1348">
        <f t="shared" si="84"/>
        <v>147</v>
      </c>
      <c r="Q1348">
        <f t="shared" si="85"/>
        <v>48.45</v>
      </c>
      <c r="R1348" s="14">
        <f t="shared" si="86"/>
        <v>41422.075821759259</v>
      </c>
      <c r="S1348">
        <f t="shared" si="87"/>
        <v>2013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8278</v>
      </c>
      <c r="P1349">
        <f t="shared" si="84"/>
        <v>102</v>
      </c>
      <c r="Q1349">
        <f t="shared" si="85"/>
        <v>82.42</v>
      </c>
      <c r="R1349" s="14">
        <f t="shared" si="86"/>
        <v>42040.638020833328</v>
      </c>
      <c r="S1349">
        <f t="shared" si="87"/>
        <v>2015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8278</v>
      </c>
      <c r="P1350">
        <f t="shared" si="84"/>
        <v>102</v>
      </c>
      <c r="Q1350">
        <f t="shared" si="85"/>
        <v>230.19</v>
      </c>
      <c r="R1350" s="14">
        <f t="shared" si="86"/>
        <v>41963.506168981476</v>
      </c>
      <c r="S1350">
        <f t="shared" si="87"/>
        <v>2014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8278</v>
      </c>
      <c r="P1351">
        <f t="shared" si="84"/>
        <v>204</v>
      </c>
      <c r="Q1351">
        <f t="shared" si="85"/>
        <v>59.36</v>
      </c>
      <c r="R1351" s="14">
        <f t="shared" si="86"/>
        <v>42317.33258101852</v>
      </c>
      <c r="S1351">
        <f t="shared" si="87"/>
        <v>2015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8278</v>
      </c>
      <c r="P1352">
        <f t="shared" si="84"/>
        <v>104</v>
      </c>
      <c r="Q1352">
        <f t="shared" si="85"/>
        <v>66.7</v>
      </c>
      <c r="R1352" s="14">
        <f t="shared" si="86"/>
        <v>42334.013124999998</v>
      </c>
      <c r="S1352">
        <f t="shared" si="87"/>
        <v>2015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8278</v>
      </c>
      <c r="P1353">
        <f t="shared" si="84"/>
        <v>101</v>
      </c>
      <c r="Q1353">
        <f t="shared" si="85"/>
        <v>168.78</v>
      </c>
      <c r="R1353" s="14">
        <f t="shared" si="86"/>
        <v>42382.74009259259</v>
      </c>
      <c r="S1353">
        <f t="shared" si="87"/>
        <v>2016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8278</v>
      </c>
      <c r="P1354">
        <f t="shared" si="84"/>
        <v>136</v>
      </c>
      <c r="Q1354">
        <f t="shared" si="85"/>
        <v>59.97</v>
      </c>
      <c r="R1354" s="14">
        <f t="shared" si="86"/>
        <v>42200.578310185185</v>
      </c>
      <c r="S1354">
        <f t="shared" si="87"/>
        <v>2015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8278</v>
      </c>
      <c r="P1355">
        <f t="shared" si="84"/>
        <v>134</v>
      </c>
      <c r="Q1355">
        <f t="shared" si="85"/>
        <v>31.81</v>
      </c>
      <c r="R1355" s="14">
        <f t="shared" si="86"/>
        <v>41309.11791666667</v>
      </c>
      <c r="S1355">
        <f t="shared" si="87"/>
        <v>2013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8278</v>
      </c>
      <c r="P1356">
        <f t="shared" si="84"/>
        <v>130</v>
      </c>
      <c r="Q1356">
        <f t="shared" si="85"/>
        <v>24.42</v>
      </c>
      <c r="R1356" s="14">
        <f t="shared" si="86"/>
        <v>42502.807627314818</v>
      </c>
      <c r="S1356">
        <f t="shared" si="87"/>
        <v>2016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8278</v>
      </c>
      <c r="P1357">
        <f t="shared" si="84"/>
        <v>123</v>
      </c>
      <c r="Q1357">
        <f t="shared" si="85"/>
        <v>25.35</v>
      </c>
      <c r="R1357" s="14">
        <f t="shared" si="86"/>
        <v>41213.254687499997</v>
      </c>
      <c r="S1357">
        <f t="shared" si="87"/>
        <v>2012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8278</v>
      </c>
      <c r="P1358">
        <f t="shared" si="84"/>
        <v>183</v>
      </c>
      <c r="Q1358">
        <f t="shared" si="85"/>
        <v>71.44</v>
      </c>
      <c r="R1358" s="14">
        <f t="shared" si="86"/>
        <v>41430.038888888892</v>
      </c>
      <c r="S1358">
        <f t="shared" si="87"/>
        <v>2013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8278</v>
      </c>
      <c r="P1359">
        <f t="shared" si="84"/>
        <v>125</v>
      </c>
      <c r="Q1359">
        <f t="shared" si="85"/>
        <v>38.549999999999997</v>
      </c>
      <c r="R1359" s="14">
        <f t="shared" si="86"/>
        <v>41304.962233796294</v>
      </c>
      <c r="S1359">
        <f t="shared" si="87"/>
        <v>2013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8278</v>
      </c>
      <c r="P1360">
        <f t="shared" si="84"/>
        <v>112</v>
      </c>
      <c r="Q1360">
        <f t="shared" si="85"/>
        <v>68.37</v>
      </c>
      <c r="R1360" s="14">
        <f t="shared" si="86"/>
        <v>40689.570868055554</v>
      </c>
      <c r="S1360">
        <f t="shared" si="87"/>
        <v>2011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8278</v>
      </c>
      <c r="P1361">
        <f t="shared" si="84"/>
        <v>116</v>
      </c>
      <c r="Q1361">
        <f t="shared" si="85"/>
        <v>40.21</v>
      </c>
      <c r="R1361" s="14">
        <f t="shared" si="86"/>
        <v>40668.814699074072</v>
      </c>
      <c r="S1361">
        <f t="shared" si="87"/>
        <v>2011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8278</v>
      </c>
      <c r="P1362">
        <f t="shared" si="84"/>
        <v>173</v>
      </c>
      <c r="Q1362">
        <f t="shared" si="85"/>
        <v>32.07</v>
      </c>
      <c r="R1362" s="14">
        <f t="shared" si="86"/>
        <v>41095.900694444441</v>
      </c>
      <c r="S1362">
        <f t="shared" si="87"/>
        <v>2012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8278</v>
      </c>
      <c r="P1363">
        <f t="shared" si="84"/>
        <v>126</v>
      </c>
      <c r="Q1363">
        <f t="shared" si="85"/>
        <v>28.63</v>
      </c>
      <c r="R1363" s="14">
        <f t="shared" si="86"/>
        <v>41781.717268518521</v>
      </c>
      <c r="S1363">
        <f t="shared" si="87"/>
        <v>2014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8278</v>
      </c>
      <c r="P1364">
        <f t="shared" si="84"/>
        <v>109</v>
      </c>
      <c r="Q1364">
        <f t="shared" si="85"/>
        <v>43.64</v>
      </c>
      <c r="R1364" s="14">
        <f t="shared" si="86"/>
        <v>41464.934386574074</v>
      </c>
      <c r="S1364">
        <f t="shared" si="87"/>
        <v>2013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8278</v>
      </c>
      <c r="P1365">
        <f t="shared" si="84"/>
        <v>100</v>
      </c>
      <c r="Q1365">
        <f t="shared" si="85"/>
        <v>40</v>
      </c>
      <c r="R1365" s="14">
        <f t="shared" si="86"/>
        <v>42396.8440625</v>
      </c>
      <c r="S1365">
        <f t="shared" si="87"/>
        <v>2016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8280</v>
      </c>
      <c r="O1366" t="s">
        <v>8281</v>
      </c>
      <c r="P1366">
        <f t="shared" si="84"/>
        <v>119</v>
      </c>
      <c r="Q1366">
        <f t="shared" si="85"/>
        <v>346.04</v>
      </c>
      <c r="R1366" s="14">
        <f t="shared" si="86"/>
        <v>41951.695671296293</v>
      </c>
      <c r="S1366">
        <f t="shared" si="87"/>
        <v>2014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8280</v>
      </c>
      <c r="O1367" t="s">
        <v>8281</v>
      </c>
      <c r="P1367">
        <f t="shared" si="84"/>
        <v>100</v>
      </c>
      <c r="Q1367">
        <f t="shared" si="85"/>
        <v>81.739999999999995</v>
      </c>
      <c r="R1367" s="14">
        <f t="shared" si="86"/>
        <v>42049.733240740738</v>
      </c>
      <c r="S1367">
        <f t="shared" si="87"/>
        <v>2015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8280</v>
      </c>
      <c r="O1368" t="s">
        <v>8281</v>
      </c>
      <c r="P1368">
        <f t="shared" si="84"/>
        <v>126</v>
      </c>
      <c r="Q1368">
        <f t="shared" si="85"/>
        <v>64.540000000000006</v>
      </c>
      <c r="R1368" s="14">
        <f t="shared" si="86"/>
        <v>41924.996099537035</v>
      </c>
      <c r="S1368">
        <f t="shared" si="87"/>
        <v>2014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8280</v>
      </c>
      <c r="O1369" t="s">
        <v>8281</v>
      </c>
      <c r="P1369">
        <f t="shared" si="84"/>
        <v>114</v>
      </c>
      <c r="Q1369">
        <f t="shared" si="85"/>
        <v>63.48</v>
      </c>
      <c r="R1369" s="14">
        <f t="shared" si="86"/>
        <v>42292.002893518518</v>
      </c>
      <c r="S1369">
        <f t="shared" si="87"/>
        <v>2015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8280</v>
      </c>
      <c r="O1370" t="s">
        <v>8281</v>
      </c>
      <c r="P1370">
        <f t="shared" si="84"/>
        <v>111</v>
      </c>
      <c r="Q1370">
        <f t="shared" si="85"/>
        <v>63.62</v>
      </c>
      <c r="R1370" s="14">
        <f t="shared" si="86"/>
        <v>42146.190902777773</v>
      </c>
      <c r="S1370">
        <f t="shared" si="87"/>
        <v>2015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8280</v>
      </c>
      <c r="O1371" t="s">
        <v>8281</v>
      </c>
      <c r="P1371">
        <f t="shared" si="84"/>
        <v>105</v>
      </c>
      <c r="Q1371">
        <f t="shared" si="85"/>
        <v>83.97</v>
      </c>
      <c r="R1371" s="14">
        <f t="shared" si="86"/>
        <v>41710.594282407408</v>
      </c>
      <c r="S1371">
        <f t="shared" si="87"/>
        <v>2014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8280</v>
      </c>
      <c r="O1372" t="s">
        <v>8281</v>
      </c>
      <c r="P1372">
        <f t="shared" si="84"/>
        <v>104</v>
      </c>
      <c r="Q1372">
        <f t="shared" si="85"/>
        <v>77.75</v>
      </c>
      <c r="R1372" s="14">
        <f t="shared" si="86"/>
        <v>41548.00335648148</v>
      </c>
      <c r="S1372">
        <f t="shared" si="87"/>
        <v>2013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8280</v>
      </c>
      <c r="O1373" t="s">
        <v>8281</v>
      </c>
      <c r="P1373">
        <f t="shared" si="84"/>
        <v>107</v>
      </c>
      <c r="Q1373">
        <f t="shared" si="85"/>
        <v>107.07</v>
      </c>
      <c r="R1373" s="14">
        <f t="shared" si="86"/>
        <v>42101.758587962962</v>
      </c>
      <c r="S1373">
        <f t="shared" si="87"/>
        <v>2015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8280</v>
      </c>
      <c r="O1374" t="s">
        <v>8281</v>
      </c>
      <c r="P1374">
        <f t="shared" si="84"/>
        <v>124</v>
      </c>
      <c r="Q1374">
        <f t="shared" si="85"/>
        <v>38.75</v>
      </c>
      <c r="R1374" s="14">
        <f t="shared" si="86"/>
        <v>41072.739953703705</v>
      </c>
      <c r="S1374">
        <f t="shared" si="87"/>
        <v>2012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8280</v>
      </c>
      <c r="O1375" t="s">
        <v>8281</v>
      </c>
      <c r="P1375">
        <f t="shared" si="84"/>
        <v>105</v>
      </c>
      <c r="Q1375">
        <f t="shared" si="85"/>
        <v>201.94</v>
      </c>
      <c r="R1375" s="14">
        <f t="shared" si="86"/>
        <v>42704.95177083333</v>
      </c>
      <c r="S1375">
        <f t="shared" si="87"/>
        <v>2016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8280</v>
      </c>
      <c r="O1376" t="s">
        <v>8281</v>
      </c>
      <c r="P1376">
        <f t="shared" si="84"/>
        <v>189</v>
      </c>
      <c r="Q1376">
        <f t="shared" si="85"/>
        <v>43.06</v>
      </c>
      <c r="R1376" s="14">
        <f t="shared" si="86"/>
        <v>42424.161898148144</v>
      </c>
      <c r="S1376">
        <f t="shared" si="87"/>
        <v>2016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8280</v>
      </c>
      <c r="O1377" t="s">
        <v>8281</v>
      </c>
      <c r="P1377">
        <f t="shared" si="84"/>
        <v>171</v>
      </c>
      <c r="Q1377">
        <f t="shared" si="85"/>
        <v>62.87</v>
      </c>
      <c r="R1377" s="14">
        <f t="shared" si="86"/>
        <v>42720.066192129627</v>
      </c>
      <c r="S1377">
        <f t="shared" si="87"/>
        <v>2016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8280</v>
      </c>
      <c r="O1378" t="s">
        <v>8281</v>
      </c>
      <c r="P1378">
        <f t="shared" si="84"/>
        <v>252</v>
      </c>
      <c r="Q1378">
        <f t="shared" si="85"/>
        <v>55.61</v>
      </c>
      <c r="R1378" s="14">
        <f t="shared" si="86"/>
        <v>42677.669050925921</v>
      </c>
      <c r="S1378">
        <f t="shared" si="87"/>
        <v>2016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8280</v>
      </c>
      <c r="O1379" t="s">
        <v>8281</v>
      </c>
      <c r="P1379">
        <f t="shared" si="84"/>
        <v>116</v>
      </c>
      <c r="Q1379">
        <f t="shared" si="85"/>
        <v>48.71</v>
      </c>
      <c r="R1379" s="14">
        <f t="shared" si="86"/>
        <v>42747.219560185185</v>
      </c>
      <c r="S1379">
        <f t="shared" si="87"/>
        <v>2017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8280</v>
      </c>
      <c r="O1380" t="s">
        <v>8281</v>
      </c>
      <c r="P1380">
        <f t="shared" si="84"/>
        <v>203</v>
      </c>
      <c r="Q1380">
        <f t="shared" si="85"/>
        <v>30.58</v>
      </c>
      <c r="R1380" s="14">
        <f t="shared" si="86"/>
        <v>42568.759374999994</v>
      </c>
      <c r="S1380">
        <f t="shared" si="87"/>
        <v>2016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8280</v>
      </c>
      <c r="O1381" t="s">
        <v>8281</v>
      </c>
      <c r="P1381">
        <f t="shared" si="84"/>
        <v>112</v>
      </c>
      <c r="Q1381">
        <f t="shared" si="85"/>
        <v>73.91</v>
      </c>
      <c r="R1381" s="14">
        <f t="shared" si="86"/>
        <v>42130.491620370376</v>
      </c>
      <c r="S1381">
        <f t="shared" si="87"/>
        <v>2015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8280</v>
      </c>
      <c r="O1382" t="s">
        <v>8281</v>
      </c>
      <c r="P1382">
        <f t="shared" si="84"/>
        <v>424</v>
      </c>
      <c r="Q1382">
        <f t="shared" si="85"/>
        <v>21.2</v>
      </c>
      <c r="R1382" s="14">
        <f t="shared" si="86"/>
        <v>42141.762800925921</v>
      </c>
      <c r="S1382">
        <f t="shared" si="87"/>
        <v>2015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8280</v>
      </c>
      <c r="O1383" t="s">
        <v>8281</v>
      </c>
      <c r="P1383">
        <f t="shared" si="84"/>
        <v>107</v>
      </c>
      <c r="Q1383">
        <f t="shared" si="85"/>
        <v>73.36</v>
      </c>
      <c r="R1383" s="14">
        <f t="shared" si="86"/>
        <v>42703.214409722219</v>
      </c>
      <c r="S1383">
        <f t="shared" si="87"/>
        <v>2016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8280</v>
      </c>
      <c r="O1384" t="s">
        <v>8281</v>
      </c>
      <c r="P1384">
        <f t="shared" si="84"/>
        <v>104</v>
      </c>
      <c r="Q1384">
        <f t="shared" si="85"/>
        <v>56.41</v>
      </c>
      <c r="R1384" s="14">
        <f t="shared" si="86"/>
        <v>41370.800185185188</v>
      </c>
      <c r="S1384">
        <f t="shared" si="87"/>
        <v>2013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8280</v>
      </c>
      <c r="O1385" t="s">
        <v>8281</v>
      </c>
      <c r="P1385">
        <f t="shared" si="84"/>
        <v>212</v>
      </c>
      <c r="Q1385">
        <f t="shared" si="85"/>
        <v>50.25</v>
      </c>
      <c r="R1385" s="14">
        <f t="shared" si="86"/>
        <v>42707.074976851851</v>
      </c>
      <c r="S1385">
        <f t="shared" si="87"/>
        <v>2016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8280</v>
      </c>
      <c r="O1386" t="s">
        <v>8281</v>
      </c>
      <c r="P1386">
        <f t="shared" si="84"/>
        <v>124</v>
      </c>
      <c r="Q1386">
        <f t="shared" si="85"/>
        <v>68.94</v>
      </c>
      <c r="R1386" s="14">
        <f t="shared" si="86"/>
        <v>42160.735208333332</v>
      </c>
      <c r="S1386">
        <f t="shared" si="87"/>
        <v>2015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8280</v>
      </c>
      <c r="O1387" t="s">
        <v>8281</v>
      </c>
      <c r="P1387">
        <f t="shared" si="84"/>
        <v>110</v>
      </c>
      <c r="Q1387">
        <f t="shared" si="85"/>
        <v>65.91</v>
      </c>
      <c r="R1387" s="14">
        <f t="shared" si="86"/>
        <v>42433.688900462963</v>
      </c>
      <c r="S1387">
        <f t="shared" si="87"/>
        <v>2016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8280</v>
      </c>
      <c r="O1388" t="s">
        <v>8281</v>
      </c>
      <c r="P1388">
        <f t="shared" si="84"/>
        <v>219</v>
      </c>
      <c r="Q1388">
        <f t="shared" si="85"/>
        <v>62.5</v>
      </c>
      <c r="R1388" s="14">
        <f t="shared" si="86"/>
        <v>42184.646863425922</v>
      </c>
      <c r="S1388">
        <f t="shared" si="87"/>
        <v>2015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8280</v>
      </c>
      <c r="O1389" t="s">
        <v>8281</v>
      </c>
      <c r="P1389">
        <f t="shared" si="84"/>
        <v>137</v>
      </c>
      <c r="Q1389">
        <f t="shared" si="85"/>
        <v>70.06</v>
      </c>
      <c r="R1389" s="14">
        <f t="shared" si="86"/>
        <v>42126.92123842593</v>
      </c>
      <c r="S1389">
        <f t="shared" si="87"/>
        <v>2015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8280</v>
      </c>
      <c r="O1390" t="s">
        <v>8281</v>
      </c>
      <c r="P1390">
        <f t="shared" si="84"/>
        <v>135</v>
      </c>
      <c r="Q1390">
        <f t="shared" si="85"/>
        <v>60.18</v>
      </c>
      <c r="R1390" s="14">
        <f t="shared" si="86"/>
        <v>42634.614780092597</v>
      </c>
      <c r="S1390">
        <f t="shared" si="87"/>
        <v>2016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8280</v>
      </c>
      <c r="O1391" t="s">
        <v>8281</v>
      </c>
      <c r="P1391">
        <f t="shared" si="84"/>
        <v>145</v>
      </c>
      <c r="Q1391">
        <f t="shared" si="85"/>
        <v>21.38</v>
      </c>
      <c r="R1391" s="14">
        <f t="shared" si="86"/>
        <v>42565.480983796297</v>
      </c>
      <c r="S1391">
        <f t="shared" si="87"/>
        <v>2016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8280</v>
      </c>
      <c r="O1392" t="s">
        <v>8281</v>
      </c>
      <c r="P1392">
        <f t="shared" si="84"/>
        <v>109</v>
      </c>
      <c r="Q1392">
        <f t="shared" si="85"/>
        <v>160.79</v>
      </c>
      <c r="R1392" s="14">
        <f t="shared" si="86"/>
        <v>42087.803310185183</v>
      </c>
      <c r="S1392">
        <f t="shared" si="87"/>
        <v>2015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8280</v>
      </c>
      <c r="O1393" t="s">
        <v>8281</v>
      </c>
      <c r="P1393">
        <f t="shared" si="84"/>
        <v>110</v>
      </c>
      <c r="Q1393">
        <f t="shared" si="85"/>
        <v>42.38</v>
      </c>
      <c r="R1393" s="14">
        <f t="shared" si="86"/>
        <v>42193.650671296295</v>
      </c>
      <c r="S1393">
        <f t="shared" si="87"/>
        <v>2015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8280</v>
      </c>
      <c r="O1394" t="s">
        <v>8281</v>
      </c>
      <c r="P1394">
        <f t="shared" si="84"/>
        <v>114</v>
      </c>
      <c r="Q1394">
        <f t="shared" si="85"/>
        <v>27.32</v>
      </c>
      <c r="R1394" s="14">
        <f t="shared" si="86"/>
        <v>42401.154930555553</v>
      </c>
      <c r="S1394">
        <f t="shared" si="87"/>
        <v>2016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8280</v>
      </c>
      <c r="O1395" t="s">
        <v>8281</v>
      </c>
      <c r="P1395">
        <f t="shared" si="84"/>
        <v>102</v>
      </c>
      <c r="Q1395">
        <f t="shared" si="85"/>
        <v>196.83</v>
      </c>
      <c r="R1395" s="14">
        <f t="shared" si="86"/>
        <v>42553.681979166664</v>
      </c>
      <c r="S1395">
        <f t="shared" si="87"/>
        <v>2016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8280</v>
      </c>
      <c r="O1396" t="s">
        <v>8281</v>
      </c>
      <c r="P1396">
        <f t="shared" si="84"/>
        <v>122</v>
      </c>
      <c r="Q1396">
        <f t="shared" si="85"/>
        <v>53.88</v>
      </c>
      <c r="R1396" s="14">
        <f t="shared" si="86"/>
        <v>42752.144976851851</v>
      </c>
      <c r="S1396">
        <f t="shared" si="87"/>
        <v>2017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8280</v>
      </c>
      <c r="O1397" t="s">
        <v>8281</v>
      </c>
      <c r="P1397">
        <f t="shared" si="84"/>
        <v>112</v>
      </c>
      <c r="Q1397">
        <f t="shared" si="85"/>
        <v>47.76</v>
      </c>
      <c r="R1397" s="14">
        <f t="shared" si="86"/>
        <v>42719.90834490741</v>
      </c>
      <c r="S1397">
        <f t="shared" si="87"/>
        <v>2016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8280</v>
      </c>
      <c r="O1398" t="s">
        <v>8281</v>
      </c>
      <c r="P1398">
        <f t="shared" si="84"/>
        <v>107</v>
      </c>
      <c r="Q1398">
        <f t="shared" si="85"/>
        <v>88.19</v>
      </c>
      <c r="R1398" s="14">
        <f t="shared" si="86"/>
        <v>42018.99863425926</v>
      </c>
      <c r="S1398">
        <f t="shared" si="87"/>
        <v>2015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8280</v>
      </c>
      <c r="O1399" t="s">
        <v>8281</v>
      </c>
      <c r="P1399">
        <f t="shared" si="84"/>
        <v>114</v>
      </c>
      <c r="Q1399">
        <f t="shared" si="85"/>
        <v>72.06</v>
      </c>
      <c r="R1399" s="14">
        <f t="shared" si="86"/>
        <v>42640.917939814812</v>
      </c>
      <c r="S1399">
        <f t="shared" si="87"/>
        <v>2016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8280</v>
      </c>
      <c r="O1400" t="s">
        <v>8281</v>
      </c>
      <c r="P1400">
        <f t="shared" si="84"/>
        <v>110</v>
      </c>
      <c r="Q1400">
        <f t="shared" si="85"/>
        <v>74.25</v>
      </c>
      <c r="R1400" s="14">
        <f t="shared" si="86"/>
        <v>42526.874236111107</v>
      </c>
      <c r="S1400">
        <f t="shared" si="87"/>
        <v>2016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8280</v>
      </c>
      <c r="O1401" t="s">
        <v>8281</v>
      </c>
      <c r="P1401">
        <f t="shared" si="84"/>
        <v>126</v>
      </c>
      <c r="Q1401">
        <f t="shared" si="85"/>
        <v>61.7</v>
      </c>
      <c r="R1401" s="14">
        <f t="shared" si="86"/>
        <v>41889.004317129627</v>
      </c>
      <c r="S1401">
        <f t="shared" si="87"/>
        <v>2014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8280</v>
      </c>
      <c r="O1402" t="s">
        <v>8281</v>
      </c>
      <c r="P1402">
        <f t="shared" si="84"/>
        <v>167</v>
      </c>
      <c r="Q1402">
        <f t="shared" si="85"/>
        <v>17.239999999999998</v>
      </c>
      <c r="R1402" s="14">
        <f t="shared" si="86"/>
        <v>42498.341122685189</v>
      </c>
      <c r="S1402">
        <f t="shared" si="87"/>
        <v>2016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8280</v>
      </c>
      <c r="O1403" t="s">
        <v>8281</v>
      </c>
      <c r="P1403">
        <f t="shared" si="84"/>
        <v>497</v>
      </c>
      <c r="Q1403">
        <f t="shared" si="85"/>
        <v>51.72</v>
      </c>
      <c r="R1403" s="14">
        <f t="shared" si="86"/>
        <v>41399.99622685185</v>
      </c>
      <c r="S1403">
        <f t="shared" si="87"/>
        <v>2013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8280</v>
      </c>
      <c r="O1404" t="s">
        <v>8281</v>
      </c>
      <c r="P1404">
        <f t="shared" si="84"/>
        <v>109</v>
      </c>
      <c r="Q1404">
        <f t="shared" si="85"/>
        <v>24.15</v>
      </c>
      <c r="R1404" s="14">
        <f t="shared" si="86"/>
        <v>42065.053368055553</v>
      </c>
      <c r="S1404">
        <f t="shared" si="87"/>
        <v>2015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8280</v>
      </c>
      <c r="O1405" t="s">
        <v>8281</v>
      </c>
      <c r="P1405">
        <f t="shared" si="84"/>
        <v>103</v>
      </c>
      <c r="Q1405">
        <f t="shared" si="85"/>
        <v>62.17</v>
      </c>
      <c r="R1405" s="14">
        <f t="shared" si="86"/>
        <v>41451.062905092593</v>
      </c>
      <c r="S1405">
        <f t="shared" si="87"/>
        <v>2013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8296</v>
      </c>
      <c r="P1406">
        <f t="shared" si="84"/>
        <v>2</v>
      </c>
      <c r="Q1406">
        <f t="shared" si="85"/>
        <v>48.2</v>
      </c>
      <c r="R1406" s="14">
        <f t="shared" si="86"/>
        <v>42032.510243055556</v>
      </c>
      <c r="S1406">
        <f t="shared" si="87"/>
        <v>2015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8296</v>
      </c>
      <c r="P1407">
        <f t="shared" si="84"/>
        <v>0</v>
      </c>
      <c r="Q1407">
        <f t="shared" si="85"/>
        <v>6.18</v>
      </c>
      <c r="R1407" s="14">
        <f t="shared" si="86"/>
        <v>41941.680567129632</v>
      </c>
      <c r="S1407">
        <f t="shared" si="87"/>
        <v>2014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8296</v>
      </c>
      <c r="P1408">
        <f t="shared" si="84"/>
        <v>0</v>
      </c>
      <c r="Q1408">
        <f t="shared" si="85"/>
        <v>5</v>
      </c>
      <c r="R1408" s="14">
        <f t="shared" si="86"/>
        <v>42297.432951388888</v>
      </c>
      <c r="S1408">
        <f t="shared" si="87"/>
        <v>2015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8296</v>
      </c>
      <c r="P1409">
        <f t="shared" si="84"/>
        <v>1</v>
      </c>
      <c r="Q1409">
        <f t="shared" si="85"/>
        <v>7.5</v>
      </c>
      <c r="R1409" s="14">
        <f t="shared" si="86"/>
        <v>41838.536782407406</v>
      </c>
      <c r="S1409">
        <f t="shared" si="87"/>
        <v>2014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8296</v>
      </c>
      <c r="P1410">
        <f t="shared" ref="P1410:P1473" si="88">ROUND(E1410/D1410*100,0)</f>
        <v>7</v>
      </c>
      <c r="Q1410">
        <f t="shared" si="85"/>
        <v>12</v>
      </c>
      <c r="R1410" s="14">
        <f t="shared" si="86"/>
        <v>42291.872175925921</v>
      </c>
      <c r="S1410">
        <f t="shared" si="87"/>
        <v>2015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8296</v>
      </c>
      <c r="P1411">
        <f t="shared" si="88"/>
        <v>0</v>
      </c>
      <c r="Q1411">
        <f t="shared" ref="Q1411:Q1474" si="89">IFERROR(ROUND(E1411/L1411,2),0)</f>
        <v>0</v>
      </c>
      <c r="R1411" s="14">
        <f t="shared" ref="R1411:R1474" si="90">(((J1411/60)/60)/24)+DATE(1970,1,1)</f>
        <v>41945.133506944447</v>
      </c>
      <c r="S1411">
        <f t="shared" ref="S1411:S1474" si="91">YEAR(R1411)</f>
        <v>2014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8296</v>
      </c>
      <c r="P1412">
        <f t="shared" si="88"/>
        <v>0</v>
      </c>
      <c r="Q1412">
        <f t="shared" si="89"/>
        <v>1</v>
      </c>
      <c r="R1412" s="14">
        <f t="shared" si="90"/>
        <v>42479.318518518514</v>
      </c>
      <c r="S1412">
        <f t="shared" si="91"/>
        <v>2016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8296</v>
      </c>
      <c r="P1413">
        <f t="shared" si="88"/>
        <v>0</v>
      </c>
      <c r="Q1413">
        <f t="shared" si="89"/>
        <v>2.33</v>
      </c>
      <c r="R1413" s="14">
        <f t="shared" si="90"/>
        <v>42013.059027777781</v>
      </c>
      <c r="S1413">
        <f t="shared" si="91"/>
        <v>2015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8296</v>
      </c>
      <c r="P1414">
        <f t="shared" si="88"/>
        <v>5</v>
      </c>
      <c r="Q1414">
        <f t="shared" si="89"/>
        <v>24.62</v>
      </c>
      <c r="R1414" s="14">
        <f t="shared" si="90"/>
        <v>41947.063645833332</v>
      </c>
      <c r="S1414">
        <f t="shared" si="91"/>
        <v>2014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8296</v>
      </c>
      <c r="P1415">
        <f t="shared" si="88"/>
        <v>5</v>
      </c>
      <c r="Q1415">
        <f t="shared" si="89"/>
        <v>100</v>
      </c>
      <c r="R1415" s="14">
        <f t="shared" si="90"/>
        <v>42360.437152777777</v>
      </c>
      <c r="S1415">
        <f t="shared" si="91"/>
        <v>2015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8296</v>
      </c>
      <c r="P1416">
        <f t="shared" si="88"/>
        <v>0</v>
      </c>
      <c r="Q1416">
        <f t="shared" si="89"/>
        <v>1</v>
      </c>
      <c r="R1416" s="14">
        <f t="shared" si="90"/>
        <v>42708.25309027778</v>
      </c>
      <c r="S1416">
        <f t="shared" si="91"/>
        <v>2016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8296</v>
      </c>
      <c r="P1417">
        <f t="shared" si="88"/>
        <v>18</v>
      </c>
      <c r="Q1417">
        <f t="shared" si="89"/>
        <v>88.89</v>
      </c>
      <c r="R1417" s="14">
        <f t="shared" si="90"/>
        <v>42192.675821759258</v>
      </c>
      <c r="S1417">
        <f t="shared" si="91"/>
        <v>2015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8296</v>
      </c>
      <c r="P1418">
        <f t="shared" si="88"/>
        <v>0</v>
      </c>
      <c r="Q1418">
        <f t="shared" si="89"/>
        <v>0</v>
      </c>
      <c r="R1418" s="14">
        <f t="shared" si="90"/>
        <v>42299.926145833335</v>
      </c>
      <c r="S1418">
        <f t="shared" si="91"/>
        <v>2015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8296</v>
      </c>
      <c r="P1419">
        <f t="shared" si="88"/>
        <v>1</v>
      </c>
      <c r="Q1419">
        <f t="shared" si="89"/>
        <v>27.5</v>
      </c>
      <c r="R1419" s="14">
        <f t="shared" si="90"/>
        <v>42232.15016203704</v>
      </c>
      <c r="S1419">
        <f t="shared" si="91"/>
        <v>2015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8296</v>
      </c>
      <c r="P1420">
        <f t="shared" si="88"/>
        <v>0</v>
      </c>
      <c r="Q1420">
        <f t="shared" si="89"/>
        <v>6</v>
      </c>
      <c r="R1420" s="14">
        <f t="shared" si="90"/>
        <v>42395.456412037034</v>
      </c>
      <c r="S1420">
        <f t="shared" si="91"/>
        <v>2016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8296</v>
      </c>
      <c r="P1421">
        <f t="shared" si="88"/>
        <v>7</v>
      </c>
      <c r="Q1421">
        <f t="shared" si="89"/>
        <v>44.5</v>
      </c>
      <c r="R1421" s="14">
        <f t="shared" si="90"/>
        <v>42622.456238425926</v>
      </c>
      <c r="S1421">
        <f t="shared" si="91"/>
        <v>2016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8296</v>
      </c>
      <c r="P1422">
        <f t="shared" si="88"/>
        <v>3</v>
      </c>
      <c r="Q1422">
        <f t="shared" si="89"/>
        <v>1</v>
      </c>
      <c r="R1422" s="14">
        <f t="shared" si="90"/>
        <v>42524.667662037042</v>
      </c>
      <c r="S1422">
        <f t="shared" si="91"/>
        <v>2016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8296</v>
      </c>
      <c r="P1423">
        <f t="shared" si="88"/>
        <v>0</v>
      </c>
      <c r="Q1423">
        <f t="shared" si="89"/>
        <v>100</v>
      </c>
      <c r="R1423" s="14">
        <f t="shared" si="90"/>
        <v>42013.915613425925</v>
      </c>
      <c r="S1423">
        <f t="shared" si="91"/>
        <v>2015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8296</v>
      </c>
      <c r="P1424">
        <f t="shared" si="88"/>
        <v>0</v>
      </c>
      <c r="Q1424">
        <f t="shared" si="89"/>
        <v>13</v>
      </c>
      <c r="R1424" s="14">
        <f t="shared" si="90"/>
        <v>42604.239629629628</v>
      </c>
      <c r="S1424">
        <f t="shared" si="91"/>
        <v>2016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8296</v>
      </c>
      <c r="P1425">
        <f t="shared" si="88"/>
        <v>0</v>
      </c>
      <c r="Q1425">
        <f t="shared" si="89"/>
        <v>100</v>
      </c>
      <c r="R1425" s="14">
        <f t="shared" si="90"/>
        <v>42340.360312500001</v>
      </c>
      <c r="S1425">
        <f t="shared" si="91"/>
        <v>2015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8296</v>
      </c>
      <c r="P1426">
        <f t="shared" si="88"/>
        <v>20</v>
      </c>
      <c r="Q1426">
        <f t="shared" si="89"/>
        <v>109.07</v>
      </c>
      <c r="R1426" s="14">
        <f t="shared" si="90"/>
        <v>42676.717615740738</v>
      </c>
      <c r="S1426">
        <f t="shared" si="91"/>
        <v>2016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8296</v>
      </c>
      <c r="P1427">
        <f t="shared" si="88"/>
        <v>0</v>
      </c>
      <c r="Q1427">
        <f t="shared" si="89"/>
        <v>0</v>
      </c>
      <c r="R1427" s="14">
        <f t="shared" si="90"/>
        <v>42093.131469907406</v>
      </c>
      <c r="S1427">
        <f t="shared" si="91"/>
        <v>2015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8296</v>
      </c>
      <c r="P1428">
        <f t="shared" si="88"/>
        <v>0</v>
      </c>
      <c r="Q1428">
        <f t="shared" si="89"/>
        <v>0</v>
      </c>
      <c r="R1428" s="14">
        <f t="shared" si="90"/>
        <v>42180.390277777777</v>
      </c>
      <c r="S1428">
        <f t="shared" si="91"/>
        <v>2015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8296</v>
      </c>
      <c r="P1429">
        <f t="shared" si="88"/>
        <v>8</v>
      </c>
      <c r="Q1429">
        <f t="shared" si="89"/>
        <v>104.75</v>
      </c>
      <c r="R1429" s="14">
        <f t="shared" si="90"/>
        <v>42601.851678240739</v>
      </c>
      <c r="S1429">
        <f t="shared" si="91"/>
        <v>2016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8296</v>
      </c>
      <c r="P1430">
        <f t="shared" si="88"/>
        <v>5</v>
      </c>
      <c r="Q1430">
        <f t="shared" si="89"/>
        <v>15</v>
      </c>
      <c r="R1430" s="14">
        <f t="shared" si="90"/>
        <v>42432.379826388889</v>
      </c>
      <c r="S1430">
        <f t="shared" si="91"/>
        <v>2016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8296</v>
      </c>
      <c r="P1431">
        <f t="shared" si="88"/>
        <v>0</v>
      </c>
      <c r="Q1431">
        <f t="shared" si="89"/>
        <v>0</v>
      </c>
      <c r="R1431" s="14">
        <f t="shared" si="90"/>
        <v>42074.060671296291</v>
      </c>
      <c r="S1431">
        <f t="shared" si="91"/>
        <v>2015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8296</v>
      </c>
      <c r="P1432">
        <f t="shared" si="88"/>
        <v>8</v>
      </c>
      <c r="Q1432">
        <f t="shared" si="89"/>
        <v>80.599999999999994</v>
      </c>
      <c r="R1432" s="14">
        <f t="shared" si="90"/>
        <v>41961.813518518517</v>
      </c>
      <c r="S1432">
        <f t="shared" si="91"/>
        <v>2014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8296</v>
      </c>
      <c r="P1433">
        <f t="shared" si="88"/>
        <v>32</v>
      </c>
      <c r="Q1433">
        <f t="shared" si="89"/>
        <v>115.55</v>
      </c>
      <c r="R1433" s="14">
        <f t="shared" si="90"/>
        <v>42304.210833333331</v>
      </c>
      <c r="S1433">
        <f t="shared" si="91"/>
        <v>2015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8296</v>
      </c>
      <c r="P1434">
        <f t="shared" si="88"/>
        <v>0</v>
      </c>
      <c r="Q1434">
        <f t="shared" si="89"/>
        <v>0</v>
      </c>
      <c r="R1434" s="14">
        <f t="shared" si="90"/>
        <v>42175.780416666668</v>
      </c>
      <c r="S1434">
        <f t="shared" si="91"/>
        <v>2015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8296</v>
      </c>
      <c r="P1435">
        <f t="shared" si="88"/>
        <v>7</v>
      </c>
      <c r="Q1435">
        <f t="shared" si="89"/>
        <v>80.5</v>
      </c>
      <c r="R1435" s="14">
        <f t="shared" si="90"/>
        <v>42673.625868055555</v>
      </c>
      <c r="S1435">
        <f t="shared" si="91"/>
        <v>2016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8296</v>
      </c>
      <c r="P1436">
        <f t="shared" si="88"/>
        <v>10</v>
      </c>
      <c r="Q1436">
        <f t="shared" si="89"/>
        <v>744.55</v>
      </c>
      <c r="R1436" s="14">
        <f t="shared" si="90"/>
        <v>42142.767106481479</v>
      </c>
      <c r="S1436">
        <f t="shared" si="91"/>
        <v>2015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8296</v>
      </c>
      <c r="P1437">
        <f t="shared" si="88"/>
        <v>0</v>
      </c>
      <c r="Q1437">
        <f t="shared" si="89"/>
        <v>7.5</v>
      </c>
      <c r="R1437" s="14">
        <f t="shared" si="90"/>
        <v>42258.780324074076</v>
      </c>
      <c r="S1437">
        <f t="shared" si="91"/>
        <v>2015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8296</v>
      </c>
      <c r="P1438">
        <f t="shared" si="88"/>
        <v>1</v>
      </c>
      <c r="Q1438">
        <f t="shared" si="89"/>
        <v>38.5</v>
      </c>
      <c r="R1438" s="14">
        <f t="shared" si="90"/>
        <v>42391.35019675926</v>
      </c>
      <c r="S1438">
        <f t="shared" si="91"/>
        <v>2016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8296</v>
      </c>
      <c r="P1439">
        <f t="shared" si="88"/>
        <v>27</v>
      </c>
      <c r="Q1439">
        <f t="shared" si="89"/>
        <v>36.68</v>
      </c>
      <c r="R1439" s="14">
        <f t="shared" si="90"/>
        <v>41796.531701388885</v>
      </c>
      <c r="S1439">
        <f t="shared" si="91"/>
        <v>2014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8296</v>
      </c>
      <c r="P1440">
        <f t="shared" si="88"/>
        <v>3</v>
      </c>
      <c r="Q1440">
        <f t="shared" si="89"/>
        <v>75</v>
      </c>
      <c r="R1440" s="14">
        <f t="shared" si="90"/>
        <v>42457.871516203704</v>
      </c>
      <c r="S1440">
        <f t="shared" si="91"/>
        <v>2016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8296</v>
      </c>
      <c r="P1441">
        <f t="shared" si="88"/>
        <v>7</v>
      </c>
      <c r="Q1441">
        <f t="shared" si="89"/>
        <v>30</v>
      </c>
      <c r="R1441" s="14">
        <f t="shared" si="90"/>
        <v>42040.829872685179</v>
      </c>
      <c r="S1441">
        <f t="shared" si="91"/>
        <v>2015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8296</v>
      </c>
      <c r="P1442">
        <f t="shared" si="88"/>
        <v>0</v>
      </c>
      <c r="Q1442">
        <f t="shared" si="89"/>
        <v>1</v>
      </c>
      <c r="R1442" s="14">
        <f t="shared" si="90"/>
        <v>42486.748414351852</v>
      </c>
      <c r="S1442">
        <f t="shared" si="91"/>
        <v>2016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8296</v>
      </c>
      <c r="P1443">
        <f t="shared" si="88"/>
        <v>1</v>
      </c>
      <c r="Q1443">
        <f t="shared" si="89"/>
        <v>673.33</v>
      </c>
      <c r="R1443" s="14">
        <f t="shared" si="90"/>
        <v>42198.765844907408</v>
      </c>
      <c r="S1443">
        <f t="shared" si="91"/>
        <v>2015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8296</v>
      </c>
      <c r="P1444">
        <f t="shared" si="88"/>
        <v>0</v>
      </c>
      <c r="Q1444">
        <f t="shared" si="89"/>
        <v>0</v>
      </c>
      <c r="R1444" s="14">
        <f t="shared" si="90"/>
        <v>42485.64534722222</v>
      </c>
      <c r="S1444">
        <f t="shared" si="91"/>
        <v>2016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8296</v>
      </c>
      <c r="P1445">
        <f t="shared" si="88"/>
        <v>0</v>
      </c>
      <c r="Q1445">
        <f t="shared" si="89"/>
        <v>0</v>
      </c>
      <c r="R1445" s="14">
        <f t="shared" si="90"/>
        <v>42707.926030092596</v>
      </c>
      <c r="S1445">
        <f t="shared" si="91"/>
        <v>2016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8296</v>
      </c>
      <c r="P1446">
        <f t="shared" si="88"/>
        <v>0</v>
      </c>
      <c r="Q1446">
        <f t="shared" si="89"/>
        <v>0</v>
      </c>
      <c r="R1446" s="14">
        <f t="shared" si="90"/>
        <v>42199.873402777783</v>
      </c>
      <c r="S1446">
        <f t="shared" si="91"/>
        <v>2015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8296</v>
      </c>
      <c r="P1447">
        <f t="shared" si="88"/>
        <v>0</v>
      </c>
      <c r="Q1447">
        <f t="shared" si="89"/>
        <v>0</v>
      </c>
      <c r="R1447" s="14">
        <f t="shared" si="90"/>
        <v>42139.542303240742</v>
      </c>
      <c r="S1447">
        <f t="shared" si="91"/>
        <v>2015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8296</v>
      </c>
      <c r="P1448">
        <f t="shared" si="88"/>
        <v>0</v>
      </c>
      <c r="Q1448">
        <f t="shared" si="89"/>
        <v>0</v>
      </c>
      <c r="R1448" s="14">
        <f t="shared" si="90"/>
        <v>42461.447662037041</v>
      </c>
      <c r="S1448">
        <f t="shared" si="91"/>
        <v>2016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8296</v>
      </c>
      <c r="P1449">
        <f t="shared" si="88"/>
        <v>0</v>
      </c>
      <c r="Q1449">
        <f t="shared" si="89"/>
        <v>25</v>
      </c>
      <c r="R1449" s="14">
        <f t="shared" si="90"/>
        <v>42529.730717592596</v>
      </c>
      <c r="S1449">
        <f t="shared" si="91"/>
        <v>2016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8296</v>
      </c>
      <c r="P1450">
        <f t="shared" si="88"/>
        <v>0</v>
      </c>
      <c r="Q1450">
        <f t="shared" si="89"/>
        <v>0</v>
      </c>
      <c r="R1450" s="14">
        <f t="shared" si="90"/>
        <v>42115.936550925922</v>
      </c>
      <c r="S1450">
        <f t="shared" si="91"/>
        <v>2015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8296</v>
      </c>
      <c r="P1451">
        <f t="shared" si="88"/>
        <v>0</v>
      </c>
      <c r="Q1451">
        <f t="shared" si="89"/>
        <v>0</v>
      </c>
      <c r="R1451" s="14">
        <f t="shared" si="90"/>
        <v>42086.811400462961</v>
      </c>
      <c r="S1451">
        <f t="shared" si="91"/>
        <v>2015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8296</v>
      </c>
      <c r="P1452">
        <f t="shared" si="88"/>
        <v>0</v>
      </c>
      <c r="Q1452">
        <f t="shared" si="89"/>
        <v>1</v>
      </c>
      <c r="R1452" s="14">
        <f t="shared" si="90"/>
        <v>42390.171261574069</v>
      </c>
      <c r="S1452">
        <f t="shared" si="91"/>
        <v>2016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8296</v>
      </c>
      <c r="P1453">
        <f t="shared" si="88"/>
        <v>0</v>
      </c>
      <c r="Q1453">
        <f t="shared" si="89"/>
        <v>1</v>
      </c>
      <c r="R1453" s="14">
        <f t="shared" si="90"/>
        <v>41931.959016203706</v>
      </c>
      <c r="S1453">
        <f t="shared" si="91"/>
        <v>2014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8296</v>
      </c>
      <c r="P1454">
        <f t="shared" si="88"/>
        <v>0</v>
      </c>
      <c r="Q1454">
        <f t="shared" si="89"/>
        <v>0</v>
      </c>
      <c r="R1454" s="14">
        <f t="shared" si="90"/>
        <v>41818.703275462962</v>
      </c>
      <c r="S1454">
        <f t="shared" si="91"/>
        <v>2014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8296</v>
      </c>
      <c r="P1455">
        <f t="shared" si="88"/>
        <v>0</v>
      </c>
      <c r="Q1455">
        <f t="shared" si="89"/>
        <v>0</v>
      </c>
      <c r="R1455" s="14">
        <f t="shared" si="90"/>
        <v>42795.696145833332</v>
      </c>
      <c r="S1455">
        <f t="shared" si="91"/>
        <v>2017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8296</v>
      </c>
      <c r="P1456">
        <f t="shared" si="88"/>
        <v>1</v>
      </c>
      <c r="Q1456">
        <f t="shared" si="89"/>
        <v>15</v>
      </c>
      <c r="R1456" s="14">
        <f t="shared" si="90"/>
        <v>42463.866666666669</v>
      </c>
      <c r="S1456">
        <f t="shared" si="91"/>
        <v>2016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8296</v>
      </c>
      <c r="P1457">
        <f t="shared" si="88"/>
        <v>11</v>
      </c>
      <c r="Q1457">
        <f t="shared" si="89"/>
        <v>225</v>
      </c>
      <c r="R1457" s="14">
        <f t="shared" si="90"/>
        <v>41832.672685185185</v>
      </c>
      <c r="S1457">
        <f t="shared" si="91"/>
        <v>2014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8296</v>
      </c>
      <c r="P1458">
        <f t="shared" si="88"/>
        <v>3</v>
      </c>
      <c r="Q1458">
        <f t="shared" si="89"/>
        <v>48.33</v>
      </c>
      <c r="R1458" s="14">
        <f t="shared" si="90"/>
        <v>42708.668576388889</v>
      </c>
      <c r="S1458">
        <f t="shared" si="91"/>
        <v>2016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8296</v>
      </c>
      <c r="P1459">
        <f t="shared" si="88"/>
        <v>0</v>
      </c>
      <c r="Q1459">
        <f t="shared" si="89"/>
        <v>0</v>
      </c>
      <c r="R1459" s="14">
        <f t="shared" si="90"/>
        <v>42289.89634259259</v>
      </c>
      <c r="S1459">
        <f t="shared" si="91"/>
        <v>2015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8296</v>
      </c>
      <c r="P1460">
        <f t="shared" si="88"/>
        <v>0</v>
      </c>
      <c r="Q1460">
        <f t="shared" si="89"/>
        <v>0</v>
      </c>
      <c r="R1460" s="14">
        <f t="shared" si="90"/>
        <v>41831.705555555556</v>
      </c>
      <c r="S1460">
        <f t="shared" si="91"/>
        <v>2014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8296</v>
      </c>
      <c r="P1461">
        <f t="shared" si="88"/>
        <v>0</v>
      </c>
      <c r="Q1461">
        <f t="shared" si="89"/>
        <v>0</v>
      </c>
      <c r="R1461" s="14">
        <f t="shared" si="90"/>
        <v>42312.204814814817</v>
      </c>
      <c r="S1461">
        <f t="shared" si="91"/>
        <v>2015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8296</v>
      </c>
      <c r="P1462">
        <f t="shared" si="88"/>
        <v>0</v>
      </c>
      <c r="Q1462">
        <f t="shared" si="89"/>
        <v>0</v>
      </c>
      <c r="R1462" s="14">
        <f t="shared" si="90"/>
        <v>41915.896967592591</v>
      </c>
      <c r="S1462">
        <f t="shared" si="91"/>
        <v>2014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8297</v>
      </c>
      <c r="P1463">
        <f t="shared" si="88"/>
        <v>101</v>
      </c>
      <c r="Q1463">
        <f t="shared" si="89"/>
        <v>44.67</v>
      </c>
      <c r="R1463" s="14">
        <f t="shared" si="90"/>
        <v>41899.645300925928</v>
      </c>
      <c r="S1463">
        <f t="shared" si="91"/>
        <v>2014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8297</v>
      </c>
      <c r="P1464">
        <f t="shared" si="88"/>
        <v>109</v>
      </c>
      <c r="Q1464">
        <f t="shared" si="89"/>
        <v>28.94</v>
      </c>
      <c r="R1464" s="14">
        <f t="shared" si="90"/>
        <v>41344.662858796299</v>
      </c>
      <c r="S1464">
        <f t="shared" si="91"/>
        <v>2013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8297</v>
      </c>
      <c r="P1465">
        <f t="shared" si="88"/>
        <v>148</v>
      </c>
      <c r="Q1465">
        <f t="shared" si="89"/>
        <v>35.44</v>
      </c>
      <c r="R1465" s="14">
        <f t="shared" si="90"/>
        <v>41326.911319444444</v>
      </c>
      <c r="S1465">
        <f t="shared" si="91"/>
        <v>2013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8297</v>
      </c>
      <c r="P1466">
        <f t="shared" si="88"/>
        <v>163</v>
      </c>
      <c r="Q1466">
        <f t="shared" si="89"/>
        <v>34.869999999999997</v>
      </c>
      <c r="R1466" s="14">
        <f t="shared" si="90"/>
        <v>41291.661550925928</v>
      </c>
      <c r="S1466">
        <f t="shared" si="91"/>
        <v>2013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8297</v>
      </c>
      <c r="P1467">
        <f t="shared" si="88"/>
        <v>456</v>
      </c>
      <c r="Q1467">
        <f t="shared" si="89"/>
        <v>52.62</v>
      </c>
      <c r="R1467" s="14">
        <f t="shared" si="90"/>
        <v>40959.734398148146</v>
      </c>
      <c r="S1467">
        <f t="shared" si="91"/>
        <v>2012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8297</v>
      </c>
      <c r="P1468">
        <f t="shared" si="88"/>
        <v>108</v>
      </c>
      <c r="Q1468">
        <f t="shared" si="89"/>
        <v>69.599999999999994</v>
      </c>
      <c r="R1468" s="14">
        <f t="shared" si="90"/>
        <v>42340.172060185185</v>
      </c>
      <c r="S1468">
        <f t="shared" si="91"/>
        <v>2015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8297</v>
      </c>
      <c r="P1469">
        <f t="shared" si="88"/>
        <v>115</v>
      </c>
      <c r="Q1469">
        <f t="shared" si="89"/>
        <v>76.72</v>
      </c>
      <c r="R1469" s="14">
        <f t="shared" si="90"/>
        <v>40933.80190972222</v>
      </c>
      <c r="S1469">
        <f t="shared" si="91"/>
        <v>2012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8297</v>
      </c>
      <c r="P1470">
        <f t="shared" si="88"/>
        <v>102</v>
      </c>
      <c r="Q1470">
        <f t="shared" si="89"/>
        <v>33.19</v>
      </c>
      <c r="R1470" s="14">
        <f t="shared" si="90"/>
        <v>40646.014456018522</v>
      </c>
      <c r="S1470">
        <f t="shared" si="91"/>
        <v>2011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8297</v>
      </c>
      <c r="P1471">
        <f t="shared" si="88"/>
        <v>108</v>
      </c>
      <c r="Q1471">
        <f t="shared" si="89"/>
        <v>149.46</v>
      </c>
      <c r="R1471" s="14">
        <f t="shared" si="90"/>
        <v>41290.598483796297</v>
      </c>
      <c r="S1471">
        <f t="shared" si="91"/>
        <v>2013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8297</v>
      </c>
      <c r="P1472">
        <f t="shared" si="88"/>
        <v>125</v>
      </c>
      <c r="Q1472">
        <f t="shared" si="89"/>
        <v>23.17</v>
      </c>
      <c r="R1472" s="14">
        <f t="shared" si="90"/>
        <v>41250.827118055553</v>
      </c>
      <c r="S1472">
        <f t="shared" si="91"/>
        <v>2012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8297</v>
      </c>
      <c r="P1473">
        <f t="shared" si="88"/>
        <v>104</v>
      </c>
      <c r="Q1473">
        <f t="shared" si="89"/>
        <v>96.88</v>
      </c>
      <c r="R1473" s="14">
        <f t="shared" si="90"/>
        <v>42073.957569444443</v>
      </c>
      <c r="S1473">
        <f t="shared" si="91"/>
        <v>2015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8297</v>
      </c>
      <c r="P1474">
        <f t="shared" ref="P1474:P1537" si="92">ROUND(E1474/D1474*100,0)</f>
        <v>139</v>
      </c>
      <c r="Q1474">
        <f t="shared" si="89"/>
        <v>103.2</v>
      </c>
      <c r="R1474" s="14">
        <f t="shared" si="90"/>
        <v>41533.542858796296</v>
      </c>
      <c r="S1474">
        <f t="shared" si="91"/>
        <v>2013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8297</v>
      </c>
      <c r="P1475">
        <f t="shared" si="92"/>
        <v>121</v>
      </c>
      <c r="Q1475">
        <f t="shared" ref="Q1475:Q1538" si="93">IFERROR(ROUND(E1475/L1475,2),0)</f>
        <v>38.46</v>
      </c>
      <c r="R1475" s="14">
        <f t="shared" ref="R1475:R1538" si="94">(((J1475/60)/60)/24)+DATE(1970,1,1)</f>
        <v>40939.979618055557</v>
      </c>
      <c r="S1475">
        <f t="shared" ref="S1475:S1538" si="95">YEAR(R1475)</f>
        <v>2012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8297</v>
      </c>
      <c r="P1476">
        <f t="shared" si="92"/>
        <v>112</v>
      </c>
      <c r="Q1476">
        <f t="shared" si="93"/>
        <v>44.32</v>
      </c>
      <c r="R1476" s="14">
        <f t="shared" si="94"/>
        <v>41500.727916666663</v>
      </c>
      <c r="S1476">
        <f t="shared" si="95"/>
        <v>2013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8297</v>
      </c>
      <c r="P1477">
        <f t="shared" si="92"/>
        <v>189</v>
      </c>
      <c r="Q1477">
        <f t="shared" si="93"/>
        <v>64.17</v>
      </c>
      <c r="R1477" s="14">
        <f t="shared" si="94"/>
        <v>41960.722951388889</v>
      </c>
      <c r="S1477">
        <f t="shared" si="95"/>
        <v>2014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8297</v>
      </c>
      <c r="P1478">
        <f t="shared" si="92"/>
        <v>662</v>
      </c>
      <c r="Q1478">
        <f t="shared" si="93"/>
        <v>43.33</v>
      </c>
      <c r="R1478" s="14">
        <f t="shared" si="94"/>
        <v>40766.041921296295</v>
      </c>
      <c r="S1478">
        <f t="shared" si="95"/>
        <v>2011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8297</v>
      </c>
      <c r="P1479">
        <f t="shared" si="92"/>
        <v>111</v>
      </c>
      <c r="Q1479">
        <f t="shared" si="93"/>
        <v>90.5</v>
      </c>
      <c r="R1479" s="14">
        <f t="shared" si="94"/>
        <v>40840.615787037037</v>
      </c>
      <c r="S1479">
        <f t="shared" si="95"/>
        <v>2011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8297</v>
      </c>
      <c r="P1480">
        <f t="shared" si="92"/>
        <v>1182</v>
      </c>
      <c r="Q1480">
        <f t="shared" si="93"/>
        <v>29.19</v>
      </c>
      <c r="R1480" s="14">
        <f t="shared" si="94"/>
        <v>41394.871678240743</v>
      </c>
      <c r="S1480">
        <f t="shared" si="95"/>
        <v>2013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8297</v>
      </c>
      <c r="P1481">
        <f t="shared" si="92"/>
        <v>137</v>
      </c>
      <c r="Q1481">
        <f t="shared" si="93"/>
        <v>30.96</v>
      </c>
      <c r="R1481" s="14">
        <f t="shared" si="94"/>
        <v>41754.745243055557</v>
      </c>
      <c r="S1481">
        <f t="shared" si="95"/>
        <v>2014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8297</v>
      </c>
      <c r="P1482">
        <f t="shared" si="92"/>
        <v>117</v>
      </c>
      <c r="Q1482">
        <f t="shared" si="93"/>
        <v>92.16</v>
      </c>
      <c r="R1482" s="14">
        <f t="shared" si="94"/>
        <v>41464.934016203704</v>
      </c>
      <c r="S1482">
        <f t="shared" si="95"/>
        <v>2013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8279</v>
      </c>
      <c r="P1483">
        <f t="shared" si="92"/>
        <v>2</v>
      </c>
      <c r="Q1483">
        <f t="shared" si="93"/>
        <v>17.5</v>
      </c>
      <c r="R1483" s="14">
        <f t="shared" si="94"/>
        <v>41550.922974537039</v>
      </c>
      <c r="S1483">
        <f t="shared" si="95"/>
        <v>2013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8279</v>
      </c>
      <c r="P1484">
        <f t="shared" si="92"/>
        <v>0</v>
      </c>
      <c r="Q1484">
        <f t="shared" si="93"/>
        <v>5</v>
      </c>
      <c r="R1484" s="14">
        <f t="shared" si="94"/>
        <v>41136.85805555556</v>
      </c>
      <c r="S1484">
        <f t="shared" si="95"/>
        <v>2012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8279</v>
      </c>
      <c r="P1485">
        <f t="shared" si="92"/>
        <v>1</v>
      </c>
      <c r="Q1485">
        <f t="shared" si="93"/>
        <v>25</v>
      </c>
      <c r="R1485" s="14">
        <f t="shared" si="94"/>
        <v>42548.192997685182</v>
      </c>
      <c r="S1485">
        <f t="shared" si="95"/>
        <v>2016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8279</v>
      </c>
      <c r="P1486">
        <f t="shared" si="92"/>
        <v>0</v>
      </c>
      <c r="Q1486">
        <f t="shared" si="93"/>
        <v>0</v>
      </c>
      <c r="R1486" s="14">
        <f t="shared" si="94"/>
        <v>41053.200960648144</v>
      </c>
      <c r="S1486">
        <f t="shared" si="95"/>
        <v>2012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8279</v>
      </c>
      <c r="P1487">
        <f t="shared" si="92"/>
        <v>2</v>
      </c>
      <c r="Q1487">
        <f t="shared" si="93"/>
        <v>50</v>
      </c>
      <c r="R1487" s="14">
        <f t="shared" si="94"/>
        <v>42130.795983796299</v>
      </c>
      <c r="S1487">
        <f t="shared" si="95"/>
        <v>2015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8279</v>
      </c>
      <c r="P1488">
        <f t="shared" si="92"/>
        <v>0</v>
      </c>
      <c r="Q1488">
        <f t="shared" si="93"/>
        <v>16</v>
      </c>
      <c r="R1488" s="14">
        <f t="shared" si="94"/>
        <v>42032.168530092589</v>
      </c>
      <c r="S1488">
        <f t="shared" si="95"/>
        <v>2015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8279</v>
      </c>
      <c r="P1489">
        <f t="shared" si="92"/>
        <v>0</v>
      </c>
      <c r="Q1489">
        <f t="shared" si="93"/>
        <v>0</v>
      </c>
      <c r="R1489" s="14">
        <f t="shared" si="94"/>
        <v>42554.917488425926</v>
      </c>
      <c r="S1489">
        <f t="shared" si="95"/>
        <v>2016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8279</v>
      </c>
      <c r="P1490">
        <f t="shared" si="92"/>
        <v>2</v>
      </c>
      <c r="Q1490">
        <f t="shared" si="93"/>
        <v>60</v>
      </c>
      <c r="R1490" s="14">
        <f t="shared" si="94"/>
        <v>41614.563194444447</v>
      </c>
      <c r="S1490">
        <f t="shared" si="95"/>
        <v>2013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8279</v>
      </c>
      <c r="P1491">
        <f t="shared" si="92"/>
        <v>0</v>
      </c>
      <c r="Q1491">
        <f t="shared" si="93"/>
        <v>0</v>
      </c>
      <c r="R1491" s="14">
        <f t="shared" si="94"/>
        <v>41198.611712962964</v>
      </c>
      <c r="S1491">
        <f t="shared" si="95"/>
        <v>2012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8279</v>
      </c>
      <c r="P1492">
        <f t="shared" si="92"/>
        <v>31</v>
      </c>
      <c r="Q1492">
        <f t="shared" si="93"/>
        <v>47.11</v>
      </c>
      <c r="R1492" s="14">
        <f t="shared" si="94"/>
        <v>41520.561041666668</v>
      </c>
      <c r="S1492">
        <f t="shared" si="95"/>
        <v>2013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8279</v>
      </c>
      <c r="P1493">
        <f t="shared" si="92"/>
        <v>8</v>
      </c>
      <c r="Q1493">
        <f t="shared" si="93"/>
        <v>100</v>
      </c>
      <c r="R1493" s="14">
        <f t="shared" si="94"/>
        <v>41991.713460648149</v>
      </c>
      <c r="S1493">
        <f t="shared" si="95"/>
        <v>2014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8279</v>
      </c>
      <c r="P1494">
        <f t="shared" si="92"/>
        <v>1</v>
      </c>
      <c r="Q1494">
        <f t="shared" si="93"/>
        <v>15</v>
      </c>
      <c r="R1494" s="14">
        <f t="shared" si="94"/>
        <v>40682.884791666671</v>
      </c>
      <c r="S1494">
        <f t="shared" si="95"/>
        <v>2011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8279</v>
      </c>
      <c r="P1495">
        <f t="shared" si="92"/>
        <v>0</v>
      </c>
      <c r="Q1495">
        <f t="shared" si="93"/>
        <v>0</v>
      </c>
      <c r="R1495" s="14">
        <f t="shared" si="94"/>
        <v>41411.866608796299</v>
      </c>
      <c r="S1495">
        <f t="shared" si="95"/>
        <v>2013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8279</v>
      </c>
      <c r="P1496">
        <f t="shared" si="92"/>
        <v>9</v>
      </c>
      <c r="Q1496">
        <f t="shared" si="93"/>
        <v>40.450000000000003</v>
      </c>
      <c r="R1496" s="14">
        <f t="shared" si="94"/>
        <v>42067.722372685181</v>
      </c>
      <c r="S1496">
        <f t="shared" si="95"/>
        <v>2015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8279</v>
      </c>
      <c r="P1497">
        <f t="shared" si="92"/>
        <v>0</v>
      </c>
      <c r="Q1497">
        <f t="shared" si="93"/>
        <v>0</v>
      </c>
      <c r="R1497" s="14">
        <f t="shared" si="94"/>
        <v>40752.789710648147</v>
      </c>
      <c r="S1497">
        <f t="shared" si="95"/>
        <v>2011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8279</v>
      </c>
      <c r="P1498">
        <f t="shared" si="92"/>
        <v>0</v>
      </c>
      <c r="Q1498">
        <f t="shared" si="93"/>
        <v>0</v>
      </c>
      <c r="R1498" s="14">
        <f t="shared" si="94"/>
        <v>41838.475219907406</v>
      </c>
      <c r="S1498">
        <f t="shared" si="95"/>
        <v>2014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8279</v>
      </c>
      <c r="P1499">
        <f t="shared" si="92"/>
        <v>0</v>
      </c>
      <c r="Q1499">
        <f t="shared" si="93"/>
        <v>1</v>
      </c>
      <c r="R1499" s="14">
        <f t="shared" si="94"/>
        <v>41444.64261574074</v>
      </c>
      <c r="S1499">
        <f t="shared" si="95"/>
        <v>2013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8279</v>
      </c>
      <c r="P1500">
        <f t="shared" si="92"/>
        <v>2</v>
      </c>
      <c r="Q1500">
        <f t="shared" si="93"/>
        <v>19</v>
      </c>
      <c r="R1500" s="14">
        <f t="shared" si="94"/>
        <v>41840.983541666668</v>
      </c>
      <c r="S1500">
        <f t="shared" si="95"/>
        <v>2014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8279</v>
      </c>
      <c r="P1501">
        <f t="shared" si="92"/>
        <v>0</v>
      </c>
      <c r="Q1501">
        <f t="shared" si="93"/>
        <v>5</v>
      </c>
      <c r="R1501" s="14">
        <f t="shared" si="94"/>
        <v>42527.007326388892</v>
      </c>
      <c r="S1501">
        <f t="shared" si="95"/>
        <v>2016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8279</v>
      </c>
      <c r="P1502">
        <f t="shared" si="92"/>
        <v>25</v>
      </c>
      <c r="Q1502">
        <f t="shared" si="93"/>
        <v>46.73</v>
      </c>
      <c r="R1502" s="14">
        <f t="shared" si="94"/>
        <v>41365.904594907406</v>
      </c>
      <c r="S1502">
        <f t="shared" si="95"/>
        <v>2013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8293</v>
      </c>
      <c r="O1503" t="s">
        <v>8294</v>
      </c>
      <c r="P1503">
        <f t="shared" si="92"/>
        <v>166</v>
      </c>
      <c r="Q1503">
        <f t="shared" si="93"/>
        <v>97.73</v>
      </c>
      <c r="R1503" s="14">
        <f t="shared" si="94"/>
        <v>42163.583599537036</v>
      </c>
      <c r="S1503">
        <f t="shared" si="95"/>
        <v>2015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8293</v>
      </c>
      <c r="O1504" t="s">
        <v>8294</v>
      </c>
      <c r="P1504">
        <f t="shared" si="92"/>
        <v>101</v>
      </c>
      <c r="Q1504">
        <f t="shared" si="93"/>
        <v>67.84</v>
      </c>
      <c r="R1504" s="14">
        <f t="shared" si="94"/>
        <v>42426.542592592596</v>
      </c>
      <c r="S1504">
        <f t="shared" si="95"/>
        <v>2016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8293</v>
      </c>
      <c r="O1505" t="s">
        <v>8294</v>
      </c>
      <c r="P1505">
        <f t="shared" si="92"/>
        <v>108</v>
      </c>
      <c r="Q1505">
        <f t="shared" si="93"/>
        <v>56.98</v>
      </c>
      <c r="R1505" s="14">
        <f t="shared" si="94"/>
        <v>42606.347233796296</v>
      </c>
      <c r="S1505">
        <f t="shared" si="95"/>
        <v>2016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8293</v>
      </c>
      <c r="O1506" t="s">
        <v>8294</v>
      </c>
      <c r="P1506">
        <f t="shared" si="92"/>
        <v>278</v>
      </c>
      <c r="Q1506">
        <f t="shared" si="93"/>
        <v>67.16</v>
      </c>
      <c r="R1506" s="14">
        <f t="shared" si="94"/>
        <v>41772.657685185186</v>
      </c>
      <c r="S1506">
        <f t="shared" si="95"/>
        <v>2014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8293</v>
      </c>
      <c r="O1507" t="s">
        <v>8294</v>
      </c>
      <c r="P1507">
        <f t="shared" si="92"/>
        <v>104</v>
      </c>
      <c r="Q1507">
        <f t="shared" si="93"/>
        <v>48.04</v>
      </c>
      <c r="R1507" s="14">
        <f t="shared" si="94"/>
        <v>42414.44332175926</v>
      </c>
      <c r="S1507">
        <f t="shared" si="95"/>
        <v>2016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8293</v>
      </c>
      <c r="O1508" t="s">
        <v>8294</v>
      </c>
      <c r="P1508">
        <f t="shared" si="92"/>
        <v>111</v>
      </c>
      <c r="Q1508">
        <f t="shared" si="93"/>
        <v>38.86</v>
      </c>
      <c r="R1508" s="14">
        <f t="shared" si="94"/>
        <v>41814.785925925928</v>
      </c>
      <c r="S1508">
        <f t="shared" si="95"/>
        <v>2014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8293</v>
      </c>
      <c r="O1509" t="s">
        <v>8294</v>
      </c>
      <c r="P1509">
        <f t="shared" si="92"/>
        <v>215</v>
      </c>
      <c r="Q1509">
        <f t="shared" si="93"/>
        <v>78.180000000000007</v>
      </c>
      <c r="R1509" s="14">
        <f t="shared" si="94"/>
        <v>40254.450335648151</v>
      </c>
      <c r="S1509">
        <f t="shared" si="95"/>
        <v>2010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8293</v>
      </c>
      <c r="O1510" t="s">
        <v>8294</v>
      </c>
      <c r="P1510">
        <f t="shared" si="92"/>
        <v>111</v>
      </c>
      <c r="Q1510">
        <f t="shared" si="93"/>
        <v>97.11</v>
      </c>
      <c r="R1510" s="14">
        <f t="shared" si="94"/>
        <v>41786.614363425928</v>
      </c>
      <c r="S1510">
        <f t="shared" si="95"/>
        <v>2014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8293</v>
      </c>
      <c r="O1511" t="s">
        <v>8294</v>
      </c>
      <c r="P1511">
        <f t="shared" si="92"/>
        <v>124</v>
      </c>
      <c r="Q1511">
        <f t="shared" si="93"/>
        <v>110.39</v>
      </c>
      <c r="R1511" s="14">
        <f t="shared" si="94"/>
        <v>42751.533391203702</v>
      </c>
      <c r="S1511">
        <f t="shared" si="95"/>
        <v>2017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8293</v>
      </c>
      <c r="O1512" t="s">
        <v>8294</v>
      </c>
      <c r="P1512">
        <f t="shared" si="92"/>
        <v>101</v>
      </c>
      <c r="Q1512">
        <f t="shared" si="93"/>
        <v>39.92</v>
      </c>
      <c r="R1512" s="14">
        <f t="shared" si="94"/>
        <v>41809.385162037033</v>
      </c>
      <c r="S1512">
        <f t="shared" si="95"/>
        <v>2014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8293</v>
      </c>
      <c r="O1513" t="s">
        <v>8294</v>
      </c>
      <c r="P1513">
        <f t="shared" si="92"/>
        <v>112</v>
      </c>
      <c r="Q1513">
        <f t="shared" si="93"/>
        <v>75.98</v>
      </c>
      <c r="R1513" s="14">
        <f t="shared" si="94"/>
        <v>42296.583379629628</v>
      </c>
      <c r="S1513">
        <f t="shared" si="95"/>
        <v>2015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8293</v>
      </c>
      <c r="O1514" t="s">
        <v>8294</v>
      </c>
      <c r="P1514">
        <f t="shared" si="92"/>
        <v>559</v>
      </c>
      <c r="Q1514">
        <f t="shared" si="93"/>
        <v>58.38</v>
      </c>
      <c r="R1514" s="14">
        <f t="shared" si="94"/>
        <v>42741.684479166666</v>
      </c>
      <c r="S1514">
        <f t="shared" si="95"/>
        <v>2017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8293</v>
      </c>
      <c r="O1515" t="s">
        <v>8294</v>
      </c>
      <c r="P1515">
        <f t="shared" si="92"/>
        <v>150</v>
      </c>
      <c r="Q1515">
        <f t="shared" si="93"/>
        <v>55.82</v>
      </c>
      <c r="R1515" s="14">
        <f t="shared" si="94"/>
        <v>41806.637337962966</v>
      </c>
      <c r="S1515">
        <f t="shared" si="95"/>
        <v>2014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8293</v>
      </c>
      <c r="O1516" t="s">
        <v>8294</v>
      </c>
      <c r="P1516">
        <f t="shared" si="92"/>
        <v>106</v>
      </c>
      <c r="Q1516">
        <f t="shared" si="93"/>
        <v>151.24</v>
      </c>
      <c r="R1516" s="14">
        <f t="shared" si="94"/>
        <v>42234.597685185188</v>
      </c>
      <c r="S1516">
        <f t="shared" si="95"/>
        <v>2015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8293</v>
      </c>
      <c r="O1517" t="s">
        <v>8294</v>
      </c>
      <c r="P1517">
        <f t="shared" si="92"/>
        <v>157</v>
      </c>
      <c r="Q1517">
        <f t="shared" si="93"/>
        <v>849.67</v>
      </c>
      <c r="R1517" s="14">
        <f t="shared" si="94"/>
        <v>42415.253437499996</v>
      </c>
      <c r="S1517">
        <f t="shared" si="95"/>
        <v>2016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8293</v>
      </c>
      <c r="O1518" t="s">
        <v>8294</v>
      </c>
      <c r="P1518">
        <f t="shared" si="92"/>
        <v>109</v>
      </c>
      <c r="Q1518">
        <f t="shared" si="93"/>
        <v>159.24</v>
      </c>
      <c r="R1518" s="14">
        <f t="shared" si="94"/>
        <v>42619.466342592597</v>
      </c>
      <c r="S1518">
        <f t="shared" si="95"/>
        <v>2016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8293</v>
      </c>
      <c r="O1519" t="s">
        <v>8294</v>
      </c>
      <c r="P1519">
        <f t="shared" si="92"/>
        <v>162</v>
      </c>
      <c r="Q1519">
        <f t="shared" si="93"/>
        <v>39.51</v>
      </c>
      <c r="R1519" s="14">
        <f t="shared" si="94"/>
        <v>41948.56658564815</v>
      </c>
      <c r="S1519">
        <f t="shared" si="95"/>
        <v>2014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8293</v>
      </c>
      <c r="O1520" t="s">
        <v>8294</v>
      </c>
      <c r="P1520">
        <f t="shared" si="92"/>
        <v>205</v>
      </c>
      <c r="Q1520">
        <f t="shared" si="93"/>
        <v>130.53</v>
      </c>
      <c r="R1520" s="14">
        <f t="shared" si="94"/>
        <v>41760.8200462963</v>
      </c>
      <c r="S1520">
        <f t="shared" si="95"/>
        <v>2014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8293</v>
      </c>
      <c r="O1521" t="s">
        <v>8294</v>
      </c>
      <c r="P1521">
        <f t="shared" si="92"/>
        <v>103</v>
      </c>
      <c r="Q1521">
        <f t="shared" si="93"/>
        <v>64.16</v>
      </c>
      <c r="R1521" s="14">
        <f t="shared" si="94"/>
        <v>41782.741701388892</v>
      </c>
      <c r="S1521">
        <f t="shared" si="95"/>
        <v>2014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8293</v>
      </c>
      <c r="O1522" t="s">
        <v>8294</v>
      </c>
      <c r="P1522">
        <f t="shared" si="92"/>
        <v>103</v>
      </c>
      <c r="Q1522">
        <f t="shared" si="93"/>
        <v>111.53</v>
      </c>
      <c r="R1522" s="14">
        <f t="shared" si="94"/>
        <v>41955.857789351852</v>
      </c>
      <c r="S1522">
        <f t="shared" si="95"/>
        <v>2014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8293</v>
      </c>
      <c r="O1523" t="s">
        <v>8294</v>
      </c>
      <c r="P1523">
        <f t="shared" si="92"/>
        <v>107</v>
      </c>
      <c r="Q1523">
        <f t="shared" si="93"/>
        <v>170.45</v>
      </c>
      <c r="R1523" s="14">
        <f t="shared" si="94"/>
        <v>42493.167719907404</v>
      </c>
      <c r="S1523">
        <f t="shared" si="95"/>
        <v>2016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8293</v>
      </c>
      <c r="O1524" t="s">
        <v>8294</v>
      </c>
      <c r="P1524">
        <f t="shared" si="92"/>
        <v>139</v>
      </c>
      <c r="Q1524">
        <f t="shared" si="93"/>
        <v>133.74</v>
      </c>
      <c r="R1524" s="14">
        <f t="shared" si="94"/>
        <v>41899.830312500002</v>
      </c>
      <c r="S1524">
        <f t="shared" si="95"/>
        <v>2014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8293</v>
      </c>
      <c r="O1525" t="s">
        <v>8294</v>
      </c>
      <c r="P1525">
        <f t="shared" si="92"/>
        <v>125</v>
      </c>
      <c r="Q1525">
        <f t="shared" si="93"/>
        <v>95.83</v>
      </c>
      <c r="R1525" s="14">
        <f t="shared" si="94"/>
        <v>41964.751342592594</v>
      </c>
      <c r="S1525">
        <f t="shared" si="95"/>
        <v>2014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8293</v>
      </c>
      <c r="O1526" t="s">
        <v>8294</v>
      </c>
      <c r="P1526">
        <f t="shared" si="92"/>
        <v>207</v>
      </c>
      <c r="Q1526">
        <f t="shared" si="93"/>
        <v>221.79</v>
      </c>
      <c r="R1526" s="14">
        <f t="shared" si="94"/>
        <v>42756.501041666663</v>
      </c>
      <c r="S1526">
        <f t="shared" si="95"/>
        <v>2017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8293</v>
      </c>
      <c r="O1527" t="s">
        <v>8294</v>
      </c>
      <c r="P1527">
        <f t="shared" si="92"/>
        <v>174</v>
      </c>
      <c r="Q1527">
        <f t="shared" si="93"/>
        <v>32.32</v>
      </c>
      <c r="R1527" s="14">
        <f t="shared" si="94"/>
        <v>42570.702986111108</v>
      </c>
      <c r="S1527">
        <f t="shared" si="95"/>
        <v>2016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8293</v>
      </c>
      <c r="O1528" t="s">
        <v>8294</v>
      </c>
      <c r="P1528">
        <f t="shared" si="92"/>
        <v>120</v>
      </c>
      <c r="Q1528">
        <f t="shared" si="93"/>
        <v>98.84</v>
      </c>
      <c r="R1528" s="14">
        <f t="shared" si="94"/>
        <v>42339.276006944448</v>
      </c>
      <c r="S1528">
        <f t="shared" si="95"/>
        <v>2015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8293</v>
      </c>
      <c r="O1529" t="s">
        <v>8294</v>
      </c>
      <c r="P1529">
        <f t="shared" si="92"/>
        <v>110</v>
      </c>
      <c r="Q1529">
        <f t="shared" si="93"/>
        <v>55.22</v>
      </c>
      <c r="R1529" s="14">
        <f t="shared" si="94"/>
        <v>42780.600532407407</v>
      </c>
      <c r="S1529">
        <f t="shared" si="95"/>
        <v>2017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8293</v>
      </c>
      <c r="O1530" t="s">
        <v>8294</v>
      </c>
      <c r="P1530">
        <f t="shared" si="92"/>
        <v>282</v>
      </c>
      <c r="Q1530">
        <f t="shared" si="93"/>
        <v>52.79</v>
      </c>
      <c r="R1530" s="14">
        <f t="shared" si="94"/>
        <v>42736.732893518521</v>
      </c>
      <c r="S1530">
        <f t="shared" si="95"/>
        <v>2017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8293</v>
      </c>
      <c r="O1531" t="s">
        <v>8294</v>
      </c>
      <c r="P1531">
        <f t="shared" si="92"/>
        <v>101</v>
      </c>
      <c r="Q1531">
        <f t="shared" si="93"/>
        <v>135.66999999999999</v>
      </c>
      <c r="R1531" s="14">
        <f t="shared" si="94"/>
        <v>42052.628703703704</v>
      </c>
      <c r="S1531">
        <f t="shared" si="95"/>
        <v>2015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8293</v>
      </c>
      <c r="O1532" t="s">
        <v>8294</v>
      </c>
      <c r="P1532">
        <f t="shared" si="92"/>
        <v>135</v>
      </c>
      <c r="Q1532">
        <f t="shared" si="93"/>
        <v>53.99</v>
      </c>
      <c r="R1532" s="14">
        <f t="shared" si="94"/>
        <v>42275.767303240747</v>
      </c>
      <c r="S1532">
        <f t="shared" si="95"/>
        <v>2015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8293</v>
      </c>
      <c r="O1533" t="s">
        <v>8294</v>
      </c>
      <c r="P1533">
        <f t="shared" si="92"/>
        <v>176</v>
      </c>
      <c r="Q1533">
        <f t="shared" si="93"/>
        <v>56.64</v>
      </c>
      <c r="R1533" s="14">
        <f t="shared" si="94"/>
        <v>41941.802384259259</v>
      </c>
      <c r="S1533">
        <f t="shared" si="95"/>
        <v>2014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8293</v>
      </c>
      <c r="O1534" t="s">
        <v>8294</v>
      </c>
      <c r="P1534">
        <f t="shared" si="92"/>
        <v>484</v>
      </c>
      <c r="Q1534">
        <f t="shared" si="93"/>
        <v>82.32</v>
      </c>
      <c r="R1534" s="14">
        <f t="shared" si="94"/>
        <v>42391.475289351853</v>
      </c>
      <c r="S1534">
        <f t="shared" si="95"/>
        <v>2016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8293</v>
      </c>
      <c r="O1535" t="s">
        <v>8294</v>
      </c>
      <c r="P1535">
        <f t="shared" si="92"/>
        <v>145</v>
      </c>
      <c r="Q1535">
        <f t="shared" si="93"/>
        <v>88.26</v>
      </c>
      <c r="R1535" s="14">
        <f t="shared" si="94"/>
        <v>42443.00204861111</v>
      </c>
      <c r="S1535">
        <f t="shared" si="95"/>
        <v>2016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8293</v>
      </c>
      <c r="O1536" t="s">
        <v>8294</v>
      </c>
      <c r="P1536">
        <f t="shared" si="92"/>
        <v>418</v>
      </c>
      <c r="Q1536">
        <f t="shared" si="93"/>
        <v>84.91</v>
      </c>
      <c r="R1536" s="14">
        <f t="shared" si="94"/>
        <v>42221.67432870371</v>
      </c>
      <c r="S1536">
        <f t="shared" si="95"/>
        <v>2015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8293</v>
      </c>
      <c r="O1537" t="s">
        <v>8294</v>
      </c>
      <c r="P1537">
        <f t="shared" si="92"/>
        <v>132</v>
      </c>
      <c r="Q1537">
        <f t="shared" si="93"/>
        <v>48.15</v>
      </c>
      <c r="R1537" s="14">
        <f t="shared" si="94"/>
        <v>42484.829062500001</v>
      </c>
      <c r="S1537">
        <f t="shared" si="95"/>
        <v>2016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8293</v>
      </c>
      <c r="O1538" t="s">
        <v>8294</v>
      </c>
      <c r="P1538">
        <f t="shared" ref="P1538:P1601" si="96">ROUND(E1538/D1538*100,0)</f>
        <v>250</v>
      </c>
      <c r="Q1538">
        <f t="shared" si="93"/>
        <v>66.02</v>
      </c>
      <c r="R1538" s="14">
        <f t="shared" si="94"/>
        <v>42213.802199074074</v>
      </c>
      <c r="S1538">
        <f t="shared" si="95"/>
        <v>2015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8293</v>
      </c>
      <c r="O1539" t="s">
        <v>8294</v>
      </c>
      <c r="P1539">
        <f t="shared" si="96"/>
        <v>180</v>
      </c>
      <c r="Q1539">
        <f t="shared" ref="Q1539:Q1602" si="97">IFERROR(ROUND(E1539/L1539,2),0)</f>
        <v>96.38</v>
      </c>
      <c r="R1539" s="14">
        <f t="shared" ref="R1539:R1602" si="98">(((J1539/60)/60)/24)+DATE(1970,1,1)</f>
        <v>42552.315127314811</v>
      </c>
      <c r="S1539">
        <f t="shared" ref="S1539:S1602" si="99">YEAR(R1539)</f>
        <v>2016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8293</v>
      </c>
      <c r="O1540" t="s">
        <v>8294</v>
      </c>
      <c r="P1540">
        <f t="shared" si="96"/>
        <v>103</v>
      </c>
      <c r="Q1540">
        <f t="shared" si="97"/>
        <v>156.16999999999999</v>
      </c>
      <c r="R1540" s="14">
        <f t="shared" si="98"/>
        <v>41981.782060185185</v>
      </c>
      <c r="S1540">
        <f t="shared" si="99"/>
        <v>2014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8293</v>
      </c>
      <c r="O1541" t="s">
        <v>8294</v>
      </c>
      <c r="P1541">
        <f t="shared" si="96"/>
        <v>136</v>
      </c>
      <c r="Q1541">
        <f t="shared" si="97"/>
        <v>95.76</v>
      </c>
      <c r="R1541" s="14">
        <f t="shared" si="98"/>
        <v>42705.919201388882</v>
      </c>
      <c r="S1541">
        <f t="shared" si="99"/>
        <v>2016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8293</v>
      </c>
      <c r="O1542" t="s">
        <v>8294</v>
      </c>
      <c r="P1542">
        <f t="shared" si="96"/>
        <v>118</v>
      </c>
      <c r="Q1542">
        <f t="shared" si="97"/>
        <v>180.41</v>
      </c>
      <c r="R1542" s="14">
        <f t="shared" si="98"/>
        <v>41939.00712962963</v>
      </c>
      <c r="S1542">
        <f t="shared" si="99"/>
        <v>2014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8293</v>
      </c>
      <c r="O1543" t="s">
        <v>8298</v>
      </c>
      <c r="P1543">
        <f t="shared" si="96"/>
        <v>0</v>
      </c>
      <c r="Q1543">
        <f t="shared" si="97"/>
        <v>3</v>
      </c>
      <c r="R1543" s="14">
        <f t="shared" si="98"/>
        <v>41974.712245370371</v>
      </c>
      <c r="S1543">
        <f t="shared" si="99"/>
        <v>2014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8293</v>
      </c>
      <c r="O1544" t="s">
        <v>8298</v>
      </c>
      <c r="P1544">
        <f t="shared" si="96"/>
        <v>4</v>
      </c>
      <c r="Q1544">
        <f t="shared" si="97"/>
        <v>20</v>
      </c>
      <c r="R1544" s="14">
        <f t="shared" si="98"/>
        <v>42170.996527777781</v>
      </c>
      <c r="S1544">
        <f t="shared" si="99"/>
        <v>2015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8293</v>
      </c>
      <c r="O1545" t="s">
        <v>8298</v>
      </c>
      <c r="P1545">
        <f t="shared" si="96"/>
        <v>0</v>
      </c>
      <c r="Q1545">
        <f t="shared" si="97"/>
        <v>10</v>
      </c>
      <c r="R1545" s="14">
        <f t="shared" si="98"/>
        <v>41935.509652777779</v>
      </c>
      <c r="S1545">
        <f t="shared" si="99"/>
        <v>2014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8293</v>
      </c>
      <c r="O1546" t="s">
        <v>8298</v>
      </c>
      <c r="P1546">
        <f t="shared" si="96"/>
        <v>0</v>
      </c>
      <c r="Q1546">
        <f t="shared" si="97"/>
        <v>0</v>
      </c>
      <c r="R1546" s="14">
        <f t="shared" si="98"/>
        <v>42053.051203703704</v>
      </c>
      <c r="S1546">
        <f t="shared" si="99"/>
        <v>2015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8293</v>
      </c>
      <c r="O1547" t="s">
        <v>8298</v>
      </c>
      <c r="P1547">
        <f t="shared" si="96"/>
        <v>0</v>
      </c>
      <c r="Q1547">
        <f t="shared" si="97"/>
        <v>1</v>
      </c>
      <c r="R1547" s="14">
        <f t="shared" si="98"/>
        <v>42031.884652777779</v>
      </c>
      <c r="S1547">
        <f t="shared" si="99"/>
        <v>2015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8293</v>
      </c>
      <c r="O1548" t="s">
        <v>8298</v>
      </c>
      <c r="P1548">
        <f t="shared" si="96"/>
        <v>29</v>
      </c>
      <c r="Q1548">
        <f t="shared" si="97"/>
        <v>26.27</v>
      </c>
      <c r="R1548" s="14">
        <f t="shared" si="98"/>
        <v>41839.212951388887</v>
      </c>
      <c r="S1548">
        <f t="shared" si="99"/>
        <v>2014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8293</v>
      </c>
      <c r="O1549" t="s">
        <v>8298</v>
      </c>
      <c r="P1549">
        <f t="shared" si="96"/>
        <v>0</v>
      </c>
      <c r="Q1549">
        <f t="shared" si="97"/>
        <v>0</v>
      </c>
      <c r="R1549" s="14">
        <f t="shared" si="98"/>
        <v>42782.426875000005</v>
      </c>
      <c r="S1549">
        <f t="shared" si="99"/>
        <v>2017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8293</v>
      </c>
      <c r="O1550" t="s">
        <v>8298</v>
      </c>
      <c r="P1550">
        <f t="shared" si="96"/>
        <v>9</v>
      </c>
      <c r="Q1550">
        <f t="shared" si="97"/>
        <v>60</v>
      </c>
      <c r="R1550" s="14">
        <f t="shared" si="98"/>
        <v>42286.88217592593</v>
      </c>
      <c r="S1550">
        <f t="shared" si="99"/>
        <v>2015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8293</v>
      </c>
      <c r="O1551" t="s">
        <v>8298</v>
      </c>
      <c r="P1551">
        <f t="shared" si="96"/>
        <v>34</v>
      </c>
      <c r="Q1551">
        <f t="shared" si="97"/>
        <v>28.33</v>
      </c>
      <c r="R1551" s="14">
        <f t="shared" si="98"/>
        <v>42281.136099537034</v>
      </c>
      <c r="S1551">
        <f t="shared" si="99"/>
        <v>2015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8293</v>
      </c>
      <c r="O1552" t="s">
        <v>8298</v>
      </c>
      <c r="P1552">
        <f t="shared" si="96"/>
        <v>13</v>
      </c>
      <c r="Q1552">
        <f t="shared" si="97"/>
        <v>14.43</v>
      </c>
      <c r="R1552" s="14">
        <f t="shared" si="98"/>
        <v>42472.449467592596</v>
      </c>
      <c r="S1552">
        <f t="shared" si="99"/>
        <v>2016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8293</v>
      </c>
      <c r="O1553" t="s">
        <v>8298</v>
      </c>
      <c r="P1553">
        <f t="shared" si="96"/>
        <v>0</v>
      </c>
      <c r="Q1553">
        <f t="shared" si="97"/>
        <v>0</v>
      </c>
      <c r="R1553" s="14">
        <f t="shared" si="98"/>
        <v>42121.824525462958</v>
      </c>
      <c r="S1553">
        <f t="shared" si="99"/>
        <v>2015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8293</v>
      </c>
      <c r="O1554" t="s">
        <v>8298</v>
      </c>
      <c r="P1554">
        <f t="shared" si="96"/>
        <v>49</v>
      </c>
      <c r="Q1554">
        <f t="shared" si="97"/>
        <v>132.19</v>
      </c>
      <c r="R1554" s="14">
        <f t="shared" si="98"/>
        <v>41892.688750000001</v>
      </c>
      <c r="S1554">
        <f t="shared" si="99"/>
        <v>2014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8293</v>
      </c>
      <c r="O1555" t="s">
        <v>8298</v>
      </c>
      <c r="P1555">
        <f t="shared" si="96"/>
        <v>0</v>
      </c>
      <c r="Q1555">
        <f t="shared" si="97"/>
        <v>0</v>
      </c>
      <c r="R1555" s="14">
        <f t="shared" si="98"/>
        <v>42219.282951388886</v>
      </c>
      <c r="S1555">
        <f t="shared" si="99"/>
        <v>2015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8293</v>
      </c>
      <c r="O1556" t="s">
        <v>8298</v>
      </c>
      <c r="P1556">
        <f t="shared" si="96"/>
        <v>0</v>
      </c>
      <c r="Q1556">
        <f t="shared" si="97"/>
        <v>0</v>
      </c>
      <c r="R1556" s="14">
        <f t="shared" si="98"/>
        <v>42188.252199074079</v>
      </c>
      <c r="S1556">
        <f t="shared" si="99"/>
        <v>2015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8293</v>
      </c>
      <c r="O1557" t="s">
        <v>8298</v>
      </c>
      <c r="P1557">
        <f t="shared" si="96"/>
        <v>0</v>
      </c>
      <c r="Q1557">
        <f t="shared" si="97"/>
        <v>0</v>
      </c>
      <c r="R1557" s="14">
        <f t="shared" si="98"/>
        <v>42241.613796296297</v>
      </c>
      <c r="S1557">
        <f t="shared" si="99"/>
        <v>2015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8293</v>
      </c>
      <c r="O1558" t="s">
        <v>8298</v>
      </c>
      <c r="P1558">
        <f t="shared" si="96"/>
        <v>45</v>
      </c>
      <c r="Q1558">
        <f t="shared" si="97"/>
        <v>56.42</v>
      </c>
      <c r="R1558" s="14">
        <f t="shared" si="98"/>
        <v>42525.153055555551</v>
      </c>
      <c r="S1558">
        <f t="shared" si="99"/>
        <v>2016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8293</v>
      </c>
      <c r="O1559" t="s">
        <v>8298</v>
      </c>
      <c r="P1559">
        <f t="shared" si="96"/>
        <v>4</v>
      </c>
      <c r="Q1559">
        <f t="shared" si="97"/>
        <v>100</v>
      </c>
      <c r="R1559" s="14">
        <f t="shared" si="98"/>
        <v>41871.65315972222</v>
      </c>
      <c r="S1559">
        <f t="shared" si="99"/>
        <v>2014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8293</v>
      </c>
      <c r="O1560" t="s">
        <v>8298</v>
      </c>
      <c r="P1560">
        <f t="shared" si="96"/>
        <v>5</v>
      </c>
      <c r="Q1560">
        <f t="shared" si="97"/>
        <v>11.67</v>
      </c>
      <c r="R1560" s="14">
        <f t="shared" si="98"/>
        <v>42185.397673611107</v>
      </c>
      <c r="S1560">
        <f t="shared" si="99"/>
        <v>2015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8293</v>
      </c>
      <c r="O1561" t="s">
        <v>8298</v>
      </c>
      <c r="P1561">
        <f t="shared" si="96"/>
        <v>0</v>
      </c>
      <c r="Q1561">
        <f t="shared" si="97"/>
        <v>50</v>
      </c>
      <c r="R1561" s="14">
        <f t="shared" si="98"/>
        <v>42108.05322916666</v>
      </c>
      <c r="S1561">
        <f t="shared" si="99"/>
        <v>2015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8293</v>
      </c>
      <c r="O1562" t="s">
        <v>8298</v>
      </c>
      <c r="P1562">
        <f t="shared" si="96"/>
        <v>4</v>
      </c>
      <c r="Q1562">
        <f t="shared" si="97"/>
        <v>23.5</v>
      </c>
      <c r="R1562" s="14">
        <f t="shared" si="98"/>
        <v>41936.020752314813</v>
      </c>
      <c r="S1562">
        <f t="shared" si="99"/>
        <v>2014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8299</v>
      </c>
      <c r="P1563">
        <f t="shared" si="96"/>
        <v>1</v>
      </c>
      <c r="Q1563">
        <f t="shared" si="97"/>
        <v>67</v>
      </c>
      <c r="R1563" s="14">
        <f t="shared" si="98"/>
        <v>41555.041701388887</v>
      </c>
      <c r="S1563">
        <f t="shared" si="99"/>
        <v>2013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8299</v>
      </c>
      <c r="P1564">
        <f t="shared" si="96"/>
        <v>0</v>
      </c>
      <c r="Q1564">
        <f t="shared" si="97"/>
        <v>0</v>
      </c>
      <c r="R1564" s="14">
        <f t="shared" si="98"/>
        <v>40079.566157407404</v>
      </c>
      <c r="S1564">
        <f t="shared" si="99"/>
        <v>2009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8299</v>
      </c>
      <c r="P1565">
        <f t="shared" si="96"/>
        <v>1</v>
      </c>
      <c r="Q1565">
        <f t="shared" si="97"/>
        <v>42.5</v>
      </c>
      <c r="R1565" s="14">
        <f t="shared" si="98"/>
        <v>41652.742488425924</v>
      </c>
      <c r="S1565">
        <f t="shared" si="99"/>
        <v>2014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8299</v>
      </c>
      <c r="P1566">
        <f t="shared" si="96"/>
        <v>0</v>
      </c>
      <c r="Q1566">
        <f t="shared" si="97"/>
        <v>10</v>
      </c>
      <c r="R1566" s="14">
        <f t="shared" si="98"/>
        <v>42121.367002314815</v>
      </c>
      <c r="S1566">
        <f t="shared" si="99"/>
        <v>2015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8299</v>
      </c>
      <c r="P1567">
        <f t="shared" si="96"/>
        <v>3</v>
      </c>
      <c r="Q1567">
        <f t="shared" si="97"/>
        <v>100</v>
      </c>
      <c r="R1567" s="14">
        <f t="shared" si="98"/>
        <v>40672.729872685188</v>
      </c>
      <c r="S1567">
        <f t="shared" si="99"/>
        <v>2011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8299</v>
      </c>
      <c r="P1568">
        <f t="shared" si="96"/>
        <v>21</v>
      </c>
      <c r="Q1568">
        <f t="shared" si="97"/>
        <v>108.05</v>
      </c>
      <c r="R1568" s="14">
        <f t="shared" si="98"/>
        <v>42549.916712962964</v>
      </c>
      <c r="S1568">
        <f t="shared" si="99"/>
        <v>2016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8299</v>
      </c>
      <c r="P1569">
        <f t="shared" si="96"/>
        <v>4</v>
      </c>
      <c r="Q1569">
        <f t="shared" si="97"/>
        <v>26.92</v>
      </c>
      <c r="R1569" s="14">
        <f t="shared" si="98"/>
        <v>41671.936863425923</v>
      </c>
      <c r="S1569">
        <f t="shared" si="99"/>
        <v>2014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8299</v>
      </c>
      <c r="P1570">
        <f t="shared" si="96"/>
        <v>14</v>
      </c>
      <c r="Q1570">
        <f t="shared" si="97"/>
        <v>155</v>
      </c>
      <c r="R1570" s="14">
        <f t="shared" si="98"/>
        <v>41962.062326388885</v>
      </c>
      <c r="S1570">
        <f t="shared" si="99"/>
        <v>2014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8299</v>
      </c>
      <c r="P1571">
        <f t="shared" si="96"/>
        <v>0</v>
      </c>
      <c r="Q1571">
        <f t="shared" si="97"/>
        <v>0</v>
      </c>
      <c r="R1571" s="14">
        <f t="shared" si="98"/>
        <v>41389.679560185185</v>
      </c>
      <c r="S1571">
        <f t="shared" si="99"/>
        <v>2013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8299</v>
      </c>
      <c r="P1572">
        <f t="shared" si="96"/>
        <v>41</v>
      </c>
      <c r="Q1572">
        <f t="shared" si="97"/>
        <v>47.77</v>
      </c>
      <c r="R1572" s="14">
        <f t="shared" si="98"/>
        <v>42438.813449074078</v>
      </c>
      <c r="S1572">
        <f t="shared" si="99"/>
        <v>2016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8299</v>
      </c>
      <c r="P1573">
        <f t="shared" si="96"/>
        <v>1</v>
      </c>
      <c r="Q1573">
        <f t="shared" si="97"/>
        <v>20</v>
      </c>
      <c r="R1573" s="14">
        <f t="shared" si="98"/>
        <v>42144.769479166673</v>
      </c>
      <c r="S1573">
        <f t="shared" si="99"/>
        <v>2015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8299</v>
      </c>
      <c r="P1574">
        <f t="shared" si="96"/>
        <v>5</v>
      </c>
      <c r="Q1574">
        <f t="shared" si="97"/>
        <v>41.67</v>
      </c>
      <c r="R1574" s="14">
        <f t="shared" si="98"/>
        <v>42404.033090277779</v>
      </c>
      <c r="S1574">
        <f t="shared" si="99"/>
        <v>2016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8299</v>
      </c>
      <c r="P1575">
        <f t="shared" si="96"/>
        <v>2</v>
      </c>
      <c r="Q1575">
        <f t="shared" si="97"/>
        <v>74.33</v>
      </c>
      <c r="R1575" s="14">
        <f t="shared" si="98"/>
        <v>42786.000023148154</v>
      </c>
      <c r="S1575">
        <f t="shared" si="99"/>
        <v>2017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8299</v>
      </c>
      <c r="P1576">
        <f t="shared" si="96"/>
        <v>5</v>
      </c>
      <c r="Q1576">
        <f t="shared" si="97"/>
        <v>84.33</v>
      </c>
      <c r="R1576" s="14">
        <f t="shared" si="98"/>
        <v>42017.927418981482</v>
      </c>
      <c r="S1576">
        <f t="shared" si="99"/>
        <v>2015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8299</v>
      </c>
      <c r="P1577">
        <f t="shared" si="96"/>
        <v>23</v>
      </c>
      <c r="Q1577">
        <f t="shared" si="97"/>
        <v>65.459999999999994</v>
      </c>
      <c r="R1577" s="14">
        <f t="shared" si="98"/>
        <v>41799.524259259262</v>
      </c>
      <c r="S1577">
        <f t="shared" si="99"/>
        <v>2014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8299</v>
      </c>
      <c r="P1578">
        <f t="shared" si="96"/>
        <v>13</v>
      </c>
      <c r="Q1578">
        <f t="shared" si="97"/>
        <v>65</v>
      </c>
      <c r="R1578" s="14">
        <f t="shared" si="98"/>
        <v>42140.879259259258</v>
      </c>
      <c r="S1578">
        <f t="shared" si="99"/>
        <v>2015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8299</v>
      </c>
      <c r="P1579">
        <f t="shared" si="96"/>
        <v>1</v>
      </c>
      <c r="Q1579">
        <f t="shared" si="97"/>
        <v>27.5</v>
      </c>
      <c r="R1579" s="14">
        <f t="shared" si="98"/>
        <v>41054.847777777781</v>
      </c>
      <c r="S1579">
        <f t="shared" si="99"/>
        <v>2012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8299</v>
      </c>
      <c r="P1580">
        <f t="shared" si="96"/>
        <v>11</v>
      </c>
      <c r="Q1580">
        <f t="shared" si="97"/>
        <v>51.25</v>
      </c>
      <c r="R1580" s="14">
        <f t="shared" si="98"/>
        <v>40399.065868055557</v>
      </c>
      <c r="S1580">
        <f t="shared" si="99"/>
        <v>2010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8299</v>
      </c>
      <c r="P1581">
        <f t="shared" si="96"/>
        <v>1</v>
      </c>
      <c r="Q1581">
        <f t="shared" si="97"/>
        <v>14</v>
      </c>
      <c r="R1581" s="14">
        <f t="shared" si="98"/>
        <v>41481.996423611112</v>
      </c>
      <c r="S1581">
        <f t="shared" si="99"/>
        <v>2013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8299</v>
      </c>
      <c r="P1582">
        <f t="shared" si="96"/>
        <v>0</v>
      </c>
      <c r="Q1582">
        <f t="shared" si="97"/>
        <v>0</v>
      </c>
      <c r="R1582" s="14">
        <f t="shared" si="98"/>
        <v>40990.050069444449</v>
      </c>
      <c r="S1582">
        <f t="shared" si="99"/>
        <v>2012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8293</v>
      </c>
      <c r="O1583" t="s">
        <v>8300</v>
      </c>
      <c r="P1583">
        <f t="shared" si="96"/>
        <v>1</v>
      </c>
      <c r="Q1583">
        <f t="shared" si="97"/>
        <v>5</v>
      </c>
      <c r="R1583" s="14">
        <f t="shared" si="98"/>
        <v>42325.448958333334</v>
      </c>
      <c r="S1583">
        <f t="shared" si="99"/>
        <v>2015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8293</v>
      </c>
      <c r="O1584" t="s">
        <v>8300</v>
      </c>
      <c r="P1584">
        <f t="shared" si="96"/>
        <v>9</v>
      </c>
      <c r="Q1584">
        <f t="shared" si="97"/>
        <v>31</v>
      </c>
      <c r="R1584" s="14">
        <f t="shared" si="98"/>
        <v>42246.789965277778</v>
      </c>
      <c r="S1584">
        <f t="shared" si="99"/>
        <v>2015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8293</v>
      </c>
      <c r="O1585" t="s">
        <v>8300</v>
      </c>
      <c r="P1585">
        <f t="shared" si="96"/>
        <v>0</v>
      </c>
      <c r="Q1585">
        <f t="shared" si="97"/>
        <v>15</v>
      </c>
      <c r="R1585" s="14">
        <f t="shared" si="98"/>
        <v>41877.904988425929</v>
      </c>
      <c r="S1585">
        <f t="shared" si="99"/>
        <v>2014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8293</v>
      </c>
      <c r="O1586" t="s">
        <v>8300</v>
      </c>
      <c r="P1586">
        <f t="shared" si="96"/>
        <v>0</v>
      </c>
      <c r="Q1586">
        <f t="shared" si="97"/>
        <v>0</v>
      </c>
      <c r="R1586" s="14">
        <f t="shared" si="98"/>
        <v>41779.649317129632</v>
      </c>
      <c r="S1586">
        <f t="shared" si="99"/>
        <v>2014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8293</v>
      </c>
      <c r="O1587" t="s">
        <v>8300</v>
      </c>
      <c r="P1587">
        <f t="shared" si="96"/>
        <v>79</v>
      </c>
      <c r="Q1587">
        <f t="shared" si="97"/>
        <v>131.66999999999999</v>
      </c>
      <c r="R1587" s="14">
        <f t="shared" si="98"/>
        <v>42707.895462962959</v>
      </c>
      <c r="S1587">
        <f t="shared" si="99"/>
        <v>2016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8293</v>
      </c>
      <c r="O1588" t="s">
        <v>8300</v>
      </c>
      <c r="P1588">
        <f t="shared" si="96"/>
        <v>0</v>
      </c>
      <c r="Q1588">
        <f t="shared" si="97"/>
        <v>0</v>
      </c>
      <c r="R1588" s="14">
        <f t="shared" si="98"/>
        <v>42069.104421296302</v>
      </c>
      <c r="S1588">
        <f t="shared" si="99"/>
        <v>2015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8293</v>
      </c>
      <c r="O1589" t="s">
        <v>8300</v>
      </c>
      <c r="P1589">
        <f t="shared" si="96"/>
        <v>0</v>
      </c>
      <c r="Q1589">
        <f t="shared" si="97"/>
        <v>1</v>
      </c>
      <c r="R1589" s="14">
        <f t="shared" si="98"/>
        <v>41956.950983796298</v>
      </c>
      <c r="S1589">
        <f t="shared" si="99"/>
        <v>2014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8293</v>
      </c>
      <c r="O1590" t="s">
        <v>8300</v>
      </c>
      <c r="P1590">
        <f t="shared" si="96"/>
        <v>0</v>
      </c>
      <c r="Q1590">
        <f t="shared" si="97"/>
        <v>0</v>
      </c>
      <c r="R1590" s="14">
        <f t="shared" si="98"/>
        <v>42005.24998842593</v>
      </c>
      <c r="S1590">
        <f t="shared" si="99"/>
        <v>2015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8293</v>
      </c>
      <c r="O1591" t="s">
        <v>8300</v>
      </c>
      <c r="P1591">
        <f t="shared" si="96"/>
        <v>0</v>
      </c>
      <c r="Q1591">
        <f t="shared" si="97"/>
        <v>0</v>
      </c>
      <c r="R1591" s="14">
        <f t="shared" si="98"/>
        <v>42256.984791666662</v>
      </c>
      <c r="S1591">
        <f t="shared" si="99"/>
        <v>2015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8293</v>
      </c>
      <c r="O1592" t="s">
        <v>8300</v>
      </c>
      <c r="P1592">
        <f t="shared" si="96"/>
        <v>2</v>
      </c>
      <c r="Q1592">
        <f t="shared" si="97"/>
        <v>510</v>
      </c>
      <c r="R1592" s="14">
        <f t="shared" si="98"/>
        <v>42240.857222222221</v>
      </c>
      <c r="S1592">
        <f t="shared" si="99"/>
        <v>2015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8293</v>
      </c>
      <c r="O1593" t="s">
        <v>8300</v>
      </c>
      <c r="P1593">
        <f t="shared" si="96"/>
        <v>29</v>
      </c>
      <c r="Q1593">
        <f t="shared" si="97"/>
        <v>44.48</v>
      </c>
      <c r="R1593" s="14">
        <f t="shared" si="98"/>
        <v>42433.726168981477</v>
      </c>
      <c r="S1593">
        <f t="shared" si="99"/>
        <v>2016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8293</v>
      </c>
      <c r="O1594" t="s">
        <v>8300</v>
      </c>
      <c r="P1594">
        <f t="shared" si="96"/>
        <v>0</v>
      </c>
      <c r="Q1594">
        <f t="shared" si="97"/>
        <v>0</v>
      </c>
      <c r="R1594" s="14">
        <f t="shared" si="98"/>
        <v>42046.072743055556</v>
      </c>
      <c r="S1594">
        <f t="shared" si="99"/>
        <v>2015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8293</v>
      </c>
      <c r="O1595" t="s">
        <v>8300</v>
      </c>
      <c r="P1595">
        <f t="shared" si="96"/>
        <v>0</v>
      </c>
      <c r="Q1595">
        <f t="shared" si="97"/>
        <v>1</v>
      </c>
      <c r="R1595" s="14">
        <f t="shared" si="98"/>
        <v>42033.845543981486</v>
      </c>
      <c r="S1595">
        <f t="shared" si="99"/>
        <v>2015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8293</v>
      </c>
      <c r="O1596" t="s">
        <v>8300</v>
      </c>
      <c r="P1596">
        <f t="shared" si="96"/>
        <v>21</v>
      </c>
      <c r="Q1596">
        <f t="shared" si="97"/>
        <v>20.5</v>
      </c>
      <c r="R1596" s="14">
        <f t="shared" si="98"/>
        <v>42445.712754629625</v>
      </c>
      <c r="S1596">
        <f t="shared" si="99"/>
        <v>2016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8293</v>
      </c>
      <c r="O1597" t="s">
        <v>8300</v>
      </c>
      <c r="P1597">
        <f t="shared" si="96"/>
        <v>0</v>
      </c>
      <c r="Q1597">
        <f t="shared" si="97"/>
        <v>40</v>
      </c>
      <c r="R1597" s="14">
        <f t="shared" si="98"/>
        <v>41780.050092592595</v>
      </c>
      <c r="S1597">
        <f t="shared" si="99"/>
        <v>2014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8293</v>
      </c>
      <c r="O1598" t="s">
        <v>8300</v>
      </c>
      <c r="P1598">
        <f t="shared" si="96"/>
        <v>2</v>
      </c>
      <c r="Q1598">
        <f t="shared" si="97"/>
        <v>25</v>
      </c>
      <c r="R1598" s="14">
        <f t="shared" si="98"/>
        <v>41941.430196759262</v>
      </c>
      <c r="S1598">
        <f t="shared" si="99"/>
        <v>2014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8293</v>
      </c>
      <c r="O1599" t="s">
        <v>8300</v>
      </c>
      <c r="P1599">
        <f t="shared" si="96"/>
        <v>0</v>
      </c>
      <c r="Q1599">
        <f t="shared" si="97"/>
        <v>0</v>
      </c>
      <c r="R1599" s="14">
        <f t="shared" si="98"/>
        <v>42603.354131944448</v>
      </c>
      <c r="S1599">
        <f t="shared" si="99"/>
        <v>2016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8293</v>
      </c>
      <c r="O1600" t="s">
        <v>8300</v>
      </c>
      <c r="P1600">
        <f t="shared" si="96"/>
        <v>0</v>
      </c>
      <c r="Q1600">
        <f t="shared" si="97"/>
        <v>1</v>
      </c>
      <c r="R1600" s="14">
        <f t="shared" si="98"/>
        <v>42151.667337962965</v>
      </c>
      <c r="S1600">
        <f t="shared" si="99"/>
        <v>2015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8293</v>
      </c>
      <c r="O1601" t="s">
        <v>8300</v>
      </c>
      <c r="P1601">
        <f t="shared" si="96"/>
        <v>0</v>
      </c>
      <c r="Q1601">
        <f t="shared" si="97"/>
        <v>0</v>
      </c>
      <c r="R1601" s="14">
        <f t="shared" si="98"/>
        <v>42438.53907407407</v>
      </c>
      <c r="S1601">
        <f t="shared" si="99"/>
        <v>2016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8293</v>
      </c>
      <c r="O1602" t="s">
        <v>8300</v>
      </c>
      <c r="P1602">
        <f t="shared" ref="P1602:P1665" si="100">ROUND(E1602/D1602*100,0)</f>
        <v>7</v>
      </c>
      <c r="Q1602">
        <f t="shared" si="97"/>
        <v>40.78</v>
      </c>
      <c r="R1602" s="14">
        <f t="shared" si="98"/>
        <v>41791.057314814818</v>
      </c>
      <c r="S1602">
        <f t="shared" si="99"/>
        <v>2014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8280</v>
      </c>
      <c r="O1603" t="s">
        <v>8281</v>
      </c>
      <c r="P1603">
        <f t="shared" si="100"/>
        <v>108</v>
      </c>
      <c r="Q1603">
        <f t="shared" ref="Q1603:Q1666" si="101">IFERROR(ROUND(E1603/L1603,2),0)</f>
        <v>48.33</v>
      </c>
      <c r="R1603" s="14">
        <f t="shared" ref="R1603:R1666" si="102">(((J1603/60)/60)/24)+DATE(1970,1,1)</f>
        <v>40638.092974537038</v>
      </c>
      <c r="S1603">
        <f t="shared" ref="S1603:S1666" si="103">YEAR(R1603)</f>
        <v>2011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8280</v>
      </c>
      <c r="O1604" t="s">
        <v>8281</v>
      </c>
      <c r="P1604">
        <f t="shared" si="100"/>
        <v>100</v>
      </c>
      <c r="Q1604">
        <f t="shared" si="101"/>
        <v>46.95</v>
      </c>
      <c r="R1604" s="14">
        <f t="shared" si="102"/>
        <v>40788.297650462962</v>
      </c>
      <c r="S1604">
        <f t="shared" si="103"/>
        <v>2011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8280</v>
      </c>
      <c r="O1605" t="s">
        <v>8281</v>
      </c>
      <c r="P1605">
        <f t="shared" si="100"/>
        <v>100</v>
      </c>
      <c r="Q1605">
        <f t="shared" si="101"/>
        <v>66.69</v>
      </c>
      <c r="R1605" s="14">
        <f t="shared" si="102"/>
        <v>40876.169664351852</v>
      </c>
      <c r="S1605">
        <f t="shared" si="103"/>
        <v>2011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8280</v>
      </c>
      <c r="O1606" t="s">
        <v>8281</v>
      </c>
      <c r="P1606">
        <f t="shared" si="100"/>
        <v>122</v>
      </c>
      <c r="Q1606">
        <f t="shared" si="101"/>
        <v>48.84</v>
      </c>
      <c r="R1606" s="14">
        <f t="shared" si="102"/>
        <v>40945.845312500001</v>
      </c>
      <c r="S1606">
        <f t="shared" si="103"/>
        <v>2012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8280</v>
      </c>
      <c r="O1607" t="s">
        <v>8281</v>
      </c>
      <c r="P1607">
        <f t="shared" si="100"/>
        <v>101</v>
      </c>
      <c r="Q1607">
        <f t="shared" si="101"/>
        <v>137.31</v>
      </c>
      <c r="R1607" s="14">
        <f t="shared" si="102"/>
        <v>40747.012881944444</v>
      </c>
      <c r="S1607">
        <f t="shared" si="103"/>
        <v>2011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8280</v>
      </c>
      <c r="O1608" t="s">
        <v>8281</v>
      </c>
      <c r="P1608">
        <f t="shared" si="100"/>
        <v>101</v>
      </c>
      <c r="Q1608">
        <f t="shared" si="101"/>
        <v>87.83</v>
      </c>
      <c r="R1608" s="14">
        <f t="shared" si="102"/>
        <v>40536.111550925925</v>
      </c>
      <c r="S1608">
        <f t="shared" si="103"/>
        <v>2010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8280</v>
      </c>
      <c r="O1609" t="s">
        <v>8281</v>
      </c>
      <c r="P1609">
        <f t="shared" si="100"/>
        <v>145</v>
      </c>
      <c r="Q1609">
        <f t="shared" si="101"/>
        <v>70.790000000000006</v>
      </c>
      <c r="R1609" s="14">
        <f t="shared" si="102"/>
        <v>41053.80846064815</v>
      </c>
      <c r="S1609">
        <f t="shared" si="103"/>
        <v>2012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8280</v>
      </c>
      <c r="O1610" t="s">
        <v>8281</v>
      </c>
      <c r="P1610">
        <f t="shared" si="100"/>
        <v>101</v>
      </c>
      <c r="Q1610">
        <f t="shared" si="101"/>
        <v>52.83</v>
      </c>
      <c r="R1610" s="14">
        <f t="shared" si="102"/>
        <v>41607.83085648148</v>
      </c>
      <c r="S1610">
        <f t="shared" si="103"/>
        <v>2013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8280</v>
      </c>
      <c r="O1611" t="s">
        <v>8281</v>
      </c>
      <c r="P1611">
        <f t="shared" si="100"/>
        <v>118</v>
      </c>
      <c r="Q1611">
        <f t="shared" si="101"/>
        <v>443.75</v>
      </c>
      <c r="R1611" s="14">
        <f t="shared" si="102"/>
        <v>40796.001261574071</v>
      </c>
      <c r="S1611">
        <f t="shared" si="103"/>
        <v>2011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8280</v>
      </c>
      <c r="O1612" t="s">
        <v>8281</v>
      </c>
      <c r="P1612">
        <f t="shared" si="100"/>
        <v>272</v>
      </c>
      <c r="Q1612">
        <f t="shared" si="101"/>
        <v>48.54</v>
      </c>
      <c r="R1612" s="14">
        <f t="shared" si="102"/>
        <v>41228.924884259257</v>
      </c>
      <c r="S1612">
        <f t="shared" si="103"/>
        <v>2012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8280</v>
      </c>
      <c r="O1613" t="s">
        <v>8281</v>
      </c>
      <c r="P1613">
        <f t="shared" si="100"/>
        <v>125</v>
      </c>
      <c r="Q1613">
        <f t="shared" si="101"/>
        <v>37.07</v>
      </c>
      <c r="R1613" s="14">
        <f t="shared" si="102"/>
        <v>41409.00037037037</v>
      </c>
      <c r="S1613">
        <f t="shared" si="103"/>
        <v>2013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8280</v>
      </c>
      <c r="O1614" t="s">
        <v>8281</v>
      </c>
      <c r="P1614">
        <f t="shared" si="100"/>
        <v>110</v>
      </c>
      <c r="Q1614">
        <f t="shared" si="101"/>
        <v>50</v>
      </c>
      <c r="R1614" s="14">
        <f t="shared" si="102"/>
        <v>41246.874814814815</v>
      </c>
      <c r="S1614">
        <f t="shared" si="103"/>
        <v>2012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8280</v>
      </c>
      <c r="O1615" t="s">
        <v>8281</v>
      </c>
      <c r="P1615">
        <f t="shared" si="100"/>
        <v>102</v>
      </c>
      <c r="Q1615">
        <f t="shared" si="101"/>
        <v>39.04</v>
      </c>
      <c r="R1615" s="14">
        <f t="shared" si="102"/>
        <v>41082.069467592592</v>
      </c>
      <c r="S1615">
        <f t="shared" si="103"/>
        <v>2012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8280</v>
      </c>
      <c r="O1616" t="s">
        <v>8281</v>
      </c>
      <c r="P1616">
        <f t="shared" si="100"/>
        <v>103</v>
      </c>
      <c r="Q1616">
        <f t="shared" si="101"/>
        <v>66.69</v>
      </c>
      <c r="R1616" s="14">
        <f t="shared" si="102"/>
        <v>41794.981122685182</v>
      </c>
      <c r="S1616">
        <f t="shared" si="103"/>
        <v>2014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8280</v>
      </c>
      <c r="O1617" t="s">
        <v>8281</v>
      </c>
      <c r="P1617">
        <f t="shared" si="100"/>
        <v>114</v>
      </c>
      <c r="Q1617">
        <f t="shared" si="101"/>
        <v>67.13</v>
      </c>
      <c r="R1617" s="14">
        <f t="shared" si="102"/>
        <v>40845.050879629627</v>
      </c>
      <c r="S1617">
        <f t="shared" si="103"/>
        <v>2011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8280</v>
      </c>
      <c r="O1618" t="s">
        <v>8281</v>
      </c>
      <c r="P1618">
        <f t="shared" si="100"/>
        <v>104</v>
      </c>
      <c r="Q1618">
        <f t="shared" si="101"/>
        <v>66.37</v>
      </c>
      <c r="R1618" s="14">
        <f t="shared" si="102"/>
        <v>41194.715520833335</v>
      </c>
      <c r="S1618">
        <f t="shared" si="103"/>
        <v>2012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8280</v>
      </c>
      <c r="O1619" t="s">
        <v>8281</v>
      </c>
      <c r="P1619">
        <f t="shared" si="100"/>
        <v>146</v>
      </c>
      <c r="Q1619">
        <f t="shared" si="101"/>
        <v>64.62</v>
      </c>
      <c r="R1619" s="14">
        <f t="shared" si="102"/>
        <v>41546.664212962962</v>
      </c>
      <c r="S1619">
        <f t="shared" si="103"/>
        <v>2013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8280</v>
      </c>
      <c r="O1620" t="s">
        <v>8281</v>
      </c>
      <c r="P1620">
        <f t="shared" si="100"/>
        <v>105</v>
      </c>
      <c r="Q1620">
        <f t="shared" si="101"/>
        <v>58.37</v>
      </c>
      <c r="R1620" s="14">
        <f t="shared" si="102"/>
        <v>41301.654340277775</v>
      </c>
      <c r="S1620">
        <f t="shared" si="103"/>
        <v>2013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8280</v>
      </c>
      <c r="O1621" t="s">
        <v>8281</v>
      </c>
      <c r="P1621">
        <f t="shared" si="100"/>
        <v>133</v>
      </c>
      <c r="Q1621">
        <f t="shared" si="101"/>
        <v>86.96</v>
      </c>
      <c r="R1621" s="14">
        <f t="shared" si="102"/>
        <v>41876.18618055556</v>
      </c>
      <c r="S1621">
        <f t="shared" si="103"/>
        <v>2014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8280</v>
      </c>
      <c r="O1622" t="s">
        <v>8281</v>
      </c>
      <c r="P1622">
        <f t="shared" si="100"/>
        <v>113</v>
      </c>
      <c r="Q1622">
        <f t="shared" si="101"/>
        <v>66.47</v>
      </c>
      <c r="R1622" s="14">
        <f t="shared" si="102"/>
        <v>41321.339583333334</v>
      </c>
      <c r="S1622">
        <f t="shared" si="103"/>
        <v>2013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8280</v>
      </c>
      <c r="O1623" t="s">
        <v>8281</v>
      </c>
      <c r="P1623">
        <f t="shared" si="100"/>
        <v>121</v>
      </c>
      <c r="Q1623">
        <f t="shared" si="101"/>
        <v>163.78</v>
      </c>
      <c r="R1623" s="14">
        <f t="shared" si="102"/>
        <v>41003.60665509259</v>
      </c>
      <c r="S1623">
        <f t="shared" si="103"/>
        <v>2012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8280</v>
      </c>
      <c r="O1624" t="s">
        <v>8281</v>
      </c>
      <c r="P1624">
        <f t="shared" si="100"/>
        <v>102</v>
      </c>
      <c r="Q1624">
        <f t="shared" si="101"/>
        <v>107.98</v>
      </c>
      <c r="R1624" s="14">
        <f t="shared" si="102"/>
        <v>41950.29483796296</v>
      </c>
      <c r="S1624">
        <f t="shared" si="103"/>
        <v>2014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8280</v>
      </c>
      <c r="O1625" t="s">
        <v>8281</v>
      </c>
      <c r="P1625">
        <f t="shared" si="100"/>
        <v>101</v>
      </c>
      <c r="Q1625">
        <f t="shared" si="101"/>
        <v>42.11</v>
      </c>
      <c r="R1625" s="14">
        <f t="shared" si="102"/>
        <v>41453.688530092593</v>
      </c>
      <c r="S1625">
        <f t="shared" si="103"/>
        <v>2013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8280</v>
      </c>
      <c r="O1626" t="s">
        <v>8281</v>
      </c>
      <c r="P1626">
        <f t="shared" si="100"/>
        <v>118</v>
      </c>
      <c r="Q1626">
        <f t="shared" si="101"/>
        <v>47.2</v>
      </c>
      <c r="R1626" s="14">
        <f t="shared" si="102"/>
        <v>41243.367303240739</v>
      </c>
      <c r="S1626">
        <f t="shared" si="103"/>
        <v>2012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8280</v>
      </c>
      <c r="O1627" t="s">
        <v>8281</v>
      </c>
      <c r="P1627">
        <f t="shared" si="100"/>
        <v>155</v>
      </c>
      <c r="Q1627">
        <f t="shared" si="101"/>
        <v>112.02</v>
      </c>
      <c r="R1627" s="14">
        <f t="shared" si="102"/>
        <v>41135.699687500004</v>
      </c>
      <c r="S1627">
        <f t="shared" si="103"/>
        <v>2012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8280</v>
      </c>
      <c r="O1628" t="s">
        <v>8281</v>
      </c>
      <c r="P1628">
        <f t="shared" si="100"/>
        <v>101</v>
      </c>
      <c r="Q1628">
        <f t="shared" si="101"/>
        <v>74.95</v>
      </c>
      <c r="R1628" s="14">
        <f t="shared" si="102"/>
        <v>41579.847997685189</v>
      </c>
      <c r="S1628">
        <f t="shared" si="103"/>
        <v>2013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8280</v>
      </c>
      <c r="O1629" t="s">
        <v>8281</v>
      </c>
      <c r="P1629">
        <f t="shared" si="100"/>
        <v>117</v>
      </c>
      <c r="Q1629">
        <f t="shared" si="101"/>
        <v>61.58</v>
      </c>
      <c r="R1629" s="14">
        <f t="shared" si="102"/>
        <v>41205.707048611112</v>
      </c>
      <c r="S1629">
        <f t="shared" si="103"/>
        <v>2012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8280</v>
      </c>
      <c r="O1630" t="s">
        <v>8281</v>
      </c>
      <c r="P1630">
        <f t="shared" si="100"/>
        <v>101</v>
      </c>
      <c r="Q1630">
        <f t="shared" si="101"/>
        <v>45.88</v>
      </c>
      <c r="R1630" s="14">
        <f t="shared" si="102"/>
        <v>41774.737060185187</v>
      </c>
      <c r="S1630">
        <f t="shared" si="103"/>
        <v>2014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8280</v>
      </c>
      <c r="O1631" t="s">
        <v>8281</v>
      </c>
      <c r="P1631">
        <f t="shared" si="100"/>
        <v>104</v>
      </c>
      <c r="Q1631">
        <f t="shared" si="101"/>
        <v>75.849999999999994</v>
      </c>
      <c r="R1631" s="14">
        <f t="shared" si="102"/>
        <v>41645.867280092592</v>
      </c>
      <c r="S1631">
        <f t="shared" si="103"/>
        <v>2014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8280</v>
      </c>
      <c r="O1632" t="s">
        <v>8281</v>
      </c>
      <c r="P1632">
        <f t="shared" si="100"/>
        <v>265</v>
      </c>
      <c r="Q1632">
        <f t="shared" si="101"/>
        <v>84.21</v>
      </c>
      <c r="R1632" s="14">
        <f t="shared" si="102"/>
        <v>40939.837673611109</v>
      </c>
      <c r="S1632">
        <f t="shared" si="103"/>
        <v>2012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8280</v>
      </c>
      <c r="O1633" t="s">
        <v>8281</v>
      </c>
      <c r="P1633">
        <f t="shared" si="100"/>
        <v>156</v>
      </c>
      <c r="Q1633">
        <f t="shared" si="101"/>
        <v>117.23</v>
      </c>
      <c r="R1633" s="14">
        <f t="shared" si="102"/>
        <v>41164.859502314815</v>
      </c>
      <c r="S1633">
        <f t="shared" si="103"/>
        <v>2012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8280</v>
      </c>
      <c r="O1634" t="s">
        <v>8281</v>
      </c>
      <c r="P1634">
        <f t="shared" si="100"/>
        <v>102</v>
      </c>
      <c r="Q1634">
        <f t="shared" si="101"/>
        <v>86.49</v>
      </c>
      <c r="R1634" s="14">
        <f t="shared" si="102"/>
        <v>40750.340902777774</v>
      </c>
      <c r="S1634">
        <f t="shared" si="103"/>
        <v>2011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8280</v>
      </c>
      <c r="O1635" t="s">
        <v>8281</v>
      </c>
      <c r="P1635">
        <f t="shared" si="100"/>
        <v>100</v>
      </c>
      <c r="Q1635">
        <f t="shared" si="101"/>
        <v>172.41</v>
      </c>
      <c r="R1635" s="14">
        <f t="shared" si="102"/>
        <v>40896.883750000001</v>
      </c>
      <c r="S1635">
        <f t="shared" si="103"/>
        <v>2011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8280</v>
      </c>
      <c r="O1636" t="s">
        <v>8281</v>
      </c>
      <c r="P1636">
        <f t="shared" si="100"/>
        <v>101</v>
      </c>
      <c r="Q1636">
        <f t="shared" si="101"/>
        <v>62.81</v>
      </c>
      <c r="R1636" s="14">
        <f t="shared" si="102"/>
        <v>40658.189826388887</v>
      </c>
      <c r="S1636">
        <f t="shared" si="103"/>
        <v>2011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8280</v>
      </c>
      <c r="O1637" t="s">
        <v>8281</v>
      </c>
      <c r="P1637">
        <f t="shared" si="100"/>
        <v>125</v>
      </c>
      <c r="Q1637">
        <f t="shared" si="101"/>
        <v>67.73</v>
      </c>
      <c r="R1637" s="14">
        <f t="shared" si="102"/>
        <v>42502.868761574078</v>
      </c>
      <c r="S1637">
        <f t="shared" si="103"/>
        <v>2016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8280</v>
      </c>
      <c r="O1638" t="s">
        <v>8281</v>
      </c>
      <c r="P1638">
        <f t="shared" si="100"/>
        <v>104</v>
      </c>
      <c r="Q1638">
        <f t="shared" si="101"/>
        <v>53.56</v>
      </c>
      <c r="R1638" s="14">
        <f t="shared" si="102"/>
        <v>40663.08666666667</v>
      </c>
      <c r="S1638">
        <f t="shared" si="103"/>
        <v>2011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8280</v>
      </c>
      <c r="O1639" t="s">
        <v>8281</v>
      </c>
      <c r="P1639">
        <f t="shared" si="100"/>
        <v>104</v>
      </c>
      <c r="Q1639">
        <f t="shared" si="101"/>
        <v>34.6</v>
      </c>
      <c r="R1639" s="14">
        <f t="shared" si="102"/>
        <v>40122.751620370371</v>
      </c>
      <c r="S1639">
        <f t="shared" si="103"/>
        <v>2009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8280</v>
      </c>
      <c r="O1640" t="s">
        <v>8281</v>
      </c>
      <c r="P1640">
        <f t="shared" si="100"/>
        <v>105</v>
      </c>
      <c r="Q1640">
        <f t="shared" si="101"/>
        <v>38.89</v>
      </c>
      <c r="R1640" s="14">
        <f t="shared" si="102"/>
        <v>41288.68712962963</v>
      </c>
      <c r="S1640">
        <f t="shared" si="103"/>
        <v>2013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8280</v>
      </c>
      <c r="O1641" t="s">
        <v>8281</v>
      </c>
      <c r="P1641">
        <f t="shared" si="100"/>
        <v>100</v>
      </c>
      <c r="Q1641">
        <f t="shared" si="101"/>
        <v>94.74</v>
      </c>
      <c r="R1641" s="14">
        <f t="shared" si="102"/>
        <v>40941.652372685188</v>
      </c>
      <c r="S1641">
        <f t="shared" si="103"/>
        <v>2012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8280</v>
      </c>
      <c r="O1642" t="s">
        <v>8281</v>
      </c>
      <c r="P1642">
        <f t="shared" si="100"/>
        <v>170</v>
      </c>
      <c r="Q1642">
        <f t="shared" si="101"/>
        <v>39.97</v>
      </c>
      <c r="R1642" s="14">
        <f t="shared" si="102"/>
        <v>40379.23096064815</v>
      </c>
      <c r="S1642">
        <f t="shared" si="103"/>
        <v>2010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8280</v>
      </c>
      <c r="O1643" t="s">
        <v>8301</v>
      </c>
      <c r="P1643">
        <f t="shared" si="100"/>
        <v>101</v>
      </c>
      <c r="Q1643">
        <f t="shared" si="101"/>
        <v>97.5</v>
      </c>
      <c r="R1643" s="14">
        <f t="shared" si="102"/>
        <v>41962.596574074079</v>
      </c>
      <c r="S1643">
        <f t="shared" si="103"/>
        <v>2014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8280</v>
      </c>
      <c r="O1644" t="s">
        <v>8301</v>
      </c>
      <c r="P1644">
        <f t="shared" si="100"/>
        <v>100</v>
      </c>
      <c r="Q1644">
        <f t="shared" si="101"/>
        <v>42.86</v>
      </c>
      <c r="R1644" s="14">
        <f t="shared" si="102"/>
        <v>40688.024618055555</v>
      </c>
      <c r="S1644">
        <f t="shared" si="103"/>
        <v>2011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8280</v>
      </c>
      <c r="O1645" t="s">
        <v>8301</v>
      </c>
      <c r="P1645">
        <f t="shared" si="100"/>
        <v>125</v>
      </c>
      <c r="Q1645">
        <f t="shared" si="101"/>
        <v>168.51</v>
      </c>
      <c r="R1645" s="14">
        <f t="shared" si="102"/>
        <v>41146.824212962965</v>
      </c>
      <c r="S1645">
        <f t="shared" si="103"/>
        <v>2012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8280</v>
      </c>
      <c r="O1646" t="s">
        <v>8301</v>
      </c>
      <c r="P1646">
        <f t="shared" si="100"/>
        <v>110</v>
      </c>
      <c r="Q1646">
        <f t="shared" si="101"/>
        <v>85.55</v>
      </c>
      <c r="R1646" s="14">
        <f t="shared" si="102"/>
        <v>41175.05972222222</v>
      </c>
      <c r="S1646">
        <f t="shared" si="103"/>
        <v>2012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8280</v>
      </c>
      <c r="O1647" t="s">
        <v>8301</v>
      </c>
      <c r="P1647">
        <f t="shared" si="100"/>
        <v>111</v>
      </c>
      <c r="Q1647">
        <f t="shared" si="101"/>
        <v>554</v>
      </c>
      <c r="R1647" s="14">
        <f t="shared" si="102"/>
        <v>41521.617361111108</v>
      </c>
      <c r="S1647">
        <f t="shared" si="103"/>
        <v>2013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8280</v>
      </c>
      <c r="O1648" t="s">
        <v>8301</v>
      </c>
      <c r="P1648">
        <f t="shared" si="100"/>
        <v>110</v>
      </c>
      <c r="Q1648">
        <f t="shared" si="101"/>
        <v>26.55</v>
      </c>
      <c r="R1648" s="14">
        <f t="shared" si="102"/>
        <v>41833.450266203705</v>
      </c>
      <c r="S1648">
        <f t="shared" si="103"/>
        <v>2014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8280</v>
      </c>
      <c r="O1649" t="s">
        <v>8301</v>
      </c>
      <c r="P1649">
        <f t="shared" si="100"/>
        <v>105</v>
      </c>
      <c r="Q1649">
        <f t="shared" si="101"/>
        <v>113.83</v>
      </c>
      <c r="R1649" s="14">
        <f t="shared" si="102"/>
        <v>41039.409456018519</v>
      </c>
      <c r="S1649">
        <f t="shared" si="103"/>
        <v>2012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8280</v>
      </c>
      <c r="O1650" t="s">
        <v>8301</v>
      </c>
      <c r="P1650">
        <f t="shared" si="100"/>
        <v>125</v>
      </c>
      <c r="Q1650">
        <f t="shared" si="101"/>
        <v>32.01</v>
      </c>
      <c r="R1650" s="14">
        <f t="shared" si="102"/>
        <v>40592.704652777778</v>
      </c>
      <c r="S1650">
        <f t="shared" si="103"/>
        <v>2011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8280</v>
      </c>
      <c r="O1651" t="s">
        <v>8301</v>
      </c>
      <c r="P1651">
        <f t="shared" si="100"/>
        <v>101</v>
      </c>
      <c r="Q1651">
        <f t="shared" si="101"/>
        <v>47.19</v>
      </c>
      <c r="R1651" s="14">
        <f t="shared" si="102"/>
        <v>41737.684664351851</v>
      </c>
      <c r="S1651">
        <f t="shared" si="103"/>
        <v>2014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8280</v>
      </c>
      <c r="O1652" t="s">
        <v>8301</v>
      </c>
      <c r="P1652">
        <f t="shared" si="100"/>
        <v>142</v>
      </c>
      <c r="Q1652">
        <f t="shared" si="101"/>
        <v>88.47</v>
      </c>
      <c r="R1652" s="14">
        <f t="shared" si="102"/>
        <v>41526.435613425929</v>
      </c>
      <c r="S1652">
        <f t="shared" si="103"/>
        <v>2013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8280</v>
      </c>
      <c r="O1653" t="s">
        <v>8301</v>
      </c>
      <c r="P1653">
        <f t="shared" si="100"/>
        <v>101</v>
      </c>
      <c r="Q1653">
        <f t="shared" si="101"/>
        <v>100.75</v>
      </c>
      <c r="R1653" s="14">
        <f t="shared" si="102"/>
        <v>40625.900694444441</v>
      </c>
      <c r="S1653">
        <f t="shared" si="103"/>
        <v>2011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8280</v>
      </c>
      <c r="O1654" t="s">
        <v>8301</v>
      </c>
      <c r="P1654">
        <f t="shared" si="100"/>
        <v>101</v>
      </c>
      <c r="Q1654">
        <f t="shared" si="101"/>
        <v>64.709999999999994</v>
      </c>
      <c r="R1654" s="14">
        <f t="shared" si="102"/>
        <v>41572.492974537039</v>
      </c>
      <c r="S1654">
        <f t="shared" si="103"/>
        <v>2013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8280</v>
      </c>
      <c r="O1655" t="s">
        <v>8301</v>
      </c>
      <c r="P1655">
        <f t="shared" si="100"/>
        <v>174</v>
      </c>
      <c r="Q1655">
        <f t="shared" si="101"/>
        <v>51.85</v>
      </c>
      <c r="R1655" s="14">
        <f t="shared" si="102"/>
        <v>40626.834444444445</v>
      </c>
      <c r="S1655">
        <f t="shared" si="103"/>
        <v>2011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8280</v>
      </c>
      <c r="O1656" t="s">
        <v>8301</v>
      </c>
      <c r="P1656">
        <f t="shared" si="100"/>
        <v>120</v>
      </c>
      <c r="Q1656">
        <f t="shared" si="101"/>
        <v>38.79</v>
      </c>
      <c r="R1656" s="14">
        <f t="shared" si="102"/>
        <v>40987.890740740739</v>
      </c>
      <c r="S1656">
        <f t="shared" si="103"/>
        <v>2012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8280</v>
      </c>
      <c r="O1657" t="s">
        <v>8301</v>
      </c>
      <c r="P1657">
        <f t="shared" si="100"/>
        <v>143</v>
      </c>
      <c r="Q1657">
        <f t="shared" si="101"/>
        <v>44.65</v>
      </c>
      <c r="R1657" s="14">
        <f t="shared" si="102"/>
        <v>40974.791898148149</v>
      </c>
      <c r="S1657">
        <f t="shared" si="103"/>
        <v>2012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8280</v>
      </c>
      <c r="O1658" t="s">
        <v>8301</v>
      </c>
      <c r="P1658">
        <f t="shared" si="100"/>
        <v>100</v>
      </c>
      <c r="Q1658">
        <f t="shared" si="101"/>
        <v>156.77000000000001</v>
      </c>
      <c r="R1658" s="14">
        <f t="shared" si="102"/>
        <v>41226.928842592592</v>
      </c>
      <c r="S1658">
        <f t="shared" si="103"/>
        <v>2012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8280</v>
      </c>
      <c r="O1659" t="s">
        <v>8301</v>
      </c>
      <c r="P1659">
        <f t="shared" si="100"/>
        <v>105</v>
      </c>
      <c r="Q1659">
        <f t="shared" si="101"/>
        <v>118.7</v>
      </c>
      <c r="R1659" s="14">
        <f t="shared" si="102"/>
        <v>41023.782037037039</v>
      </c>
      <c r="S1659">
        <f t="shared" si="103"/>
        <v>2012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8280</v>
      </c>
      <c r="O1660" t="s">
        <v>8301</v>
      </c>
      <c r="P1660">
        <f t="shared" si="100"/>
        <v>132</v>
      </c>
      <c r="Q1660">
        <f t="shared" si="101"/>
        <v>74.150000000000006</v>
      </c>
      <c r="R1660" s="14">
        <f t="shared" si="102"/>
        <v>41223.22184027778</v>
      </c>
      <c r="S1660">
        <f t="shared" si="103"/>
        <v>2012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8280</v>
      </c>
      <c r="O1661" t="s">
        <v>8301</v>
      </c>
      <c r="P1661">
        <f t="shared" si="100"/>
        <v>113</v>
      </c>
      <c r="Q1661">
        <f t="shared" si="101"/>
        <v>12.53</v>
      </c>
      <c r="R1661" s="14">
        <f t="shared" si="102"/>
        <v>41596.913437499999</v>
      </c>
      <c r="S1661">
        <f t="shared" si="103"/>
        <v>2013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8280</v>
      </c>
      <c r="O1662" t="s">
        <v>8301</v>
      </c>
      <c r="P1662">
        <f t="shared" si="100"/>
        <v>1254</v>
      </c>
      <c r="Q1662">
        <f t="shared" si="101"/>
        <v>27.86</v>
      </c>
      <c r="R1662" s="14">
        <f t="shared" si="102"/>
        <v>42459.693865740745</v>
      </c>
      <c r="S1662">
        <f t="shared" si="103"/>
        <v>2016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8280</v>
      </c>
      <c r="O1663" t="s">
        <v>8301</v>
      </c>
      <c r="P1663">
        <f t="shared" si="100"/>
        <v>103</v>
      </c>
      <c r="Q1663">
        <f t="shared" si="101"/>
        <v>80.180000000000007</v>
      </c>
      <c r="R1663" s="14">
        <f t="shared" si="102"/>
        <v>42343.998043981483</v>
      </c>
      <c r="S1663">
        <f t="shared" si="103"/>
        <v>2015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8280</v>
      </c>
      <c r="O1664" t="s">
        <v>8301</v>
      </c>
      <c r="P1664">
        <f t="shared" si="100"/>
        <v>103</v>
      </c>
      <c r="Q1664">
        <f t="shared" si="101"/>
        <v>132.44</v>
      </c>
      <c r="R1664" s="14">
        <f t="shared" si="102"/>
        <v>40848.198333333334</v>
      </c>
      <c r="S1664">
        <f t="shared" si="103"/>
        <v>2011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8280</v>
      </c>
      <c r="O1665" t="s">
        <v>8301</v>
      </c>
      <c r="P1665">
        <f t="shared" si="100"/>
        <v>108</v>
      </c>
      <c r="Q1665">
        <f t="shared" si="101"/>
        <v>33.75</v>
      </c>
      <c r="R1665" s="14">
        <f t="shared" si="102"/>
        <v>42006.02207175926</v>
      </c>
      <c r="S1665">
        <f t="shared" si="103"/>
        <v>2015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8280</v>
      </c>
      <c r="O1666" t="s">
        <v>8301</v>
      </c>
      <c r="P1666">
        <f t="shared" ref="P1666:P1729" si="104">ROUND(E1666/D1666*100,0)</f>
        <v>122</v>
      </c>
      <c r="Q1666">
        <f t="shared" si="101"/>
        <v>34.380000000000003</v>
      </c>
      <c r="R1666" s="14">
        <f t="shared" si="102"/>
        <v>40939.761782407404</v>
      </c>
      <c r="S1666">
        <f t="shared" si="103"/>
        <v>2012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8280</v>
      </c>
      <c r="O1667" t="s">
        <v>8301</v>
      </c>
      <c r="P1667">
        <f t="shared" si="104"/>
        <v>119</v>
      </c>
      <c r="Q1667">
        <f t="shared" ref="Q1667:Q1730" si="105">IFERROR(ROUND(E1667/L1667,2),0)</f>
        <v>44.96</v>
      </c>
      <c r="R1667" s="14">
        <f t="shared" ref="R1667:R1730" si="106">(((J1667/60)/60)/24)+DATE(1970,1,1)</f>
        <v>40564.649456018517</v>
      </c>
      <c r="S1667">
        <f t="shared" ref="S1667:S1730" si="107">YEAR(R1667)</f>
        <v>2011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8280</v>
      </c>
      <c r="O1668" t="s">
        <v>8301</v>
      </c>
      <c r="P1668">
        <f t="shared" si="104"/>
        <v>161</v>
      </c>
      <c r="Q1668">
        <f t="shared" si="105"/>
        <v>41.04</v>
      </c>
      <c r="R1668" s="14">
        <f t="shared" si="106"/>
        <v>41331.253159722226</v>
      </c>
      <c r="S1668">
        <f t="shared" si="107"/>
        <v>2013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8280</v>
      </c>
      <c r="O1669" t="s">
        <v>8301</v>
      </c>
      <c r="P1669">
        <f t="shared" si="104"/>
        <v>127</v>
      </c>
      <c r="Q1669">
        <f t="shared" si="105"/>
        <v>52.6</v>
      </c>
      <c r="R1669" s="14">
        <f t="shared" si="106"/>
        <v>41682.0705787037</v>
      </c>
      <c r="S1669">
        <f t="shared" si="107"/>
        <v>2014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8280</v>
      </c>
      <c r="O1670" t="s">
        <v>8301</v>
      </c>
      <c r="P1670">
        <f t="shared" si="104"/>
        <v>103</v>
      </c>
      <c r="Q1670">
        <f t="shared" si="105"/>
        <v>70.78</v>
      </c>
      <c r="R1670" s="14">
        <f t="shared" si="106"/>
        <v>40845.14975694444</v>
      </c>
      <c r="S1670">
        <f t="shared" si="107"/>
        <v>2011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8280</v>
      </c>
      <c r="O1671" t="s">
        <v>8301</v>
      </c>
      <c r="P1671">
        <f t="shared" si="104"/>
        <v>140</v>
      </c>
      <c r="Q1671">
        <f t="shared" si="105"/>
        <v>53.75</v>
      </c>
      <c r="R1671" s="14">
        <f t="shared" si="106"/>
        <v>42461.885138888887</v>
      </c>
      <c r="S1671">
        <f t="shared" si="107"/>
        <v>2016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8280</v>
      </c>
      <c r="O1672" t="s">
        <v>8301</v>
      </c>
      <c r="P1672">
        <f t="shared" si="104"/>
        <v>103</v>
      </c>
      <c r="Q1672">
        <f t="shared" si="105"/>
        <v>44.61</v>
      </c>
      <c r="R1672" s="14">
        <f t="shared" si="106"/>
        <v>40313.930543981485</v>
      </c>
      <c r="S1672">
        <f t="shared" si="107"/>
        <v>2010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8280</v>
      </c>
      <c r="O1673" t="s">
        <v>8301</v>
      </c>
      <c r="P1673">
        <f t="shared" si="104"/>
        <v>101</v>
      </c>
      <c r="Q1673">
        <f t="shared" si="105"/>
        <v>26.15</v>
      </c>
      <c r="R1673" s="14">
        <f t="shared" si="106"/>
        <v>42553.54414351852</v>
      </c>
      <c r="S1673">
        <f t="shared" si="107"/>
        <v>2016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8280</v>
      </c>
      <c r="O1674" t="s">
        <v>8301</v>
      </c>
      <c r="P1674">
        <f t="shared" si="104"/>
        <v>113</v>
      </c>
      <c r="Q1674">
        <f t="shared" si="105"/>
        <v>39.18</v>
      </c>
      <c r="R1674" s="14">
        <f t="shared" si="106"/>
        <v>41034.656597222223</v>
      </c>
      <c r="S1674">
        <f t="shared" si="107"/>
        <v>2012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8280</v>
      </c>
      <c r="O1675" t="s">
        <v>8301</v>
      </c>
      <c r="P1675">
        <f t="shared" si="104"/>
        <v>128</v>
      </c>
      <c r="Q1675">
        <f t="shared" si="105"/>
        <v>45.59</v>
      </c>
      <c r="R1675" s="14">
        <f t="shared" si="106"/>
        <v>42039.878379629634</v>
      </c>
      <c r="S1675">
        <f t="shared" si="107"/>
        <v>2015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8280</v>
      </c>
      <c r="O1676" t="s">
        <v>8301</v>
      </c>
      <c r="P1676">
        <f t="shared" si="104"/>
        <v>202</v>
      </c>
      <c r="Q1676">
        <f t="shared" si="105"/>
        <v>89.25</v>
      </c>
      <c r="R1676" s="14">
        <f t="shared" si="106"/>
        <v>42569.605393518519</v>
      </c>
      <c r="S1676">
        <f t="shared" si="107"/>
        <v>2016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8280</v>
      </c>
      <c r="O1677" t="s">
        <v>8301</v>
      </c>
      <c r="P1677">
        <f t="shared" si="104"/>
        <v>137</v>
      </c>
      <c r="Q1677">
        <f t="shared" si="105"/>
        <v>40.42</v>
      </c>
      <c r="R1677" s="14">
        <f t="shared" si="106"/>
        <v>40802.733101851853</v>
      </c>
      <c r="S1677">
        <f t="shared" si="107"/>
        <v>2011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8280</v>
      </c>
      <c r="O1678" t="s">
        <v>8301</v>
      </c>
      <c r="P1678">
        <f t="shared" si="104"/>
        <v>115</v>
      </c>
      <c r="Q1678">
        <f t="shared" si="105"/>
        <v>82.38</v>
      </c>
      <c r="R1678" s="14">
        <f t="shared" si="106"/>
        <v>40973.72623842593</v>
      </c>
      <c r="S1678">
        <f t="shared" si="107"/>
        <v>2012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8280</v>
      </c>
      <c r="O1679" t="s">
        <v>8301</v>
      </c>
      <c r="P1679">
        <f t="shared" si="104"/>
        <v>112</v>
      </c>
      <c r="Q1679">
        <f t="shared" si="105"/>
        <v>159.52000000000001</v>
      </c>
      <c r="R1679" s="14">
        <f t="shared" si="106"/>
        <v>42416.407129629632</v>
      </c>
      <c r="S1679">
        <f t="shared" si="107"/>
        <v>2016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8280</v>
      </c>
      <c r="O1680" t="s">
        <v>8301</v>
      </c>
      <c r="P1680">
        <f t="shared" si="104"/>
        <v>118</v>
      </c>
      <c r="Q1680">
        <f t="shared" si="105"/>
        <v>36.24</v>
      </c>
      <c r="R1680" s="14">
        <f t="shared" si="106"/>
        <v>41662.854988425926</v>
      </c>
      <c r="S1680">
        <f t="shared" si="107"/>
        <v>2014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8280</v>
      </c>
      <c r="O1681" t="s">
        <v>8301</v>
      </c>
      <c r="P1681">
        <f t="shared" si="104"/>
        <v>175</v>
      </c>
      <c r="Q1681">
        <f t="shared" si="105"/>
        <v>62.5</v>
      </c>
      <c r="R1681" s="14">
        <f t="shared" si="106"/>
        <v>40723.068807870368</v>
      </c>
      <c r="S1681">
        <f t="shared" si="107"/>
        <v>2011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8280</v>
      </c>
      <c r="O1682" t="s">
        <v>8301</v>
      </c>
      <c r="P1682">
        <f t="shared" si="104"/>
        <v>118</v>
      </c>
      <c r="Q1682">
        <f t="shared" si="105"/>
        <v>47</v>
      </c>
      <c r="R1682" s="14">
        <f t="shared" si="106"/>
        <v>41802.757719907408</v>
      </c>
      <c r="S1682">
        <f t="shared" si="107"/>
        <v>2014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8280</v>
      </c>
      <c r="O1683" t="s">
        <v>8302</v>
      </c>
      <c r="P1683">
        <f t="shared" si="104"/>
        <v>101</v>
      </c>
      <c r="Q1683">
        <f t="shared" si="105"/>
        <v>74.58</v>
      </c>
      <c r="R1683" s="14">
        <f t="shared" si="106"/>
        <v>42774.121342592596</v>
      </c>
      <c r="S1683">
        <f t="shared" si="107"/>
        <v>2017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8280</v>
      </c>
      <c r="O1684" t="s">
        <v>8302</v>
      </c>
      <c r="P1684">
        <f t="shared" si="104"/>
        <v>0</v>
      </c>
      <c r="Q1684">
        <f t="shared" si="105"/>
        <v>0</v>
      </c>
      <c r="R1684" s="14">
        <f t="shared" si="106"/>
        <v>42779.21365740741</v>
      </c>
      <c r="S1684">
        <f t="shared" si="107"/>
        <v>2017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8280</v>
      </c>
      <c r="O1685" t="s">
        <v>8302</v>
      </c>
      <c r="P1685">
        <f t="shared" si="104"/>
        <v>22</v>
      </c>
      <c r="Q1685">
        <f t="shared" si="105"/>
        <v>76</v>
      </c>
      <c r="R1685" s="14">
        <f t="shared" si="106"/>
        <v>42808.781689814816</v>
      </c>
      <c r="S1685">
        <f t="shared" si="107"/>
        <v>2017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8280</v>
      </c>
      <c r="O1686" t="s">
        <v>8302</v>
      </c>
      <c r="P1686">
        <f t="shared" si="104"/>
        <v>109</v>
      </c>
      <c r="Q1686">
        <f t="shared" si="105"/>
        <v>86.44</v>
      </c>
      <c r="R1686" s="14">
        <f t="shared" si="106"/>
        <v>42783.815289351856</v>
      </c>
      <c r="S1686">
        <f t="shared" si="107"/>
        <v>2017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8280</v>
      </c>
      <c r="O1687" t="s">
        <v>8302</v>
      </c>
      <c r="P1687">
        <f t="shared" si="104"/>
        <v>103</v>
      </c>
      <c r="Q1687">
        <f t="shared" si="105"/>
        <v>24</v>
      </c>
      <c r="R1687" s="14">
        <f t="shared" si="106"/>
        <v>42788.2502662037</v>
      </c>
      <c r="S1687">
        <f t="shared" si="107"/>
        <v>2017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8280</v>
      </c>
      <c r="O1688" t="s">
        <v>8302</v>
      </c>
      <c r="P1688">
        <f t="shared" si="104"/>
        <v>0</v>
      </c>
      <c r="Q1688">
        <f t="shared" si="105"/>
        <v>18</v>
      </c>
      <c r="R1688" s="14">
        <f t="shared" si="106"/>
        <v>42792.843969907408</v>
      </c>
      <c r="S1688">
        <f t="shared" si="107"/>
        <v>2017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8280</v>
      </c>
      <c r="O1689" t="s">
        <v>8302</v>
      </c>
      <c r="P1689">
        <f t="shared" si="104"/>
        <v>31</v>
      </c>
      <c r="Q1689">
        <f t="shared" si="105"/>
        <v>80.13</v>
      </c>
      <c r="R1689" s="14">
        <f t="shared" si="106"/>
        <v>42802.046817129631</v>
      </c>
      <c r="S1689">
        <f t="shared" si="107"/>
        <v>2017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8280</v>
      </c>
      <c r="O1690" t="s">
        <v>8302</v>
      </c>
      <c r="P1690">
        <f t="shared" si="104"/>
        <v>44</v>
      </c>
      <c r="Q1690">
        <f t="shared" si="105"/>
        <v>253.14</v>
      </c>
      <c r="R1690" s="14">
        <f t="shared" si="106"/>
        <v>42804.534652777773</v>
      </c>
      <c r="S1690">
        <f t="shared" si="107"/>
        <v>2017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8280</v>
      </c>
      <c r="O1691" t="s">
        <v>8302</v>
      </c>
      <c r="P1691">
        <f t="shared" si="104"/>
        <v>100</v>
      </c>
      <c r="Q1691">
        <f t="shared" si="105"/>
        <v>171.43</v>
      </c>
      <c r="R1691" s="14">
        <f t="shared" si="106"/>
        <v>42780.942476851851</v>
      </c>
      <c r="S1691">
        <f t="shared" si="107"/>
        <v>2017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8280</v>
      </c>
      <c r="O1692" t="s">
        <v>8302</v>
      </c>
      <c r="P1692">
        <f t="shared" si="104"/>
        <v>25</v>
      </c>
      <c r="Q1692">
        <f t="shared" si="105"/>
        <v>57.73</v>
      </c>
      <c r="R1692" s="14">
        <f t="shared" si="106"/>
        <v>42801.43104166667</v>
      </c>
      <c r="S1692">
        <f t="shared" si="107"/>
        <v>2017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8280</v>
      </c>
      <c r="O1693" t="s">
        <v>8302</v>
      </c>
      <c r="P1693">
        <f t="shared" si="104"/>
        <v>33</v>
      </c>
      <c r="Q1693">
        <f t="shared" si="105"/>
        <v>264.26</v>
      </c>
      <c r="R1693" s="14">
        <f t="shared" si="106"/>
        <v>42795.701481481476</v>
      </c>
      <c r="S1693">
        <f t="shared" si="107"/>
        <v>2017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8280</v>
      </c>
      <c r="O1694" t="s">
        <v>8302</v>
      </c>
      <c r="P1694">
        <f t="shared" si="104"/>
        <v>48</v>
      </c>
      <c r="Q1694">
        <f t="shared" si="105"/>
        <v>159.33000000000001</v>
      </c>
      <c r="R1694" s="14">
        <f t="shared" si="106"/>
        <v>42788.151238425926</v>
      </c>
      <c r="S1694">
        <f t="shared" si="107"/>
        <v>2017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8280</v>
      </c>
      <c r="O1695" t="s">
        <v>8302</v>
      </c>
      <c r="P1695">
        <f t="shared" si="104"/>
        <v>9</v>
      </c>
      <c r="Q1695">
        <f t="shared" si="105"/>
        <v>35</v>
      </c>
      <c r="R1695" s="14">
        <f t="shared" si="106"/>
        <v>42803.920277777783</v>
      </c>
      <c r="S1695">
        <f t="shared" si="107"/>
        <v>2017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8280</v>
      </c>
      <c r="O1696" t="s">
        <v>8302</v>
      </c>
      <c r="P1696">
        <f t="shared" si="104"/>
        <v>0</v>
      </c>
      <c r="Q1696">
        <f t="shared" si="105"/>
        <v>5</v>
      </c>
      <c r="R1696" s="14">
        <f t="shared" si="106"/>
        <v>42791.669837962967</v>
      </c>
      <c r="S1696">
        <f t="shared" si="107"/>
        <v>2017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8280</v>
      </c>
      <c r="O1697" t="s">
        <v>8302</v>
      </c>
      <c r="P1697">
        <f t="shared" si="104"/>
        <v>12</v>
      </c>
      <c r="Q1697">
        <f t="shared" si="105"/>
        <v>61.09</v>
      </c>
      <c r="R1697" s="14">
        <f t="shared" si="106"/>
        <v>42801.031412037039</v>
      </c>
      <c r="S1697">
        <f t="shared" si="107"/>
        <v>2017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8280</v>
      </c>
      <c r="O1698" t="s">
        <v>8302</v>
      </c>
      <c r="P1698">
        <f t="shared" si="104"/>
        <v>0</v>
      </c>
      <c r="Q1698">
        <f t="shared" si="105"/>
        <v>0</v>
      </c>
      <c r="R1698" s="14">
        <f t="shared" si="106"/>
        <v>42796.069571759261</v>
      </c>
      <c r="S1698">
        <f t="shared" si="107"/>
        <v>2017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8280</v>
      </c>
      <c r="O1699" t="s">
        <v>8302</v>
      </c>
      <c r="P1699">
        <f t="shared" si="104"/>
        <v>20</v>
      </c>
      <c r="Q1699">
        <f t="shared" si="105"/>
        <v>114.82</v>
      </c>
      <c r="R1699" s="14">
        <f t="shared" si="106"/>
        <v>42805.032962962956</v>
      </c>
      <c r="S1699">
        <f t="shared" si="107"/>
        <v>2017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8280</v>
      </c>
      <c r="O1700" t="s">
        <v>8302</v>
      </c>
      <c r="P1700">
        <f t="shared" si="104"/>
        <v>0</v>
      </c>
      <c r="Q1700">
        <f t="shared" si="105"/>
        <v>0</v>
      </c>
      <c r="R1700" s="14">
        <f t="shared" si="106"/>
        <v>42796.207870370374</v>
      </c>
      <c r="S1700">
        <f t="shared" si="107"/>
        <v>2017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8280</v>
      </c>
      <c r="O1701" t="s">
        <v>8302</v>
      </c>
      <c r="P1701">
        <f t="shared" si="104"/>
        <v>4</v>
      </c>
      <c r="Q1701">
        <f t="shared" si="105"/>
        <v>54</v>
      </c>
      <c r="R1701" s="14">
        <f t="shared" si="106"/>
        <v>42806.863946759258</v>
      </c>
      <c r="S1701">
        <f t="shared" si="107"/>
        <v>2017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8280</v>
      </c>
      <c r="O1702" t="s">
        <v>8302</v>
      </c>
      <c r="P1702">
        <f t="shared" si="104"/>
        <v>26</v>
      </c>
      <c r="Q1702">
        <f t="shared" si="105"/>
        <v>65.97</v>
      </c>
      <c r="R1702" s="14">
        <f t="shared" si="106"/>
        <v>42796.071643518517</v>
      </c>
      <c r="S1702">
        <f t="shared" si="107"/>
        <v>2017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8280</v>
      </c>
      <c r="O1703" t="s">
        <v>8302</v>
      </c>
      <c r="P1703">
        <f t="shared" si="104"/>
        <v>0</v>
      </c>
      <c r="Q1703">
        <f t="shared" si="105"/>
        <v>5</v>
      </c>
      <c r="R1703" s="14">
        <f t="shared" si="106"/>
        <v>41989.664409722223</v>
      </c>
      <c r="S1703">
        <f t="shared" si="107"/>
        <v>2014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8280</v>
      </c>
      <c r="O1704" t="s">
        <v>8302</v>
      </c>
      <c r="P1704">
        <f t="shared" si="104"/>
        <v>0</v>
      </c>
      <c r="Q1704">
        <f t="shared" si="105"/>
        <v>1</v>
      </c>
      <c r="R1704" s="14">
        <f t="shared" si="106"/>
        <v>42063.869791666672</v>
      </c>
      <c r="S1704">
        <f t="shared" si="107"/>
        <v>2015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8280</v>
      </c>
      <c r="O1705" t="s">
        <v>8302</v>
      </c>
      <c r="P1705">
        <f t="shared" si="104"/>
        <v>1</v>
      </c>
      <c r="Q1705">
        <f t="shared" si="105"/>
        <v>25.5</v>
      </c>
      <c r="R1705" s="14">
        <f t="shared" si="106"/>
        <v>42187.281678240746</v>
      </c>
      <c r="S1705">
        <f t="shared" si="107"/>
        <v>2015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8280</v>
      </c>
      <c r="O1706" t="s">
        <v>8302</v>
      </c>
      <c r="P1706">
        <f t="shared" si="104"/>
        <v>65</v>
      </c>
      <c r="Q1706">
        <f t="shared" si="105"/>
        <v>118.36</v>
      </c>
      <c r="R1706" s="14">
        <f t="shared" si="106"/>
        <v>42021.139733796299</v>
      </c>
      <c r="S1706">
        <f t="shared" si="107"/>
        <v>2015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8280</v>
      </c>
      <c r="O1707" t="s">
        <v>8302</v>
      </c>
      <c r="P1707">
        <f t="shared" si="104"/>
        <v>0</v>
      </c>
      <c r="Q1707">
        <f t="shared" si="105"/>
        <v>0</v>
      </c>
      <c r="R1707" s="14">
        <f t="shared" si="106"/>
        <v>42245.016736111109</v>
      </c>
      <c r="S1707">
        <f t="shared" si="107"/>
        <v>2015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8280</v>
      </c>
      <c r="O1708" t="s">
        <v>8302</v>
      </c>
      <c r="P1708">
        <f t="shared" si="104"/>
        <v>0</v>
      </c>
      <c r="Q1708">
        <f t="shared" si="105"/>
        <v>0</v>
      </c>
      <c r="R1708" s="14">
        <f t="shared" si="106"/>
        <v>42179.306388888886</v>
      </c>
      <c r="S1708">
        <f t="shared" si="107"/>
        <v>2015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8280</v>
      </c>
      <c r="O1709" t="s">
        <v>8302</v>
      </c>
      <c r="P1709">
        <f t="shared" si="104"/>
        <v>10</v>
      </c>
      <c r="Q1709">
        <f t="shared" si="105"/>
        <v>54.11</v>
      </c>
      <c r="R1709" s="14">
        <f t="shared" si="106"/>
        <v>42427.721006944441</v>
      </c>
      <c r="S1709">
        <f t="shared" si="107"/>
        <v>2016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8280</v>
      </c>
      <c r="O1710" t="s">
        <v>8302</v>
      </c>
      <c r="P1710">
        <f t="shared" si="104"/>
        <v>0</v>
      </c>
      <c r="Q1710">
        <f t="shared" si="105"/>
        <v>0</v>
      </c>
      <c r="R1710" s="14">
        <f t="shared" si="106"/>
        <v>42451.866967592592</v>
      </c>
      <c r="S1710">
        <f t="shared" si="107"/>
        <v>2016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8280</v>
      </c>
      <c r="O1711" t="s">
        <v>8302</v>
      </c>
      <c r="P1711">
        <f t="shared" si="104"/>
        <v>5</v>
      </c>
      <c r="Q1711">
        <f t="shared" si="105"/>
        <v>21.25</v>
      </c>
      <c r="R1711" s="14">
        <f t="shared" si="106"/>
        <v>41841.56381944444</v>
      </c>
      <c r="S1711">
        <f t="shared" si="107"/>
        <v>2014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8280</v>
      </c>
      <c r="O1712" t="s">
        <v>8302</v>
      </c>
      <c r="P1712">
        <f t="shared" si="104"/>
        <v>1</v>
      </c>
      <c r="Q1712">
        <f t="shared" si="105"/>
        <v>34</v>
      </c>
      <c r="R1712" s="14">
        <f t="shared" si="106"/>
        <v>42341.59129629629</v>
      </c>
      <c r="S1712">
        <f t="shared" si="107"/>
        <v>2015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8280</v>
      </c>
      <c r="O1713" t="s">
        <v>8302</v>
      </c>
      <c r="P1713">
        <f t="shared" si="104"/>
        <v>11</v>
      </c>
      <c r="Q1713">
        <f t="shared" si="105"/>
        <v>525</v>
      </c>
      <c r="R1713" s="14">
        <f t="shared" si="106"/>
        <v>41852.646226851852</v>
      </c>
      <c r="S1713">
        <f t="shared" si="107"/>
        <v>2014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8280</v>
      </c>
      <c r="O1714" t="s">
        <v>8302</v>
      </c>
      <c r="P1714">
        <f t="shared" si="104"/>
        <v>0</v>
      </c>
      <c r="Q1714">
        <f t="shared" si="105"/>
        <v>0</v>
      </c>
      <c r="R1714" s="14">
        <f t="shared" si="106"/>
        <v>42125.913807870369</v>
      </c>
      <c r="S1714">
        <f t="shared" si="107"/>
        <v>2015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8280</v>
      </c>
      <c r="O1715" t="s">
        <v>8302</v>
      </c>
      <c r="P1715">
        <f t="shared" si="104"/>
        <v>2</v>
      </c>
      <c r="Q1715">
        <f t="shared" si="105"/>
        <v>50</v>
      </c>
      <c r="R1715" s="14">
        <f t="shared" si="106"/>
        <v>41887.801064814819</v>
      </c>
      <c r="S1715">
        <f t="shared" si="107"/>
        <v>2014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8280</v>
      </c>
      <c r="O1716" t="s">
        <v>8302</v>
      </c>
      <c r="P1716">
        <f t="shared" si="104"/>
        <v>8</v>
      </c>
      <c r="Q1716">
        <f t="shared" si="105"/>
        <v>115.71</v>
      </c>
      <c r="R1716" s="14">
        <f t="shared" si="106"/>
        <v>42095.918530092589</v>
      </c>
      <c r="S1716">
        <f t="shared" si="107"/>
        <v>2015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8280</v>
      </c>
      <c r="O1717" t="s">
        <v>8302</v>
      </c>
      <c r="P1717">
        <f t="shared" si="104"/>
        <v>0</v>
      </c>
      <c r="Q1717">
        <f t="shared" si="105"/>
        <v>5.5</v>
      </c>
      <c r="R1717" s="14">
        <f t="shared" si="106"/>
        <v>42064.217418981483</v>
      </c>
      <c r="S1717">
        <f t="shared" si="107"/>
        <v>2015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8280</v>
      </c>
      <c r="O1718" t="s">
        <v>8302</v>
      </c>
      <c r="P1718">
        <f t="shared" si="104"/>
        <v>8</v>
      </c>
      <c r="Q1718">
        <f t="shared" si="105"/>
        <v>50</v>
      </c>
      <c r="R1718" s="14">
        <f t="shared" si="106"/>
        <v>42673.577534722222</v>
      </c>
      <c r="S1718">
        <f t="shared" si="107"/>
        <v>2016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8280</v>
      </c>
      <c r="O1719" t="s">
        <v>8302</v>
      </c>
      <c r="P1719">
        <f t="shared" si="104"/>
        <v>43</v>
      </c>
      <c r="Q1719">
        <f t="shared" si="105"/>
        <v>34.020000000000003</v>
      </c>
      <c r="R1719" s="14">
        <f t="shared" si="106"/>
        <v>42460.98192129629</v>
      </c>
      <c r="S1719">
        <f t="shared" si="107"/>
        <v>2016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8280</v>
      </c>
      <c r="O1720" t="s">
        <v>8302</v>
      </c>
      <c r="P1720">
        <f t="shared" si="104"/>
        <v>0</v>
      </c>
      <c r="Q1720">
        <f t="shared" si="105"/>
        <v>37.5</v>
      </c>
      <c r="R1720" s="14">
        <f t="shared" si="106"/>
        <v>42460.610520833332</v>
      </c>
      <c r="S1720">
        <f t="shared" si="107"/>
        <v>2016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8280</v>
      </c>
      <c r="O1721" t="s">
        <v>8302</v>
      </c>
      <c r="P1721">
        <f t="shared" si="104"/>
        <v>1</v>
      </c>
      <c r="Q1721">
        <f t="shared" si="105"/>
        <v>11.67</v>
      </c>
      <c r="R1721" s="14">
        <f t="shared" si="106"/>
        <v>41869.534618055557</v>
      </c>
      <c r="S1721">
        <f t="shared" si="107"/>
        <v>2014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8280</v>
      </c>
      <c r="O1722" t="s">
        <v>8302</v>
      </c>
      <c r="P1722">
        <f t="shared" si="104"/>
        <v>6</v>
      </c>
      <c r="Q1722">
        <f t="shared" si="105"/>
        <v>28.13</v>
      </c>
      <c r="R1722" s="14">
        <f t="shared" si="106"/>
        <v>41922.783229166671</v>
      </c>
      <c r="S1722">
        <f t="shared" si="107"/>
        <v>2014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8280</v>
      </c>
      <c r="O1723" t="s">
        <v>8302</v>
      </c>
      <c r="P1723">
        <f t="shared" si="104"/>
        <v>0</v>
      </c>
      <c r="Q1723">
        <f t="shared" si="105"/>
        <v>0</v>
      </c>
      <c r="R1723" s="14">
        <f t="shared" si="106"/>
        <v>42319.461377314816</v>
      </c>
      <c r="S1723">
        <f t="shared" si="107"/>
        <v>2015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8280</v>
      </c>
      <c r="O1724" t="s">
        <v>8302</v>
      </c>
      <c r="P1724">
        <f t="shared" si="104"/>
        <v>0</v>
      </c>
      <c r="Q1724">
        <f t="shared" si="105"/>
        <v>1</v>
      </c>
      <c r="R1724" s="14">
        <f t="shared" si="106"/>
        <v>42425.960983796293</v>
      </c>
      <c r="S1724">
        <f t="shared" si="107"/>
        <v>2016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8280</v>
      </c>
      <c r="O1725" t="s">
        <v>8302</v>
      </c>
      <c r="P1725">
        <f t="shared" si="104"/>
        <v>7</v>
      </c>
      <c r="Q1725">
        <f t="shared" si="105"/>
        <v>216.67</v>
      </c>
      <c r="R1725" s="14">
        <f t="shared" si="106"/>
        <v>42129.82540509259</v>
      </c>
      <c r="S1725">
        <f t="shared" si="107"/>
        <v>2015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8280</v>
      </c>
      <c r="O1726" t="s">
        <v>8302</v>
      </c>
      <c r="P1726">
        <f t="shared" si="104"/>
        <v>1</v>
      </c>
      <c r="Q1726">
        <f t="shared" si="105"/>
        <v>8.75</v>
      </c>
      <c r="R1726" s="14">
        <f t="shared" si="106"/>
        <v>41912.932430555556</v>
      </c>
      <c r="S1726">
        <f t="shared" si="107"/>
        <v>2014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8280</v>
      </c>
      <c r="O1727" t="s">
        <v>8302</v>
      </c>
      <c r="P1727">
        <f t="shared" si="104"/>
        <v>10</v>
      </c>
      <c r="Q1727">
        <f t="shared" si="105"/>
        <v>62.22</v>
      </c>
      <c r="R1727" s="14">
        <f t="shared" si="106"/>
        <v>41845.968159722222</v>
      </c>
      <c r="S1727">
        <f t="shared" si="107"/>
        <v>2014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8280</v>
      </c>
      <c r="O1728" t="s">
        <v>8302</v>
      </c>
      <c r="P1728">
        <f t="shared" si="104"/>
        <v>34</v>
      </c>
      <c r="Q1728">
        <f t="shared" si="105"/>
        <v>137.25</v>
      </c>
      <c r="R1728" s="14">
        <f t="shared" si="106"/>
        <v>41788.919722222221</v>
      </c>
      <c r="S1728">
        <f t="shared" si="107"/>
        <v>2014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8280</v>
      </c>
      <c r="O1729" t="s">
        <v>8302</v>
      </c>
      <c r="P1729">
        <f t="shared" si="104"/>
        <v>0</v>
      </c>
      <c r="Q1729">
        <f t="shared" si="105"/>
        <v>1</v>
      </c>
      <c r="R1729" s="14">
        <f t="shared" si="106"/>
        <v>42044.927974537044</v>
      </c>
      <c r="S1729">
        <f t="shared" si="107"/>
        <v>2015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8280</v>
      </c>
      <c r="O1730" t="s">
        <v>8302</v>
      </c>
      <c r="P1730">
        <f t="shared" ref="P1730:P1793" si="108">ROUND(E1730/D1730*100,0)</f>
        <v>68</v>
      </c>
      <c r="Q1730">
        <f t="shared" si="105"/>
        <v>122.14</v>
      </c>
      <c r="R1730" s="14">
        <f t="shared" si="106"/>
        <v>42268.625856481478</v>
      </c>
      <c r="S1730">
        <f t="shared" si="107"/>
        <v>2015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8280</v>
      </c>
      <c r="O1731" t="s">
        <v>8302</v>
      </c>
      <c r="P1731">
        <f t="shared" si="108"/>
        <v>0</v>
      </c>
      <c r="Q1731">
        <f t="shared" ref="Q1731:Q1794" si="109">IFERROR(ROUND(E1731/L1731,2),0)</f>
        <v>0</v>
      </c>
      <c r="R1731" s="14">
        <f t="shared" ref="R1731:R1794" si="110">(((J1731/60)/60)/24)+DATE(1970,1,1)</f>
        <v>42471.052152777775</v>
      </c>
      <c r="S1731">
        <f t="shared" ref="S1731:S1794" si="111">YEAR(R1731)</f>
        <v>2016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8280</v>
      </c>
      <c r="O1732" t="s">
        <v>8302</v>
      </c>
      <c r="P1732">
        <f t="shared" si="108"/>
        <v>0</v>
      </c>
      <c r="Q1732">
        <f t="shared" si="109"/>
        <v>0</v>
      </c>
      <c r="R1732" s="14">
        <f t="shared" si="110"/>
        <v>42272.087766203709</v>
      </c>
      <c r="S1732">
        <f t="shared" si="111"/>
        <v>2015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8280</v>
      </c>
      <c r="O1733" t="s">
        <v>8302</v>
      </c>
      <c r="P1733">
        <f t="shared" si="108"/>
        <v>0</v>
      </c>
      <c r="Q1733">
        <f t="shared" si="109"/>
        <v>0</v>
      </c>
      <c r="R1733" s="14">
        <f t="shared" si="110"/>
        <v>42152.906851851847</v>
      </c>
      <c r="S1733">
        <f t="shared" si="111"/>
        <v>2015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8280</v>
      </c>
      <c r="O1734" t="s">
        <v>8302</v>
      </c>
      <c r="P1734">
        <f t="shared" si="108"/>
        <v>0</v>
      </c>
      <c r="Q1734">
        <f t="shared" si="109"/>
        <v>0</v>
      </c>
      <c r="R1734" s="14">
        <f t="shared" si="110"/>
        <v>42325.683807870373</v>
      </c>
      <c r="S1734">
        <f t="shared" si="111"/>
        <v>2015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8280</v>
      </c>
      <c r="O1735" t="s">
        <v>8302</v>
      </c>
      <c r="P1735">
        <f t="shared" si="108"/>
        <v>0</v>
      </c>
      <c r="Q1735">
        <f t="shared" si="109"/>
        <v>0</v>
      </c>
      <c r="R1735" s="14">
        <f t="shared" si="110"/>
        <v>42614.675625000003</v>
      </c>
      <c r="S1735">
        <f t="shared" si="111"/>
        <v>2016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8280</v>
      </c>
      <c r="O1736" t="s">
        <v>8302</v>
      </c>
      <c r="P1736">
        <f t="shared" si="108"/>
        <v>0</v>
      </c>
      <c r="Q1736">
        <f t="shared" si="109"/>
        <v>1</v>
      </c>
      <c r="R1736" s="14">
        <f t="shared" si="110"/>
        <v>42102.036527777775</v>
      </c>
      <c r="S1736">
        <f t="shared" si="111"/>
        <v>2015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8280</v>
      </c>
      <c r="O1737" t="s">
        <v>8302</v>
      </c>
      <c r="P1737">
        <f t="shared" si="108"/>
        <v>11</v>
      </c>
      <c r="Q1737">
        <f t="shared" si="109"/>
        <v>55</v>
      </c>
      <c r="R1737" s="14">
        <f t="shared" si="110"/>
        <v>42559.814178240747</v>
      </c>
      <c r="S1737">
        <f t="shared" si="111"/>
        <v>2016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8280</v>
      </c>
      <c r="O1738" t="s">
        <v>8302</v>
      </c>
      <c r="P1738">
        <f t="shared" si="108"/>
        <v>1</v>
      </c>
      <c r="Q1738">
        <f t="shared" si="109"/>
        <v>22</v>
      </c>
      <c r="R1738" s="14">
        <f t="shared" si="110"/>
        <v>42286.861493055556</v>
      </c>
      <c r="S1738">
        <f t="shared" si="111"/>
        <v>2015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8280</v>
      </c>
      <c r="O1739" t="s">
        <v>8302</v>
      </c>
      <c r="P1739">
        <f t="shared" si="108"/>
        <v>21</v>
      </c>
      <c r="Q1739">
        <f t="shared" si="109"/>
        <v>56.67</v>
      </c>
      <c r="R1739" s="14">
        <f t="shared" si="110"/>
        <v>42175.948981481488</v>
      </c>
      <c r="S1739">
        <f t="shared" si="111"/>
        <v>2015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8280</v>
      </c>
      <c r="O1740" t="s">
        <v>8302</v>
      </c>
      <c r="P1740">
        <f t="shared" si="108"/>
        <v>0</v>
      </c>
      <c r="Q1740">
        <f t="shared" si="109"/>
        <v>20</v>
      </c>
      <c r="R1740" s="14">
        <f t="shared" si="110"/>
        <v>41884.874328703707</v>
      </c>
      <c r="S1740">
        <f t="shared" si="111"/>
        <v>2014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8280</v>
      </c>
      <c r="O1741" t="s">
        <v>8302</v>
      </c>
      <c r="P1741">
        <f t="shared" si="108"/>
        <v>0</v>
      </c>
      <c r="Q1741">
        <f t="shared" si="109"/>
        <v>1</v>
      </c>
      <c r="R1741" s="14">
        <f t="shared" si="110"/>
        <v>42435.874212962968</v>
      </c>
      <c r="S1741">
        <f t="shared" si="111"/>
        <v>2016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8280</v>
      </c>
      <c r="O1742" t="s">
        <v>8302</v>
      </c>
      <c r="P1742">
        <f t="shared" si="108"/>
        <v>0</v>
      </c>
      <c r="Q1742">
        <f t="shared" si="109"/>
        <v>0</v>
      </c>
      <c r="R1742" s="14">
        <f t="shared" si="110"/>
        <v>42171.817384259266</v>
      </c>
      <c r="S1742">
        <f t="shared" si="111"/>
        <v>2015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8293</v>
      </c>
      <c r="O1743" t="s">
        <v>8294</v>
      </c>
      <c r="P1743">
        <f t="shared" si="108"/>
        <v>111</v>
      </c>
      <c r="Q1743">
        <f t="shared" si="109"/>
        <v>25.58</v>
      </c>
      <c r="R1743" s="14">
        <f t="shared" si="110"/>
        <v>42120.628136574072</v>
      </c>
      <c r="S1743">
        <f t="shared" si="111"/>
        <v>2015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8293</v>
      </c>
      <c r="O1744" t="s">
        <v>8294</v>
      </c>
      <c r="P1744">
        <f t="shared" si="108"/>
        <v>109</v>
      </c>
      <c r="Q1744">
        <f t="shared" si="109"/>
        <v>63.97</v>
      </c>
      <c r="R1744" s="14">
        <f t="shared" si="110"/>
        <v>42710.876967592587</v>
      </c>
      <c r="S1744">
        <f t="shared" si="111"/>
        <v>2016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8293</v>
      </c>
      <c r="O1745" t="s">
        <v>8294</v>
      </c>
      <c r="P1745">
        <f t="shared" si="108"/>
        <v>100</v>
      </c>
      <c r="Q1745">
        <f t="shared" si="109"/>
        <v>89.93</v>
      </c>
      <c r="R1745" s="14">
        <f t="shared" si="110"/>
        <v>42586.925636574073</v>
      </c>
      <c r="S1745">
        <f t="shared" si="111"/>
        <v>2016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8293</v>
      </c>
      <c r="O1746" t="s">
        <v>8294</v>
      </c>
      <c r="P1746">
        <f t="shared" si="108"/>
        <v>118</v>
      </c>
      <c r="Q1746">
        <f t="shared" si="109"/>
        <v>93.07</v>
      </c>
      <c r="R1746" s="14">
        <f t="shared" si="110"/>
        <v>42026.605057870373</v>
      </c>
      <c r="S1746">
        <f t="shared" si="111"/>
        <v>2015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8293</v>
      </c>
      <c r="O1747" t="s">
        <v>8294</v>
      </c>
      <c r="P1747">
        <f t="shared" si="108"/>
        <v>114</v>
      </c>
      <c r="Q1747">
        <f t="shared" si="109"/>
        <v>89.67</v>
      </c>
      <c r="R1747" s="14">
        <f t="shared" si="110"/>
        <v>42690.259699074071</v>
      </c>
      <c r="S1747">
        <f t="shared" si="111"/>
        <v>2016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8293</v>
      </c>
      <c r="O1748" t="s">
        <v>8294</v>
      </c>
      <c r="P1748">
        <f t="shared" si="108"/>
        <v>148</v>
      </c>
      <c r="Q1748">
        <f t="shared" si="109"/>
        <v>207.62</v>
      </c>
      <c r="R1748" s="14">
        <f t="shared" si="110"/>
        <v>42668.176701388889</v>
      </c>
      <c r="S1748">
        <f t="shared" si="111"/>
        <v>2016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8293</v>
      </c>
      <c r="O1749" t="s">
        <v>8294</v>
      </c>
      <c r="P1749">
        <f t="shared" si="108"/>
        <v>105</v>
      </c>
      <c r="Q1749">
        <f t="shared" si="109"/>
        <v>59.41</v>
      </c>
      <c r="R1749" s="14">
        <f t="shared" si="110"/>
        <v>42292.435532407413</v>
      </c>
      <c r="S1749">
        <f t="shared" si="111"/>
        <v>2015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8293</v>
      </c>
      <c r="O1750" t="s">
        <v>8294</v>
      </c>
      <c r="P1750">
        <f t="shared" si="108"/>
        <v>130</v>
      </c>
      <c r="Q1750">
        <f t="shared" si="109"/>
        <v>358.97</v>
      </c>
      <c r="R1750" s="14">
        <f t="shared" si="110"/>
        <v>42219.950729166667</v>
      </c>
      <c r="S1750">
        <f t="shared" si="111"/>
        <v>2015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8293</v>
      </c>
      <c r="O1751" t="s">
        <v>8294</v>
      </c>
      <c r="P1751">
        <f t="shared" si="108"/>
        <v>123</v>
      </c>
      <c r="Q1751">
        <f t="shared" si="109"/>
        <v>94.74</v>
      </c>
      <c r="R1751" s="14">
        <f t="shared" si="110"/>
        <v>42758.975937499999</v>
      </c>
      <c r="S1751">
        <f t="shared" si="111"/>
        <v>2017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8293</v>
      </c>
      <c r="O1752" t="s">
        <v>8294</v>
      </c>
      <c r="P1752">
        <f t="shared" si="108"/>
        <v>202</v>
      </c>
      <c r="Q1752">
        <f t="shared" si="109"/>
        <v>80.650000000000006</v>
      </c>
      <c r="R1752" s="14">
        <f t="shared" si="110"/>
        <v>42454.836851851855</v>
      </c>
      <c r="S1752">
        <f t="shared" si="111"/>
        <v>2016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8293</v>
      </c>
      <c r="O1753" t="s">
        <v>8294</v>
      </c>
      <c r="P1753">
        <f t="shared" si="108"/>
        <v>103</v>
      </c>
      <c r="Q1753">
        <f t="shared" si="109"/>
        <v>168.69</v>
      </c>
      <c r="R1753" s="14">
        <f t="shared" si="110"/>
        <v>42052.7815162037</v>
      </c>
      <c r="S1753">
        <f t="shared" si="111"/>
        <v>2015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8293</v>
      </c>
      <c r="O1754" t="s">
        <v>8294</v>
      </c>
      <c r="P1754">
        <f t="shared" si="108"/>
        <v>260</v>
      </c>
      <c r="Q1754">
        <f t="shared" si="109"/>
        <v>34.69</v>
      </c>
      <c r="R1754" s="14">
        <f t="shared" si="110"/>
        <v>42627.253263888888</v>
      </c>
      <c r="S1754">
        <f t="shared" si="111"/>
        <v>2016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8293</v>
      </c>
      <c r="O1755" t="s">
        <v>8294</v>
      </c>
      <c r="P1755">
        <f t="shared" si="108"/>
        <v>108</v>
      </c>
      <c r="Q1755">
        <f t="shared" si="109"/>
        <v>462.86</v>
      </c>
      <c r="R1755" s="14">
        <f t="shared" si="110"/>
        <v>42420.74962962963</v>
      </c>
      <c r="S1755">
        <f t="shared" si="111"/>
        <v>2016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8293</v>
      </c>
      <c r="O1756" t="s">
        <v>8294</v>
      </c>
      <c r="P1756">
        <f t="shared" si="108"/>
        <v>111</v>
      </c>
      <c r="Q1756">
        <f t="shared" si="109"/>
        <v>104.39</v>
      </c>
      <c r="R1756" s="14">
        <f t="shared" si="110"/>
        <v>42067.876770833333</v>
      </c>
      <c r="S1756">
        <f t="shared" si="111"/>
        <v>2015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8293</v>
      </c>
      <c r="O1757" t="s">
        <v>8294</v>
      </c>
      <c r="P1757">
        <f t="shared" si="108"/>
        <v>120</v>
      </c>
      <c r="Q1757">
        <f t="shared" si="109"/>
        <v>7.5</v>
      </c>
      <c r="R1757" s="14">
        <f t="shared" si="110"/>
        <v>42252.788900462961</v>
      </c>
      <c r="S1757">
        <f t="shared" si="111"/>
        <v>2015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8293</v>
      </c>
      <c r="O1758" t="s">
        <v>8294</v>
      </c>
      <c r="P1758">
        <f t="shared" si="108"/>
        <v>103</v>
      </c>
      <c r="Q1758">
        <f t="shared" si="109"/>
        <v>47.13</v>
      </c>
      <c r="R1758" s="14">
        <f t="shared" si="110"/>
        <v>42571.167465277773</v>
      </c>
      <c r="S1758">
        <f t="shared" si="111"/>
        <v>2016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8293</v>
      </c>
      <c r="O1759" t="s">
        <v>8294</v>
      </c>
      <c r="P1759">
        <f t="shared" si="108"/>
        <v>116</v>
      </c>
      <c r="Q1759">
        <f t="shared" si="109"/>
        <v>414.29</v>
      </c>
      <c r="R1759" s="14">
        <f t="shared" si="110"/>
        <v>42733.827349537038</v>
      </c>
      <c r="S1759">
        <f t="shared" si="111"/>
        <v>2016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8293</v>
      </c>
      <c r="O1760" t="s">
        <v>8294</v>
      </c>
      <c r="P1760">
        <f t="shared" si="108"/>
        <v>115</v>
      </c>
      <c r="Q1760">
        <f t="shared" si="109"/>
        <v>42.48</v>
      </c>
      <c r="R1760" s="14">
        <f t="shared" si="110"/>
        <v>42505.955925925926</v>
      </c>
      <c r="S1760">
        <f t="shared" si="111"/>
        <v>2016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8293</v>
      </c>
      <c r="O1761" t="s">
        <v>8294</v>
      </c>
      <c r="P1761">
        <f t="shared" si="108"/>
        <v>107</v>
      </c>
      <c r="Q1761">
        <f t="shared" si="109"/>
        <v>108.78</v>
      </c>
      <c r="R1761" s="14">
        <f t="shared" si="110"/>
        <v>42068.829039351855</v>
      </c>
      <c r="S1761">
        <f t="shared" si="111"/>
        <v>2015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8293</v>
      </c>
      <c r="O1762" t="s">
        <v>8294</v>
      </c>
      <c r="P1762">
        <f t="shared" si="108"/>
        <v>165</v>
      </c>
      <c r="Q1762">
        <f t="shared" si="109"/>
        <v>81.099999999999994</v>
      </c>
      <c r="R1762" s="14">
        <f t="shared" si="110"/>
        <v>42405.67260416667</v>
      </c>
      <c r="S1762">
        <f t="shared" si="111"/>
        <v>2016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8293</v>
      </c>
      <c r="O1763" t="s">
        <v>8294</v>
      </c>
      <c r="P1763">
        <f t="shared" si="108"/>
        <v>155</v>
      </c>
      <c r="Q1763">
        <f t="shared" si="109"/>
        <v>51.67</v>
      </c>
      <c r="R1763" s="14">
        <f t="shared" si="110"/>
        <v>42209.567824074074</v>
      </c>
      <c r="S1763">
        <f t="shared" si="111"/>
        <v>2015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8293</v>
      </c>
      <c r="O1764" t="s">
        <v>8294</v>
      </c>
      <c r="P1764">
        <f t="shared" si="108"/>
        <v>885</v>
      </c>
      <c r="Q1764">
        <f t="shared" si="109"/>
        <v>35.4</v>
      </c>
      <c r="R1764" s="14">
        <f t="shared" si="110"/>
        <v>42410.982002314813</v>
      </c>
      <c r="S1764">
        <f t="shared" si="111"/>
        <v>2016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8293</v>
      </c>
      <c r="O1765" t="s">
        <v>8294</v>
      </c>
      <c r="P1765">
        <f t="shared" si="108"/>
        <v>102</v>
      </c>
      <c r="Q1765">
        <f t="shared" si="109"/>
        <v>103.64</v>
      </c>
      <c r="R1765" s="14">
        <f t="shared" si="110"/>
        <v>42636.868518518517</v>
      </c>
      <c r="S1765">
        <f t="shared" si="111"/>
        <v>2016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8293</v>
      </c>
      <c r="O1766" t="s">
        <v>8294</v>
      </c>
      <c r="P1766">
        <f t="shared" si="108"/>
        <v>20</v>
      </c>
      <c r="Q1766">
        <f t="shared" si="109"/>
        <v>55.28</v>
      </c>
      <c r="R1766" s="14">
        <f t="shared" si="110"/>
        <v>41825.485868055555</v>
      </c>
      <c r="S1766">
        <f t="shared" si="111"/>
        <v>2014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8293</v>
      </c>
      <c r="O1767" t="s">
        <v>8294</v>
      </c>
      <c r="P1767">
        <f t="shared" si="108"/>
        <v>59</v>
      </c>
      <c r="Q1767">
        <f t="shared" si="109"/>
        <v>72.17</v>
      </c>
      <c r="R1767" s="14">
        <f t="shared" si="110"/>
        <v>41834.980462962965</v>
      </c>
      <c r="S1767">
        <f t="shared" si="111"/>
        <v>2014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8293</v>
      </c>
      <c r="O1768" t="s">
        <v>8294</v>
      </c>
      <c r="P1768">
        <f t="shared" si="108"/>
        <v>0</v>
      </c>
      <c r="Q1768">
        <f t="shared" si="109"/>
        <v>0</v>
      </c>
      <c r="R1768" s="14">
        <f t="shared" si="110"/>
        <v>41855.859814814816</v>
      </c>
      <c r="S1768">
        <f t="shared" si="111"/>
        <v>2014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8293</v>
      </c>
      <c r="O1769" t="s">
        <v>8294</v>
      </c>
      <c r="P1769">
        <f t="shared" si="108"/>
        <v>46</v>
      </c>
      <c r="Q1769">
        <f t="shared" si="109"/>
        <v>58.62</v>
      </c>
      <c r="R1769" s="14">
        <f t="shared" si="110"/>
        <v>41824.658379629633</v>
      </c>
      <c r="S1769">
        <f t="shared" si="111"/>
        <v>2014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8293</v>
      </c>
      <c r="O1770" t="s">
        <v>8294</v>
      </c>
      <c r="P1770">
        <f t="shared" si="108"/>
        <v>4</v>
      </c>
      <c r="Q1770">
        <f t="shared" si="109"/>
        <v>12.47</v>
      </c>
      <c r="R1770" s="14">
        <f t="shared" si="110"/>
        <v>41849.560694444444</v>
      </c>
      <c r="S1770">
        <f t="shared" si="111"/>
        <v>2014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8293</v>
      </c>
      <c r="O1771" t="s">
        <v>8294</v>
      </c>
      <c r="P1771">
        <f t="shared" si="108"/>
        <v>3</v>
      </c>
      <c r="Q1771">
        <f t="shared" si="109"/>
        <v>49.14</v>
      </c>
      <c r="R1771" s="14">
        <f t="shared" si="110"/>
        <v>41987.818969907406</v>
      </c>
      <c r="S1771">
        <f t="shared" si="111"/>
        <v>2014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8293</v>
      </c>
      <c r="O1772" t="s">
        <v>8294</v>
      </c>
      <c r="P1772">
        <f t="shared" si="108"/>
        <v>57</v>
      </c>
      <c r="Q1772">
        <f t="shared" si="109"/>
        <v>150.5</v>
      </c>
      <c r="R1772" s="14">
        <f t="shared" si="110"/>
        <v>41891.780023148152</v>
      </c>
      <c r="S1772">
        <f t="shared" si="111"/>
        <v>2014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8293</v>
      </c>
      <c r="O1773" t="s">
        <v>8294</v>
      </c>
      <c r="P1773">
        <f t="shared" si="108"/>
        <v>21</v>
      </c>
      <c r="Q1773">
        <f t="shared" si="109"/>
        <v>35.799999999999997</v>
      </c>
      <c r="R1773" s="14">
        <f t="shared" si="110"/>
        <v>41905.979629629634</v>
      </c>
      <c r="S1773">
        <f t="shared" si="111"/>
        <v>2014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8293</v>
      </c>
      <c r="O1774" t="s">
        <v>8294</v>
      </c>
      <c r="P1774">
        <f t="shared" si="108"/>
        <v>16</v>
      </c>
      <c r="Q1774">
        <f t="shared" si="109"/>
        <v>45.16</v>
      </c>
      <c r="R1774" s="14">
        <f t="shared" si="110"/>
        <v>41766.718009259261</v>
      </c>
      <c r="S1774">
        <f t="shared" si="111"/>
        <v>2014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8293</v>
      </c>
      <c r="O1775" t="s">
        <v>8294</v>
      </c>
      <c r="P1775">
        <f t="shared" si="108"/>
        <v>6</v>
      </c>
      <c r="Q1775">
        <f t="shared" si="109"/>
        <v>98.79</v>
      </c>
      <c r="R1775" s="14">
        <f t="shared" si="110"/>
        <v>41978.760393518518</v>
      </c>
      <c r="S1775">
        <f t="shared" si="111"/>
        <v>2014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8293</v>
      </c>
      <c r="O1776" t="s">
        <v>8294</v>
      </c>
      <c r="P1776">
        <f t="shared" si="108"/>
        <v>46</v>
      </c>
      <c r="Q1776">
        <f t="shared" si="109"/>
        <v>88.31</v>
      </c>
      <c r="R1776" s="14">
        <f t="shared" si="110"/>
        <v>41930.218657407408</v>
      </c>
      <c r="S1776">
        <f t="shared" si="111"/>
        <v>2014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8293</v>
      </c>
      <c r="O1777" t="s">
        <v>8294</v>
      </c>
      <c r="P1777">
        <f t="shared" si="108"/>
        <v>65</v>
      </c>
      <c r="Q1777">
        <f t="shared" si="109"/>
        <v>170.63</v>
      </c>
      <c r="R1777" s="14">
        <f t="shared" si="110"/>
        <v>41891.976388888892</v>
      </c>
      <c r="S1777">
        <f t="shared" si="111"/>
        <v>2014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8293</v>
      </c>
      <c r="O1778" t="s">
        <v>8294</v>
      </c>
      <c r="P1778">
        <f t="shared" si="108"/>
        <v>7</v>
      </c>
      <c r="Q1778">
        <f t="shared" si="109"/>
        <v>83.75</v>
      </c>
      <c r="R1778" s="14">
        <f t="shared" si="110"/>
        <v>41905.95684027778</v>
      </c>
      <c r="S1778">
        <f t="shared" si="111"/>
        <v>2014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8293</v>
      </c>
      <c r="O1779" t="s">
        <v>8294</v>
      </c>
      <c r="P1779">
        <f t="shared" si="108"/>
        <v>14</v>
      </c>
      <c r="Q1779">
        <f t="shared" si="109"/>
        <v>65.099999999999994</v>
      </c>
      <c r="R1779" s="14">
        <f t="shared" si="110"/>
        <v>42025.357094907406</v>
      </c>
      <c r="S1779">
        <f t="shared" si="111"/>
        <v>2015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8293</v>
      </c>
      <c r="O1780" t="s">
        <v>8294</v>
      </c>
      <c r="P1780">
        <f t="shared" si="108"/>
        <v>2</v>
      </c>
      <c r="Q1780">
        <f t="shared" si="109"/>
        <v>66.33</v>
      </c>
      <c r="R1780" s="14">
        <f t="shared" si="110"/>
        <v>42045.86336805555</v>
      </c>
      <c r="S1780">
        <f t="shared" si="111"/>
        <v>2015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8293</v>
      </c>
      <c r="O1781" t="s">
        <v>8294</v>
      </c>
      <c r="P1781">
        <f t="shared" si="108"/>
        <v>36</v>
      </c>
      <c r="Q1781">
        <f t="shared" si="109"/>
        <v>104.89</v>
      </c>
      <c r="R1781" s="14">
        <f t="shared" si="110"/>
        <v>42585.691898148143</v>
      </c>
      <c r="S1781">
        <f t="shared" si="111"/>
        <v>2016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8293</v>
      </c>
      <c r="O1782" t="s">
        <v>8294</v>
      </c>
      <c r="P1782">
        <f t="shared" si="108"/>
        <v>40</v>
      </c>
      <c r="Q1782">
        <f t="shared" si="109"/>
        <v>78.44</v>
      </c>
      <c r="R1782" s="14">
        <f t="shared" si="110"/>
        <v>42493.600810185191</v>
      </c>
      <c r="S1782">
        <f t="shared" si="111"/>
        <v>2016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8293</v>
      </c>
      <c r="O1783" t="s">
        <v>8294</v>
      </c>
      <c r="P1783">
        <f t="shared" si="108"/>
        <v>26</v>
      </c>
      <c r="Q1783">
        <f t="shared" si="109"/>
        <v>59.04</v>
      </c>
      <c r="R1783" s="14">
        <f t="shared" si="110"/>
        <v>42597.617418981477</v>
      </c>
      <c r="S1783">
        <f t="shared" si="111"/>
        <v>2016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8293</v>
      </c>
      <c r="O1784" t="s">
        <v>8294</v>
      </c>
      <c r="P1784">
        <f t="shared" si="108"/>
        <v>15</v>
      </c>
      <c r="Q1784">
        <f t="shared" si="109"/>
        <v>71.34</v>
      </c>
      <c r="R1784" s="14">
        <f t="shared" si="110"/>
        <v>42388.575104166666</v>
      </c>
      <c r="S1784">
        <f t="shared" si="111"/>
        <v>2016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8293</v>
      </c>
      <c r="O1785" t="s">
        <v>8294</v>
      </c>
      <c r="P1785">
        <f t="shared" si="108"/>
        <v>24</v>
      </c>
      <c r="Q1785">
        <f t="shared" si="109"/>
        <v>51.23</v>
      </c>
      <c r="R1785" s="14">
        <f t="shared" si="110"/>
        <v>42115.949976851851</v>
      </c>
      <c r="S1785">
        <f t="shared" si="111"/>
        <v>2015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8293</v>
      </c>
      <c r="O1786" t="s">
        <v>8294</v>
      </c>
      <c r="P1786">
        <f t="shared" si="108"/>
        <v>40</v>
      </c>
      <c r="Q1786">
        <f t="shared" si="109"/>
        <v>60.24</v>
      </c>
      <c r="R1786" s="14">
        <f t="shared" si="110"/>
        <v>42003.655555555553</v>
      </c>
      <c r="S1786">
        <f t="shared" si="111"/>
        <v>2014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8293</v>
      </c>
      <c r="O1787" t="s">
        <v>8294</v>
      </c>
      <c r="P1787">
        <f t="shared" si="108"/>
        <v>20</v>
      </c>
      <c r="Q1787">
        <f t="shared" si="109"/>
        <v>44.94</v>
      </c>
      <c r="R1787" s="14">
        <f t="shared" si="110"/>
        <v>41897.134895833333</v>
      </c>
      <c r="S1787">
        <f t="shared" si="111"/>
        <v>2014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8293</v>
      </c>
      <c r="O1788" t="s">
        <v>8294</v>
      </c>
      <c r="P1788">
        <f t="shared" si="108"/>
        <v>48</v>
      </c>
      <c r="Q1788">
        <f t="shared" si="109"/>
        <v>31.21</v>
      </c>
      <c r="R1788" s="14">
        <f t="shared" si="110"/>
        <v>41958.550659722227</v>
      </c>
      <c r="S1788">
        <f t="shared" si="111"/>
        <v>2014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8293</v>
      </c>
      <c r="O1789" t="s">
        <v>8294</v>
      </c>
      <c r="P1789">
        <f t="shared" si="108"/>
        <v>15</v>
      </c>
      <c r="Q1789">
        <f t="shared" si="109"/>
        <v>63.88</v>
      </c>
      <c r="R1789" s="14">
        <f t="shared" si="110"/>
        <v>42068.65552083333</v>
      </c>
      <c r="S1789">
        <f t="shared" si="111"/>
        <v>2015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8293</v>
      </c>
      <c r="O1790" t="s">
        <v>8294</v>
      </c>
      <c r="P1790">
        <f t="shared" si="108"/>
        <v>1</v>
      </c>
      <c r="Q1790">
        <f t="shared" si="109"/>
        <v>19</v>
      </c>
      <c r="R1790" s="14">
        <f t="shared" si="110"/>
        <v>41913.94840277778</v>
      </c>
      <c r="S1790">
        <f t="shared" si="111"/>
        <v>2014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8293</v>
      </c>
      <c r="O1791" t="s">
        <v>8294</v>
      </c>
      <c r="P1791">
        <f t="shared" si="108"/>
        <v>1</v>
      </c>
      <c r="Q1791">
        <f t="shared" si="109"/>
        <v>10</v>
      </c>
      <c r="R1791" s="14">
        <f t="shared" si="110"/>
        <v>41956.250034722223</v>
      </c>
      <c r="S1791">
        <f t="shared" si="111"/>
        <v>2014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8293</v>
      </c>
      <c r="O1792" t="s">
        <v>8294</v>
      </c>
      <c r="P1792">
        <f t="shared" si="108"/>
        <v>5</v>
      </c>
      <c r="Q1792">
        <f t="shared" si="109"/>
        <v>109.07</v>
      </c>
      <c r="R1792" s="14">
        <f t="shared" si="110"/>
        <v>42010.674513888895</v>
      </c>
      <c r="S1792">
        <f t="shared" si="111"/>
        <v>2015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8293</v>
      </c>
      <c r="O1793" t="s">
        <v>8294</v>
      </c>
      <c r="P1793">
        <f t="shared" si="108"/>
        <v>4</v>
      </c>
      <c r="Q1793">
        <f t="shared" si="109"/>
        <v>26.75</v>
      </c>
      <c r="R1793" s="14">
        <f t="shared" si="110"/>
        <v>41973.740335648152</v>
      </c>
      <c r="S1793">
        <f t="shared" si="111"/>
        <v>2014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8293</v>
      </c>
      <c r="O1794" t="s">
        <v>8294</v>
      </c>
      <c r="P1794">
        <f t="shared" ref="P1794:P1857" si="112">ROUND(E1794/D1794*100,0)</f>
        <v>61</v>
      </c>
      <c r="Q1794">
        <f t="shared" si="109"/>
        <v>109.94</v>
      </c>
      <c r="R1794" s="14">
        <f t="shared" si="110"/>
        <v>42189.031041666662</v>
      </c>
      <c r="S1794">
        <f t="shared" si="111"/>
        <v>2015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8293</v>
      </c>
      <c r="O1795" t="s">
        <v>8294</v>
      </c>
      <c r="P1795">
        <f t="shared" si="112"/>
        <v>1</v>
      </c>
      <c r="Q1795">
        <f t="shared" ref="Q1795:Q1858" si="113">IFERROR(ROUND(E1795/L1795,2),0)</f>
        <v>20</v>
      </c>
      <c r="R1795" s="14">
        <f t="shared" ref="R1795:R1858" si="114">(((J1795/60)/60)/24)+DATE(1970,1,1)</f>
        <v>41940.89166666667</v>
      </c>
      <c r="S1795">
        <f t="shared" ref="S1795:S1858" si="115">YEAR(R1795)</f>
        <v>2014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8293</v>
      </c>
      <c r="O1796" t="s">
        <v>8294</v>
      </c>
      <c r="P1796">
        <f t="shared" si="112"/>
        <v>11</v>
      </c>
      <c r="Q1796">
        <f t="shared" si="113"/>
        <v>55.39</v>
      </c>
      <c r="R1796" s="14">
        <f t="shared" si="114"/>
        <v>42011.551180555558</v>
      </c>
      <c r="S1796">
        <f t="shared" si="115"/>
        <v>2015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8293</v>
      </c>
      <c r="O1797" t="s">
        <v>8294</v>
      </c>
      <c r="P1797">
        <f t="shared" si="112"/>
        <v>39</v>
      </c>
      <c r="Q1797">
        <f t="shared" si="113"/>
        <v>133.9</v>
      </c>
      <c r="R1797" s="14">
        <f t="shared" si="114"/>
        <v>42628.288668981477</v>
      </c>
      <c r="S1797">
        <f t="shared" si="115"/>
        <v>2016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8293</v>
      </c>
      <c r="O1798" t="s">
        <v>8294</v>
      </c>
      <c r="P1798">
        <f t="shared" si="112"/>
        <v>22</v>
      </c>
      <c r="Q1798">
        <f t="shared" si="113"/>
        <v>48.72</v>
      </c>
      <c r="R1798" s="14">
        <f t="shared" si="114"/>
        <v>42515.439421296294</v>
      </c>
      <c r="S1798">
        <f t="shared" si="115"/>
        <v>2016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8293</v>
      </c>
      <c r="O1799" t="s">
        <v>8294</v>
      </c>
      <c r="P1799">
        <f t="shared" si="112"/>
        <v>68</v>
      </c>
      <c r="Q1799">
        <f t="shared" si="113"/>
        <v>48.25</v>
      </c>
      <c r="R1799" s="14">
        <f t="shared" si="114"/>
        <v>42689.56931712963</v>
      </c>
      <c r="S1799">
        <f t="shared" si="115"/>
        <v>2016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8293</v>
      </c>
      <c r="O1800" t="s">
        <v>8294</v>
      </c>
      <c r="P1800">
        <f t="shared" si="112"/>
        <v>14</v>
      </c>
      <c r="Q1800">
        <f t="shared" si="113"/>
        <v>58.97</v>
      </c>
      <c r="R1800" s="14">
        <f t="shared" si="114"/>
        <v>42344.32677083333</v>
      </c>
      <c r="S1800">
        <f t="shared" si="115"/>
        <v>2015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8293</v>
      </c>
      <c r="O1801" t="s">
        <v>8294</v>
      </c>
      <c r="P1801">
        <f t="shared" si="112"/>
        <v>2</v>
      </c>
      <c r="Q1801">
        <f t="shared" si="113"/>
        <v>11.64</v>
      </c>
      <c r="R1801" s="14">
        <f t="shared" si="114"/>
        <v>41934.842685185184</v>
      </c>
      <c r="S1801">
        <f t="shared" si="115"/>
        <v>2014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8293</v>
      </c>
      <c r="O1802" t="s">
        <v>8294</v>
      </c>
      <c r="P1802">
        <f t="shared" si="112"/>
        <v>20</v>
      </c>
      <c r="Q1802">
        <f t="shared" si="113"/>
        <v>83.72</v>
      </c>
      <c r="R1802" s="14">
        <f t="shared" si="114"/>
        <v>42623.606134259258</v>
      </c>
      <c r="S1802">
        <f t="shared" si="115"/>
        <v>2016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8293</v>
      </c>
      <c r="O1803" t="s">
        <v>8294</v>
      </c>
      <c r="P1803">
        <f t="shared" si="112"/>
        <v>14</v>
      </c>
      <c r="Q1803">
        <f t="shared" si="113"/>
        <v>63.65</v>
      </c>
      <c r="R1803" s="14">
        <f t="shared" si="114"/>
        <v>42321.660509259258</v>
      </c>
      <c r="S1803">
        <f t="shared" si="115"/>
        <v>2015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8293</v>
      </c>
      <c r="O1804" t="s">
        <v>8294</v>
      </c>
      <c r="P1804">
        <f t="shared" si="112"/>
        <v>48</v>
      </c>
      <c r="Q1804">
        <f t="shared" si="113"/>
        <v>94.28</v>
      </c>
      <c r="R1804" s="14">
        <f t="shared" si="114"/>
        <v>42159.47256944445</v>
      </c>
      <c r="S1804">
        <f t="shared" si="115"/>
        <v>2015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8293</v>
      </c>
      <c r="O1805" t="s">
        <v>8294</v>
      </c>
      <c r="P1805">
        <f t="shared" si="112"/>
        <v>31</v>
      </c>
      <c r="Q1805">
        <f t="shared" si="113"/>
        <v>71.87</v>
      </c>
      <c r="R1805" s="14">
        <f t="shared" si="114"/>
        <v>42018.071550925932</v>
      </c>
      <c r="S1805">
        <f t="shared" si="115"/>
        <v>2015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8293</v>
      </c>
      <c r="O1806" t="s">
        <v>8294</v>
      </c>
      <c r="P1806">
        <f t="shared" si="112"/>
        <v>35</v>
      </c>
      <c r="Q1806">
        <f t="shared" si="113"/>
        <v>104.85</v>
      </c>
      <c r="R1806" s="14">
        <f t="shared" si="114"/>
        <v>42282.678287037037</v>
      </c>
      <c r="S1806">
        <f t="shared" si="115"/>
        <v>2015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8293</v>
      </c>
      <c r="O1807" t="s">
        <v>8294</v>
      </c>
      <c r="P1807">
        <f t="shared" si="112"/>
        <v>36</v>
      </c>
      <c r="Q1807">
        <f t="shared" si="113"/>
        <v>67.14</v>
      </c>
      <c r="R1807" s="14">
        <f t="shared" si="114"/>
        <v>42247.803912037038</v>
      </c>
      <c r="S1807">
        <f t="shared" si="115"/>
        <v>2015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8293</v>
      </c>
      <c r="O1808" t="s">
        <v>8294</v>
      </c>
      <c r="P1808">
        <f t="shared" si="112"/>
        <v>3</v>
      </c>
      <c r="Q1808">
        <f t="shared" si="113"/>
        <v>73.88</v>
      </c>
      <c r="R1808" s="14">
        <f t="shared" si="114"/>
        <v>41877.638298611113</v>
      </c>
      <c r="S1808">
        <f t="shared" si="115"/>
        <v>2014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8293</v>
      </c>
      <c r="O1809" t="s">
        <v>8294</v>
      </c>
      <c r="P1809">
        <f t="shared" si="112"/>
        <v>11</v>
      </c>
      <c r="Q1809">
        <f t="shared" si="113"/>
        <v>69.13</v>
      </c>
      <c r="R1809" s="14">
        <f t="shared" si="114"/>
        <v>41880.068437499998</v>
      </c>
      <c r="S1809">
        <f t="shared" si="115"/>
        <v>2014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8293</v>
      </c>
      <c r="O1810" t="s">
        <v>8294</v>
      </c>
      <c r="P1810">
        <f t="shared" si="112"/>
        <v>41</v>
      </c>
      <c r="Q1810">
        <f t="shared" si="113"/>
        <v>120.77</v>
      </c>
      <c r="R1810" s="14">
        <f t="shared" si="114"/>
        <v>42742.680902777778</v>
      </c>
      <c r="S1810">
        <f t="shared" si="115"/>
        <v>2017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8293</v>
      </c>
      <c r="O1811" t="s">
        <v>8294</v>
      </c>
      <c r="P1811">
        <f t="shared" si="112"/>
        <v>11</v>
      </c>
      <c r="Q1811">
        <f t="shared" si="113"/>
        <v>42.22</v>
      </c>
      <c r="R1811" s="14">
        <f t="shared" si="114"/>
        <v>42029.907858796301</v>
      </c>
      <c r="S1811">
        <f t="shared" si="115"/>
        <v>2015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8293</v>
      </c>
      <c r="O1812" t="s">
        <v>8294</v>
      </c>
      <c r="P1812">
        <f t="shared" si="112"/>
        <v>3</v>
      </c>
      <c r="Q1812">
        <f t="shared" si="113"/>
        <v>7.5</v>
      </c>
      <c r="R1812" s="14">
        <f t="shared" si="114"/>
        <v>41860.91002314815</v>
      </c>
      <c r="S1812">
        <f t="shared" si="115"/>
        <v>2014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8293</v>
      </c>
      <c r="O1813" t="s">
        <v>8294</v>
      </c>
      <c r="P1813">
        <f t="shared" si="112"/>
        <v>0</v>
      </c>
      <c r="Q1813">
        <f t="shared" si="113"/>
        <v>1.54</v>
      </c>
      <c r="R1813" s="14">
        <f t="shared" si="114"/>
        <v>41876.433680555558</v>
      </c>
      <c r="S1813">
        <f t="shared" si="115"/>
        <v>2014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8293</v>
      </c>
      <c r="O1814" t="s">
        <v>8294</v>
      </c>
      <c r="P1814">
        <f t="shared" si="112"/>
        <v>13</v>
      </c>
      <c r="Q1814">
        <f t="shared" si="113"/>
        <v>37.61</v>
      </c>
      <c r="R1814" s="14">
        <f t="shared" si="114"/>
        <v>42524.318703703699</v>
      </c>
      <c r="S1814">
        <f t="shared" si="115"/>
        <v>2016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8293</v>
      </c>
      <c r="O1815" t="s">
        <v>8294</v>
      </c>
      <c r="P1815">
        <f t="shared" si="112"/>
        <v>0</v>
      </c>
      <c r="Q1815">
        <f t="shared" si="113"/>
        <v>0</v>
      </c>
      <c r="R1815" s="14">
        <f t="shared" si="114"/>
        <v>41829.889027777775</v>
      </c>
      <c r="S1815">
        <f t="shared" si="115"/>
        <v>2014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8293</v>
      </c>
      <c r="O1816" t="s">
        <v>8294</v>
      </c>
      <c r="P1816">
        <f t="shared" si="112"/>
        <v>49</v>
      </c>
      <c r="Q1816">
        <f t="shared" si="113"/>
        <v>42.16</v>
      </c>
      <c r="R1816" s="14">
        <f t="shared" si="114"/>
        <v>42033.314074074078</v>
      </c>
      <c r="S1816">
        <f t="shared" si="115"/>
        <v>2015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8293</v>
      </c>
      <c r="O1817" t="s">
        <v>8294</v>
      </c>
      <c r="P1817">
        <f t="shared" si="112"/>
        <v>0</v>
      </c>
      <c r="Q1817">
        <f t="shared" si="113"/>
        <v>0</v>
      </c>
      <c r="R1817" s="14">
        <f t="shared" si="114"/>
        <v>42172.906678240746</v>
      </c>
      <c r="S1817">
        <f t="shared" si="115"/>
        <v>2015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8293</v>
      </c>
      <c r="O1818" t="s">
        <v>8294</v>
      </c>
      <c r="P1818">
        <f t="shared" si="112"/>
        <v>2</v>
      </c>
      <c r="Q1818">
        <f t="shared" si="113"/>
        <v>84.83</v>
      </c>
      <c r="R1818" s="14">
        <f t="shared" si="114"/>
        <v>42548.876192129625</v>
      </c>
      <c r="S1818">
        <f t="shared" si="115"/>
        <v>2016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8293</v>
      </c>
      <c r="O1819" t="s">
        <v>8294</v>
      </c>
      <c r="P1819">
        <f t="shared" si="112"/>
        <v>52</v>
      </c>
      <c r="Q1819">
        <f t="shared" si="113"/>
        <v>94.19</v>
      </c>
      <c r="R1819" s="14">
        <f t="shared" si="114"/>
        <v>42705.662118055552</v>
      </c>
      <c r="S1819">
        <f t="shared" si="115"/>
        <v>2016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8293</v>
      </c>
      <c r="O1820" t="s">
        <v>8294</v>
      </c>
      <c r="P1820">
        <f t="shared" si="112"/>
        <v>0</v>
      </c>
      <c r="Q1820">
        <f t="shared" si="113"/>
        <v>0</v>
      </c>
      <c r="R1820" s="14">
        <f t="shared" si="114"/>
        <v>42067.234375</v>
      </c>
      <c r="S1820">
        <f t="shared" si="115"/>
        <v>2015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8293</v>
      </c>
      <c r="O1821" t="s">
        <v>8294</v>
      </c>
      <c r="P1821">
        <f t="shared" si="112"/>
        <v>2</v>
      </c>
      <c r="Q1821">
        <f t="shared" si="113"/>
        <v>6.25</v>
      </c>
      <c r="R1821" s="14">
        <f t="shared" si="114"/>
        <v>41820.752268518518</v>
      </c>
      <c r="S1821">
        <f t="shared" si="115"/>
        <v>2014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8293</v>
      </c>
      <c r="O1822" t="s">
        <v>8294</v>
      </c>
      <c r="P1822">
        <f t="shared" si="112"/>
        <v>7</v>
      </c>
      <c r="Q1822">
        <f t="shared" si="113"/>
        <v>213.38</v>
      </c>
      <c r="R1822" s="14">
        <f t="shared" si="114"/>
        <v>42065.084375000006</v>
      </c>
      <c r="S1822">
        <f t="shared" si="115"/>
        <v>2015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8280</v>
      </c>
      <c r="O1823" t="s">
        <v>8281</v>
      </c>
      <c r="P1823">
        <f t="shared" si="112"/>
        <v>135</v>
      </c>
      <c r="Q1823">
        <f t="shared" si="113"/>
        <v>59.16</v>
      </c>
      <c r="R1823" s="14">
        <f t="shared" si="114"/>
        <v>40926.319062499999</v>
      </c>
      <c r="S1823">
        <f t="shared" si="115"/>
        <v>2012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8280</v>
      </c>
      <c r="O1824" t="s">
        <v>8281</v>
      </c>
      <c r="P1824">
        <f t="shared" si="112"/>
        <v>100</v>
      </c>
      <c r="Q1824">
        <f t="shared" si="113"/>
        <v>27.27</v>
      </c>
      <c r="R1824" s="14">
        <f t="shared" si="114"/>
        <v>41634.797013888885</v>
      </c>
      <c r="S1824">
        <f t="shared" si="115"/>
        <v>2013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8280</v>
      </c>
      <c r="O1825" t="s">
        <v>8281</v>
      </c>
      <c r="P1825">
        <f t="shared" si="112"/>
        <v>116</v>
      </c>
      <c r="Q1825">
        <f t="shared" si="113"/>
        <v>24.58</v>
      </c>
      <c r="R1825" s="14">
        <f t="shared" si="114"/>
        <v>41176.684907407405</v>
      </c>
      <c r="S1825">
        <f t="shared" si="115"/>
        <v>2012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8280</v>
      </c>
      <c r="O1826" t="s">
        <v>8281</v>
      </c>
      <c r="P1826">
        <f t="shared" si="112"/>
        <v>100</v>
      </c>
      <c r="Q1826">
        <f t="shared" si="113"/>
        <v>75.05</v>
      </c>
      <c r="R1826" s="14">
        <f t="shared" si="114"/>
        <v>41626.916284722225</v>
      </c>
      <c r="S1826">
        <f t="shared" si="115"/>
        <v>2013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8280</v>
      </c>
      <c r="O1827" t="s">
        <v>8281</v>
      </c>
      <c r="P1827">
        <f t="shared" si="112"/>
        <v>105</v>
      </c>
      <c r="Q1827">
        <f t="shared" si="113"/>
        <v>42.02</v>
      </c>
      <c r="R1827" s="14">
        <f t="shared" si="114"/>
        <v>41443.83452546296</v>
      </c>
      <c r="S1827">
        <f t="shared" si="115"/>
        <v>2013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8280</v>
      </c>
      <c r="O1828" t="s">
        <v>8281</v>
      </c>
      <c r="P1828">
        <f t="shared" si="112"/>
        <v>101</v>
      </c>
      <c r="Q1828">
        <f t="shared" si="113"/>
        <v>53.16</v>
      </c>
      <c r="R1828" s="14">
        <f t="shared" si="114"/>
        <v>41657.923807870371</v>
      </c>
      <c r="S1828">
        <f t="shared" si="115"/>
        <v>2014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8280</v>
      </c>
      <c r="O1829" t="s">
        <v>8281</v>
      </c>
      <c r="P1829">
        <f t="shared" si="112"/>
        <v>101</v>
      </c>
      <c r="Q1829">
        <f t="shared" si="113"/>
        <v>83.89</v>
      </c>
      <c r="R1829" s="14">
        <f t="shared" si="114"/>
        <v>40555.325937499998</v>
      </c>
      <c r="S1829">
        <f t="shared" si="115"/>
        <v>2011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8280</v>
      </c>
      <c r="O1830" t="s">
        <v>8281</v>
      </c>
      <c r="P1830">
        <f t="shared" si="112"/>
        <v>100</v>
      </c>
      <c r="Q1830">
        <f t="shared" si="113"/>
        <v>417.33</v>
      </c>
      <c r="R1830" s="14">
        <f t="shared" si="114"/>
        <v>41736.899652777778</v>
      </c>
      <c r="S1830">
        <f t="shared" si="115"/>
        <v>2014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8280</v>
      </c>
      <c r="O1831" t="s">
        <v>8281</v>
      </c>
      <c r="P1831">
        <f t="shared" si="112"/>
        <v>167</v>
      </c>
      <c r="Q1831">
        <f t="shared" si="113"/>
        <v>75.77</v>
      </c>
      <c r="R1831" s="14">
        <f t="shared" si="114"/>
        <v>40516.087627314817</v>
      </c>
      <c r="S1831">
        <f t="shared" si="115"/>
        <v>2010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8280</v>
      </c>
      <c r="O1832" t="s">
        <v>8281</v>
      </c>
      <c r="P1832">
        <f t="shared" si="112"/>
        <v>102</v>
      </c>
      <c r="Q1832">
        <f t="shared" si="113"/>
        <v>67.39</v>
      </c>
      <c r="R1832" s="14">
        <f t="shared" si="114"/>
        <v>41664.684108796297</v>
      </c>
      <c r="S1832">
        <f t="shared" si="115"/>
        <v>2014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8280</v>
      </c>
      <c r="O1833" t="s">
        <v>8281</v>
      </c>
      <c r="P1833">
        <f t="shared" si="112"/>
        <v>103</v>
      </c>
      <c r="Q1833">
        <f t="shared" si="113"/>
        <v>73.569999999999993</v>
      </c>
      <c r="R1833" s="14">
        <f t="shared" si="114"/>
        <v>41026.996099537035</v>
      </c>
      <c r="S1833">
        <f t="shared" si="115"/>
        <v>2012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8280</v>
      </c>
      <c r="O1834" t="s">
        <v>8281</v>
      </c>
      <c r="P1834">
        <f t="shared" si="112"/>
        <v>143</v>
      </c>
      <c r="Q1834">
        <f t="shared" si="113"/>
        <v>25</v>
      </c>
      <c r="R1834" s="14">
        <f t="shared" si="114"/>
        <v>40576.539664351854</v>
      </c>
      <c r="S1834">
        <f t="shared" si="115"/>
        <v>2011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8280</v>
      </c>
      <c r="O1835" t="s">
        <v>8281</v>
      </c>
      <c r="P1835">
        <f t="shared" si="112"/>
        <v>263</v>
      </c>
      <c r="Q1835">
        <f t="shared" si="113"/>
        <v>42</v>
      </c>
      <c r="R1835" s="14">
        <f t="shared" si="114"/>
        <v>41303.044016203705</v>
      </c>
      <c r="S1835">
        <f t="shared" si="115"/>
        <v>2013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8280</v>
      </c>
      <c r="O1836" t="s">
        <v>8281</v>
      </c>
      <c r="P1836">
        <f t="shared" si="112"/>
        <v>118</v>
      </c>
      <c r="Q1836">
        <f t="shared" si="113"/>
        <v>131.16999999999999</v>
      </c>
      <c r="R1836" s="14">
        <f t="shared" si="114"/>
        <v>41988.964062500003</v>
      </c>
      <c r="S1836">
        <f t="shared" si="115"/>
        <v>2014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8280</v>
      </c>
      <c r="O1837" t="s">
        <v>8281</v>
      </c>
      <c r="P1837">
        <f t="shared" si="112"/>
        <v>104</v>
      </c>
      <c r="Q1837">
        <f t="shared" si="113"/>
        <v>47.27</v>
      </c>
      <c r="R1837" s="14">
        <f t="shared" si="114"/>
        <v>42430.702210648145</v>
      </c>
      <c r="S1837">
        <f t="shared" si="115"/>
        <v>2016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8280</v>
      </c>
      <c r="O1838" t="s">
        <v>8281</v>
      </c>
      <c r="P1838">
        <f t="shared" si="112"/>
        <v>200</v>
      </c>
      <c r="Q1838">
        <f t="shared" si="113"/>
        <v>182.13</v>
      </c>
      <c r="R1838" s="14">
        <f t="shared" si="114"/>
        <v>41305.809363425928</v>
      </c>
      <c r="S1838">
        <f t="shared" si="115"/>
        <v>2013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8280</v>
      </c>
      <c r="O1839" t="s">
        <v>8281</v>
      </c>
      <c r="P1839">
        <f t="shared" si="112"/>
        <v>307</v>
      </c>
      <c r="Q1839">
        <f t="shared" si="113"/>
        <v>61.37</v>
      </c>
      <c r="R1839" s="14">
        <f t="shared" si="114"/>
        <v>40926.047858796301</v>
      </c>
      <c r="S1839">
        <f t="shared" si="115"/>
        <v>2012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8280</v>
      </c>
      <c r="O1840" t="s">
        <v>8281</v>
      </c>
      <c r="P1840">
        <f t="shared" si="112"/>
        <v>100</v>
      </c>
      <c r="Q1840">
        <f t="shared" si="113"/>
        <v>35.770000000000003</v>
      </c>
      <c r="R1840" s="14">
        <f t="shared" si="114"/>
        <v>40788.786539351851</v>
      </c>
      <c r="S1840">
        <f t="shared" si="115"/>
        <v>2011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8280</v>
      </c>
      <c r="O1841" t="s">
        <v>8281</v>
      </c>
      <c r="P1841">
        <f t="shared" si="112"/>
        <v>205</v>
      </c>
      <c r="Q1841">
        <f t="shared" si="113"/>
        <v>45.62</v>
      </c>
      <c r="R1841" s="14">
        <f t="shared" si="114"/>
        <v>42614.722013888888</v>
      </c>
      <c r="S1841">
        <f t="shared" si="115"/>
        <v>2016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8280</v>
      </c>
      <c r="O1842" t="s">
        <v>8281</v>
      </c>
      <c r="P1842">
        <f t="shared" si="112"/>
        <v>109</v>
      </c>
      <c r="Q1842">
        <f t="shared" si="113"/>
        <v>75.38</v>
      </c>
      <c r="R1842" s="14">
        <f t="shared" si="114"/>
        <v>41382.096180555556</v>
      </c>
      <c r="S1842">
        <f t="shared" si="115"/>
        <v>2013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8280</v>
      </c>
      <c r="O1843" t="s">
        <v>8281</v>
      </c>
      <c r="P1843">
        <f t="shared" si="112"/>
        <v>102</v>
      </c>
      <c r="Q1843">
        <f t="shared" si="113"/>
        <v>50.88</v>
      </c>
      <c r="R1843" s="14">
        <f t="shared" si="114"/>
        <v>41745.84542824074</v>
      </c>
      <c r="S1843">
        <f t="shared" si="115"/>
        <v>2014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8280</v>
      </c>
      <c r="O1844" t="s">
        <v>8281</v>
      </c>
      <c r="P1844">
        <f t="shared" si="112"/>
        <v>125</v>
      </c>
      <c r="Q1844">
        <f t="shared" si="113"/>
        <v>119.29</v>
      </c>
      <c r="R1844" s="14">
        <f t="shared" si="114"/>
        <v>42031.631724537037</v>
      </c>
      <c r="S1844">
        <f t="shared" si="115"/>
        <v>2015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8280</v>
      </c>
      <c r="O1845" t="s">
        <v>8281</v>
      </c>
      <c r="P1845">
        <f t="shared" si="112"/>
        <v>124</v>
      </c>
      <c r="Q1845">
        <f t="shared" si="113"/>
        <v>92.54</v>
      </c>
      <c r="R1845" s="14">
        <f t="shared" si="114"/>
        <v>40564.994837962964</v>
      </c>
      <c r="S1845">
        <f t="shared" si="115"/>
        <v>2011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8280</v>
      </c>
      <c r="O1846" t="s">
        <v>8281</v>
      </c>
      <c r="P1846">
        <f t="shared" si="112"/>
        <v>101</v>
      </c>
      <c r="Q1846">
        <f t="shared" si="113"/>
        <v>76.05</v>
      </c>
      <c r="R1846" s="14">
        <f t="shared" si="114"/>
        <v>40666.973541666666</v>
      </c>
      <c r="S1846">
        <f t="shared" si="115"/>
        <v>2011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8280</v>
      </c>
      <c r="O1847" t="s">
        <v>8281</v>
      </c>
      <c r="P1847">
        <f t="shared" si="112"/>
        <v>100</v>
      </c>
      <c r="Q1847">
        <f t="shared" si="113"/>
        <v>52.63</v>
      </c>
      <c r="R1847" s="14">
        <f t="shared" si="114"/>
        <v>42523.333310185189</v>
      </c>
      <c r="S1847">
        <f t="shared" si="115"/>
        <v>2016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8280</v>
      </c>
      <c r="O1848" t="s">
        <v>8281</v>
      </c>
      <c r="P1848">
        <f t="shared" si="112"/>
        <v>138</v>
      </c>
      <c r="Q1848">
        <f t="shared" si="113"/>
        <v>98.99</v>
      </c>
      <c r="R1848" s="14">
        <f t="shared" si="114"/>
        <v>41228.650196759263</v>
      </c>
      <c r="S1848">
        <f t="shared" si="115"/>
        <v>2012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8280</v>
      </c>
      <c r="O1849" t="s">
        <v>8281</v>
      </c>
      <c r="P1849">
        <f t="shared" si="112"/>
        <v>121</v>
      </c>
      <c r="Q1849">
        <f t="shared" si="113"/>
        <v>79.53</v>
      </c>
      <c r="R1849" s="14">
        <f t="shared" si="114"/>
        <v>42094.236481481479</v>
      </c>
      <c r="S1849">
        <f t="shared" si="115"/>
        <v>2015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8280</v>
      </c>
      <c r="O1850" t="s">
        <v>8281</v>
      </c>
      <c r="P1850">
        <f t="shared" si="112"/>
        <v>107</v>
      </c>
      <c r="Q1850">
        <f t="shared" si="113"/>
        <v>134.21</v>
      </c>
      <c r="R1850" s="14">
        <f t="shared" si="114"/>
        <v>40691.788055555553</v>
      </c>
      <c r="S1850">
        <f t="shared" si="115"/>
        <v>2011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8280</v>
      </c>
      <c r="O1851" t="s">
        <v>8281</v>
      </c>
      <c r="P1851">
        <f t="shared" si="112"/>
        <v>100</v>
      </c>
      <c r="Q1851">
        <f t="shared" si="113"/>
        <v>37.630000000000003</v>
      </c>
      <c r="R1851" s="14">
        <f t="shared" si="114"/>
        <v>41169.845590277779</v>
      </c>
      <c r="S1851">
        <f t="shared" si="115"/>
        <v>2012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8280</v>
      </c>
      <c r="O1852" t="s">
        <v>8281</v>
      </c>
      <c r="P1852">
        <f t="shared" si="112"/>
        <v>102</v>
      </c>
      <c r="Q1852">
        <f t="shared" si="113"/>
        <v>51.04</v>
      </c>
      <c r="R1852" s="14">
        <f t="shared" si="114"/>
        <v>41800.959490740745</v>
      </c>
      <c r="S1852">
        <f t="shared" si="115"/>
        <v>2014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8280</v>
      </c>
      <c r="O1853" t="s">
        <v>8281</v>
      </c>
      <c r="P1853">
        <f t="shared" si="112"/>
        <v>100</v>
      </c>
      <c r="Q1853">
        <f t="shared" si="113"/>
        <v>50.04</v>
      </c>
      <c r="R1853" s="14">
        <f t="shared" si="114"/>
        <v>41827.906689814816</v>
      </c>
      <c r="S1853">
        <f t="shared" si="115"/>
        <v>2014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8280</v>
      </c>
      <c r="O1854" t="s">
        <v>8281</v>
      </c>
      <c r="P1854">
        <f t="shared" si="112"/>
        <v>117</v>
      </c>
      <c r="Q1854">
        <f t="shared" si="113"/>
        <v>133.93</v>
      </c>
      <c r="R1854" s="14">
        <f t="shared" si="114"/>
        <v>42081.77143518519</v>
      </c>
      <c r="S1854">
        <f t="shared" si="115"/>
        <v>2015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8280</v>
      </c>
      <c r="O1855" t="s">
        <v>8281</v>
      </c>
      <c r="P1855">
        <f t="shared" si="112"/>
        <v>102</v>
      </c>
      <c r="Q1855">
        <f t="shared" si="113"/>
        <v>58.21</v>
      </c>
      <c r="R1855" s="14">
        <f t="shared" si="114"/>
        <v>41177.060381944444</v>
      </c>
      <c r="S1855">
        <f t="shared" si="115"/>
        <v>2012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8280</v>
      </c>
      <c r="O1856" t="s">
        <v>8281</v>
      </c>
      <c r="P1856">
        <f t="shared" si="112"/>
        <v>102</v>
      </c>
      <c r="Q1856">
        <f t="shared" si="113"/>
        <v>88.04</v>
      </c>
      <c r="R1856" s="14">
        <f t="shared" si="114"/>
        <v>41388.021261574075</v>
      </c>
      <c r="S1856">
        <f t="shared" si="115"/>
        <v>2013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8280</v>
      </c>
      <c r="O1857" t="s">
        <v>8281</v>
      </c>
      <c r="P1857">
        <f t="shared" si="112"/>
        <v>154</v>
      </c>
      <c r="Q1857">
        <f t="shared" si="113"/>
        <v>70.58</v>
      </c>
      <c r="R1857" s="14">
        <f t="shared" si="114"/>
        <v>41600.538657407407</v>
      </c>
      <c r="S1857">
        <f t="shared" si="115"/>
        <v>2013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8280</v>
      </c>
      <c r="O1858" t="s">
        <v>8281</v>
      </c>
      <c r="P1858">
        <f t="shared" ref="P1858:P1921" si="116">ROUND(E1858/D1858*100,0)</f>
        <v>101</v>
      </c>
      <c r="Q1858">
        <f t="shared" si="113"/>
        <v>53.29</v>
      </c>
      <c r="R1858" s="14">
        <f t="shared" si="114"/>
        <v>41817.854999999996</v>
      </c>
      <c r="S1858">
        <f t="shared" si="115"/>
        <v>2014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8280</v>
      </c>
      <c r="O1859" t="s">
        <v>8281</v>
      </c>
      <c r="P1859">
        <f t="shared" si="116"/>
        <v>100</v>
      </c>
      <c r="Q1859">
        <f t="shared" ref="Q1859:Q1922" si="117">IFERROR(ROUND(E1859/L1859,2),0)</f>
        <v>136.36000000000001</v>
      </c>
      <c r="R1859" s="14">
        <f t="shared" ref="R1859:R1922" si="118">(((J1859/60)/60)/24)+DATE(1970,1,1)</f>
        <v>41864.76866898148</v>
      </c>
      <c r="S1859">
        <f t="shared" ref="S1859:S1922" si="119">YEAR(R1859)</f>
        <v>2014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8280</v>
      </c>
      <c r="O1860" t="s">
        <v>8281</v>
      </c>
      <c r="P1860">
        <f t="shared" si="116"/>
        <v>109</v>
      </c>
      <c r="Q1860">
        <f t="shared" si="117"/>
        <v>40.549999999999997</v>
      </c>
      <c r="R1860" s="14">
        <f t="shared" si="118"/>
        <v>40833.200474537036</v>
      </c>
      <c r="S1860">
        <f t="shared" si="119"/>
        <v>2011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8280</v>
      </c>
      <c r="O1861" t="s">
        <v>8281</v>
      </c>
      <c r="P1861">
        <f t="shared" si="116"/>
        <v>132</v>
      </c>
      <c r="Q1861">
        <f t="shared" si="117"/>
        <v>70.63</v>
      </c>
      <c r="R1861" s="14">
        <f t="shared" si="118"/>
        <v>40778.770011574074</v>
      </c>
      <c r="S1861">
        <f t="shared" si="119"/>
        <v>2011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8280</v>
      </c>
      <c r="O1862" t="s">
        <v>8281</v>
      </c>
      <c r="P1862">
        <f t="shared" si="116"/>
        <v>133</v>
      </c>
      <c r="Q1862">
        <f t="shared" si="117"/>
        <v>52.68</v>
      </c>
      <c r="R1862" s="14">
        <f t="shared" si="118"/>
        <v>41655.709305555552</v>
      </c>
      <c r="S1862">
        <f t="shared" si="119"/>
        <v>2014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8288</v>
      </c>
      <c r="O1863" t="s">
        <v>8290</v>
      </c>
      <c r="P1863">
        <f t="shared" si="116"/>
        <v>0</v>
      </c>
      <c r="Q1863">
        <f t="shared" si="117"/>
        <v>0</v>
      </c>
      <c r="R1863" s="14">
        <f t="shared" si="118"/>
        <v>42000.300243055557</v>
      </c>
      <c r="S1863">
        <f t="shared" si="119"/>
        <v>2014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8288</v>
      </c>
      <c r="O1864" t="s">
        <v>8290</v>
      </c>
      <c r="P1864">
        <f t="shared" si="116"/>
        <v>8</v>
      </c>
      <c r="Q1864">
        <f t="shared" si="117"/>
        <v>90.94</v>
      </c>
      <c r="R1864" s="14">
        <f t="shared" si="118"/>
        <v>42755.492754629624</v>
      </c>
      <c r="S1864">
        <f t="shared" si="119"/>
        <v>2017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8288</v>
      </c>
      <c r="O1865" t="s">
        <v>8290</v>
      </c>
      <c r="P1865">
        <f t="shared" si="116"/>
        <v>0</v>
      </c>
      <c r="Q1865">
        <f t="shared" si="117"/>
        <v>5</v>
      </c>
      <c r="R1865" s="14">
        <f t="shared" si="118"/>
        <v>41772.797280092593</v>
      </c>
      <c r="S1865">
        <f t="shared" si="119"/>
        <v>2014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8288</v>
      </c>
      <c r="O1866" t="s">
        <v>8290</v>
      </c>
      <c r="P1866">
        <f t="shared" si="116"/>
        <v>43</v>
      </c>
      <c r="Q1866">
        <f t="shared" si="117"/>
        <v>58.08</v>
      </c>
      <c r="R1866" s="14">
        <f t="shared" si="118"/>
        <v>41733.716435185182</v>
      </c>
      <c r="S1866">
        <f t="shared" si="119"/>
        <v>2014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8288</v>
      </c>
      <c r="O1867" t="s">
        <v>8290</v>
      </c>
      <c r="P1867">
        <f t="shared" si="116"/>
        <v>0</v>
      </c>
      <c r="Q1867">
        <f t="shared" si="117"/>
        <v>2</v>
      </c>
      <c r="R1867" s="14">
        <f t="shared" si="118"/>
        <v>42645.367442129631</v>
      </c>
      <c r="S1867">
        <f t="shared" si="119"/>
        <v>2016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8288</v>
      </c>
      <c r="O1868" t="s">
        <v>8290</v>
      </c>
      <c r="P1868">
        <f t="shared" si="116"/>
        <v>1</v>
      </c>
      <c r="Q1868">
        <f t="shared" si="117"/>
        <v>62.5</v>
      </c>
      <c r="R1868" s="14">
        <f t="shared" si="118"/>
        <v>42742.246493055558</v>
      </c>
      <c r="S1868">
        <f t="shared" si="119"/>
        <v>2017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8288</v>
      </c>
      <c r="O1869" t="s">
        <v>8290</v>
      </c>
      <c r="P1869">
        <f t="shared" si="116"/>
        <v>0</v>
      </c>
      <c r="Q1869">
        <f t="shared" si="117"/>
        <v>10</v>
      </c>
      <c r="R1869" s="14">
        <f t="shared" si="118"/>
        <v>42649.924907407403</v>
      </c>
      <c r="S1869">
        <f t="shared" si="119"/>
        <v>2016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8288</v>
      </c>
      <c r="O1870" t="s">
        <v>8290</v>
      </c>
      <c r="P1870">
        <f t="shared" si="116"/>
        <v>5</v>
      </c>
      <c r="Q1870">
        <f t="shared" si="117"/>
        <v>71.59</v>
      </c>
      <c r="R1870" s="14">
        <f t="shared" si="118"/>
        <v>42328.779224537036</v>
      </c>
      <c r="S1870">
        <f t="shared" si="119"/>
        <v>2015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8288</v>
      </c>
      <c r="O1871" t="s">
        <v>8290</v>
      </c>
      <c r="P1871">
        <f t="shared" si="116"/>
        <v>0</v>
      </c>
      <c r="Q1871">
        <f t="shared" si="117"/>
        <v>0</v>
      </c>
      <c r="R1871" s="14">
        <f t="shared" si="118"/>
        <v>42709.002881944441</v>
      </c>
      <c r="S1871">
        <f t="shared" si="119"/>
        <v>2016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8288</v>
      </c>
      <c r="O1872" t="s">
        <v>8290</v>
      </c>
      <c r="P1872">
        <f t="shared" si="116"/>
        <v>10</v>
      </c>
      <c r="Q1872">
        <f t="shared" si="117"/>
        <v>32.82</v>
      </c>
      <c r="R1872" s="14">
        <f t="shared" si="118"/>
        <v>42371.355729166666</v>
      </c>
      <c r="S1872">
        <f t="shared" si="119"/>
        <v>2016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8288</v>
      </c>
      <c r="O1873" t="s">
        <v>8290</v>
      </c>
      <c r="P1873">
        <f t="shared" si="116"/>
        <v>72</v>
      </c>
      <c r="Q1873">
        <f t="shared" si="117"/>
        <v>49.12</v>
      </c>
      <c r="R1873" s="14">
        <f t="shared" si="118"/>
        <v>41923.783576388887</v>
      </c>
      <c r="S1873">
        <f t="shared" si="119"/>
        <v>2014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8288</v>
      </c>
      <c r="O1874" t="s">
        <v>8290</v>
      </c>
      <c r="P1874">
        <f t="shared" si="116"/>
        <v>1</v>
      </c>
      <c r="Q1874">
        <f t="shared" si="117"/>
        <v>16.309999999999999</v>
      </c>
      <c r="R1874" s="14">
        <f t="shared" si="118"/>
        <v>42155.129652777774</v>
      </c>
      <c r="S1874">
        <f t="shared" si="119"/>
        <v>2015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8288</v>
      </c>
      <c r="O1875" t="s">
        <v>8290</v>
      </c>
      <c r="P1875">
        <f t="shared" si="116"/>
        <v>0</v>
      </c>
      <c r="Q1875">
        <f t="shared" si="117"/>
        <v>18</v>
      </c>
      <c r="R1875" s="14">
        <f t="shared" si="118"/>
        <v>42164.615856481483</v>
      </c>
      <c r="S1875">
        <f t="shared" si="119"/>
        <v>2015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8288</v>
      </c>
      <c r="O1876" t="s">
        <v>8290</v>
      </c>
      <c r="P1876">
        <f t="shared" si="116"/>
        <v>0</v>
      </c>
      <c r="Q1876">
        <f t="shared" si="117"/>
        <v>13</v>
      </c>
      <c r="R1876" s="14">
        <f t="shared" si="118"/>
        <v>42529.969131944439</v>
      </c>
      <c r="S1876">
        <f t="shared" si="119"/>
        <v>2016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8288</v>
      </c>
      <c r="O1877" t="s">
        <v>8290</v>
      </c>
      <c r="P1877">
        <f t="shared" si="116"/>
        <v>1</v>
      </c>
      <c r="Q1877">
        <f t="shared" si="117"/>
        <v>17</v>
      </c>
      <c r="R1877" s="14">
        <f t="shared" si="118"/>
        <v>42528.899398148147</v>
      </c>
      <c r="S1877">
        <f t="shared" si="119"/>
        <v>2016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8288</v>
      </c>
      <c r="O1878" t="s">
        <v>8290</v>
      </c>
      <c r="P1878">
        <f t="shared" si="116"/>
        <v>0</v>
      </c>
      <c r="Q1878">
        <f t="shared" si="117"/>
        <v>0</v>
      </c>
      <c r="R1878" s="14">
        <f t="shared" si="118"/>
        <v>41776.284780092588</v>
      </c>
      <c r="S1878">
        <f t="shared" si="119"/>
        <v>2014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8288</v>
      </c>
      <c r="O1879" t="s">
        <v>8290</v>
      </c>
      <c r="P1879">
        <f t="shared" si="116"/>
        <v>0</v>
      </c>
      <c r="Q1879">
        <f t="shared" si="117"/>
        <v>0</v>
      </c>
      <c r="R1879" s="14">
        <f t="shared" si="118"/>
        <v>42035.029224537036</v>
      </c>
      <c r="S1879">
        <f t="shared" si="119"/>
        <v>2015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8288</v>
      </c>
      <c r="O1880" t="s">
        <v>8290</v>
      </c>
      <c r="P1880">
        <f t="shared" si="116"/>
        <v>0</v>
      </c>
      <c r="Q1880">
        <f t="shared" si="117"/>
        <v>0</v>
      </c>
      <c r="R1880" s="14">
        <f t="shared" si="118"/>
        <v>41773.008738425924</v>
      </c>
      <c r="S1880">
        <f t="shared" si="119"/>
        <v>2014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8288</v>
      </c>
      <c r="O1881" t="s">
        <v>8290</v>
      </c>
      <c r="P1881">
        <f t="shared" si="116"/>
        <v>0</v>
      </c>
      <c r="Q1881">
        <f t="shared" si="117"/>
        <v>3</v>
      </c>
      <c r="R1881" s="14">
        <f t="shared" si="118"/>
        <v>42413.649641203709</v>
      </c>
      <c r="S1881">
        <f t="shared" si="119"/>
        <v>2016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8288</v>
      </c>
      <c r="O1882" t="s">
        <v>8290</v>
      </c>
      <c r="P1882">
        <f t="shared" si="116"/>
        <v>20</v>
      </c>
      <c r="Q1882">
        <f t="shared" si="117"/>
        <v>41.83</v>
      </c>
      <c r="R1882" s="14">
        <f t="shared" si="118"/>
        <v>42430.566898148143</v>
      </c>
      <c r="S1882">
        <f t="shared" si="119"/>
        <v>2016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8280</v>
      </c>
      <c r="O1883" t="s">
        <v>8284</v>
      </c>
      <c r="P1883">
        <f t="shared" si="116"/>
        <v>173</v>
      </c>
      <c r="Q1883">
        <f t="shared" si="117"/>
        <v>49.34</v>
      </c>
      <c r="R1883" s="14">
        <f t="shared" si="118"/>
        <v>42043.152650462958</v>
      </c>
      <c r="S1883">
        <f t="shared" si="119"/>
        <v>2015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8280</v>
      </c>
      <c r="O1884" t="s">
        <v>8284</v>
      </c>
      <c r="P1884">
        <f t="shared" si="116"/>
        <v>101</v>
      </c>
      <c r="Q1884">
        <f t="shared" si="117"/>
        <v>41.73</v>
      </c>
      <c r="R1884" s="14">
        <f t="shared" si="118"/>
        <v>41067.949212962965</v>
      </c>
      <c r="S1884">
        <f t="shared" si="119"/>
        <v>2012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8280</v>
      </c>
      <c r="O1885" t="s">
        <v>8284</v>
      </c>
      <c r="P1885">
        <f t="shared" si="116"/>
        <v>105</v>
      </c>
      <c r="Q1885">
        <f t="shared" si="117"/>
        <v>32.72</v>
      </c>
      <c r="R1885" s="14">
        <f t="shared" si="118"/>
        <v>40977.948009259257</v>
      </c>
      <c r="S1885">
        <f t="shared" si="119"/>
        <v>2012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8280</v>
      </c>
      <c r="O1886" t="s">
        <v>8284</v>
      </c>
      <c r="P1886">
        <f t="shared" si="116"/>
        <v>135</v>
      </c>
      <c r="Q1886">
        <f t="shared" si="117"/>
        <v>51.96</v>
      </c>
      <c r="R1886" s="14">
        <f t="shared" si="118"/>
        <v>41205.198321759257</v>
      </c>
      <c r="S1886">
        <f t="shared" si="119"/>
        <v>2012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8280</v>
      </c>
      <c r="O1887" t="s">
        <v>8284</v>
      </c>
      <c r="P1887">
        <f t="shared" si="116"/>
        <v>116</v>
      </c>
      <c r="Q1887">
        <f t="shared" si="117"/>
        <v>50.69</v>
      </c>
      <c r="R1887" s="14">
        <f t="shared" si="118"/>
        <v>41099.093865740739</v>
      </c>
      <c r="S1887">
        <f t="shared" si="119"/>
        <v>2012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8280</v>
      </c>
      <c r="O1888" t="s">
        <v>8284</v>
      </c>
      <c r="P1888">
        <f t="shared" si="116"/>
        <v>102</v>
      </c>
      <c r="Q1888">
        <f t="shared" si="117"/>
        <v>42.24</v>
      </c>
      <c r="R1888" s="14">
        <f t="shared" si="118"/>
        <v>41925.906689814816</v>
      </c>
      <c r="S1888">
        <f t="shared" si="119"/>
        <v>2014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8280</v>
      </c>
      <c r="O1889" t="s">
        <v>8284</v>
      </c>
      <c r="P1889">
        <f t="shared" si="116"/>
        <v>111</v>
      </c>
      <c r="Q1889">
        <f t="shared" si="117"/>
        <v>416.88</v>
      </c>
      <c r="R1889" s="14">
        <f t="shared" si="118"/>
        <v>42323.800138888888</v>
      </c>
      <c r="S1889">
        <f t="shared" si="119"/>
        <v>2015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8280</v>
      </c>
      <c r="O1890" t="s">
        <v>8284</v>
      </c>
      <c r="P1890">
        <f t="shared" si="116"/>
        <v>166</v>
      </c>
      <c r="Q1890">
        <f t="shared" si="117"/>
        <v>46.65</v>
      </c>
      <c r="R1890" s="14">
        <f t="shared" si="118"/>
        <v>40299.239953703705</v>
      </c>
      <c r="S1890">
        <f t="shared" si="119"/>
        <v>2010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8280</v>
      </c>
      <c r="O1891" t="s">
        <v>8284</v>
      </c>
      <c r="P1891">
        <f t="shared" si="116"/>
        <v>107</v>
      </c>
      <c r="Q1891">
        <f t="shared" si="117"/>
        <v>48.45</v>
      </c>
      <c r="R1891" s="14">
        <f t="shared" si="118"/>
        <v>41299.793356481481</v>
      </c>
      <c r="S1891">
        <f t="shared" si="119"/>
        <v>2013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8280</v>
      </c>
      <c r="O1892" t="s">
        <v>8284</v>
      </c>
      <c r="P1892">
        <f t="shared" si="116"/>
        <v>145</v>
      </c>
      <c r="Q1892">
        <f t="shared" si="117"/>
        <v>70.53</v>
      </c>
      <c r="R1892" s="14">
        <f t="shared" si="118"/>
        <v>41228.786203703705</v>
      </c>
      <c r="S1892">
        <f t="shared" si="119"/>
        <v>2012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8280</v>
      </c>
      <c r="O1893" t="s">
        <v>8284</v>
      </c>
      <c r="P1893">
        <f t="shared" si="116"/>
        <v>106</v>
      </c>
      <c r="Q1893">
        <f t="shared" si="117"/>
        <v>87.96</v>
      </c>
      <c r="R1893" s="14">
        <f t="shared" si="118"/>
        <v>40335.798078703701</v>
      </c>
      <c r="S1893">
        <f t="shared" si="119"/>
        <v>2010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8280</v>
      </c>
      <c r="O1894" t="s">
        <v>8284</v>
      </c>
      <c r="P1894">
        <f t="shared" si="116"/>
        <v>137</v>
      </c>
      <c r="Q1894">
        <f t="shared" si="117"/>
        <v>26.27</v>
      </c>
      <c r="R1894" s="14">
        <f t="shared" si="118"/>
        <v>40671.637511574074</v>
      </c>
      <c r="S1894">
        <f t="shared" si="119"/>
        <v>2011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8280</v>
      </c>
      <c r="O1895" t="s">
        <v>8284</v>
      </c>
      <c r="P1895">
        <f t="shared" si="116"/>
        <v>104</v>
      </c>
      <c r="Q1895">
        <f t="shared" si="117"/>
        <v>57.78</v>
      </c>
      <c r="R1895" s="14">
        <f t="shared" si="118"/>
        <v>40632.94195601852</v>
      </c>
      <c r="S1895">
        <f t="shared" si="119"/>
        <v>2011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8280</v>
      </c>
      <c r="O1896" t="s">
        <v>8284</v>
      </c>
      <c r="P1896">
        <f t="shared" si="116"/>
        <v>115</v>
      </c>
      <c r="Q1896">
        <f t="shared" si="117"/>
        <v>57.25</v>
      </c>
      <c r="R1896" s="14">
        <f t="shared" si="118"/>
        <v>40920.904895833337</v>
      </c>
      <c r="S1896">
        <f t="shared" si="119"/>
        <v>2012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8280</v>
      </c>
      <c r="O1897" t="s">
        <v>8284</v>
      </c>
      <c r="P1897">
        <f t="shared" si="116"/>
        <v>102</v>
      </c>
      <c r="Q1897">
        <f t="shared" si="117"/>
        <v>196.34</v>
      </c>
      <c r="R1897" s="14">
        <f t="shared" si="118"/>
        <v>42267.746782407412</v>
      </c>
      <c r="S1897">
        <f t="shared" si="119"/>
        <v>2015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8280</v>
      </c>
      <c r="O1898" t="s">
        <v>8284</v>
      </c>
      <c r="P1898">
        <f t="shared" si="116"/>
        <v>124</v>
      </c>
      <c r="Q1898">
        <f t="shared" si="117"/>
        <v>43</v>
      </c>
      <c r="R1898" s="14">
        <f t="shared" si="118"/>
        <v>40981.710243055553</v>
      </c>
      <c r="S1898">
        <f t="shared" si="119"/>
        <v>2012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8280</v>
      </c>
      <c r="O1899" t="s">
        <v>8284</v>
      </c>
      <c r="P1899">
        <f t="shared" si="116"/>
        <v>102</v>
      </c>
      <c r="Q1899">
        <f t="shared" si="117"/>
        <v>35.549999999999997</v>
      </c>
      <c r="R1899" s="14">
        <f t="shared" si="118"/>
        <v>41680.583402777782</v>
      </c>
      <c r="S1899">
        <f t="shared" si="119"/>
        <v>2014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8280</v>
      </c>
      <c r="O1900" t="s">
        <v>8284</v>
      </c>
      <c r="P1900">
        <f t="shared" si="116"/>
        <v>145</v>
      </c>
      <c r="Q1900">
        <f t="shared" si="117"/>
        <v>68.81</v>
      </c>
      <c r="R1900" s="14">
        <f t="shared" si="118"/>
        <v>42366.192974537036</v>
      </c>
      <c r="S1900">
        <f t="shared" si="119"/>
        <v>2015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8280</v>
      </c>
      <c r="O1901" t="s">
        <v>8284</v>
      </c>
      <c r="P1901">
        <f t="shared" si="116"/>
        <v>133</v>
      </c>
      <c r="Q1901">
        <f t="shared" si="117"/>
        <v>28.57</v>
      </c>
      <c r="R1901" s="14">
        <f t="shared" si="118"/>
        <v>42058.941736111112</v>
      </c>
      <c r="S1901">
        <f t="shared" si="119"/>
        <v>2015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8280</v>
      </c>
      <c r="O1902" t="s">
        <v>8284</v>
      </c>
      <c r="P1902">
        <f t="shared" si="116"/>
        <v>109</v>
      </c>
      <c r="Q1902">
        <f t="shared" si="117"/>
        <v>50.63</v>
      </c>
      <c r="R1902" s="14">
        <f t="shared" si="118"/>
        <v>41160.871886574074</v>
      </c>
      <c r="S1902">
        <f t="shared" si="119"/>
        <v>2012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8274</v>
      </c>
      <c r="O1903" t="s">
        <v>8303</v>
      </c>
      <c r="P1903">
        <f t="shared" si="116"/>
        <v>3</v>
      </c>
      <c r="Q1903">
        <f t="shared" si="117"/>
        <v>106.8</v>
      </c>
      <c r="R1903" s="14">
        <f t="shared" si="118"/>
        <v>42116.54315972222</v>
      </c>
      <c r="S1903">
        <f t="shared" si="119"/>
        <v>2015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8274</v>
      </c>
      <c r="O1904" t="s">
        <v>8303</v>
      </c>
      <c r="P1904">
        <f t="shared" si="116"/>
        <v>1</v>
      </c>
      <c r="Q1904">
        <f t="shared" si="117"/>
        <v>4</v>
      </c>
      <c r="R1904" s="14">
        <f t="shared" si="118"/>
        <v>42037.789895833332</v>
      </c>
      <c r="S1904">
        <f t="shared" si="119"/>
        <v>2015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8274</v>
      </c>
      <c r="O1905" t="s">
        <v>8303</v>
      </c>
      <c r="P1905">
        <f t="shared" si="116"/>
        <v>47</v>
      </c>
      <c r="Q1905">
        <f t="shared" si="117"/>
        <v>34.1</v>
      </c>
      <c r="R1905" s="14">
        <f t="shared" si="118"/>
        <v>42702.770729166667</v>
      </c>
      <c r="S1905">
        <f t="shared" si="119"/>
        <v>2016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8274</v>
      </c>
      <c r="O1906" t="s">
        <v>8303</v>
      </c>
      <c r="P1906">
        <f t="shared" si="116"/>
        <v>0</v>
      </c>
      <c r="Q1906">
        <f t="shared" si="117"/>
        <v>25</v>
      </c>
      <c r="R1906" s="14">
        <f t="shared" si="118"/>
        <v>42326.685428240744</v>
      </c>
      <c r="S1906">
        <f t="shared" si="119"/>
        <v>2015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8274</v>
      </c>
      <c r="O1907" t="s">
        <v>8303</v>
      </c>
      <c r="P1907">
        <f t="shared" si="116"/>
        <v>0</v>
      </c>
      <c r="Q1907">
        <f t="shared" si="117"/>
        <v>10.5</v>
      </c>
      <c r="R1907" s="14">
        <f t="shared" si="118"/>
        <v>41859.925856481481</v>
      </c>
      <c r="S1907">
        <f t="shared" si="119"/>
        <v>2014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8274</v>
      </c>
      <c r="O1908" t="s">
        <v>8303</v>
      </c>
      <c r="P1908">
        <f t="shared" si="116"/>
        <v>43</v>
      </c>
      <c r="Q1908">
        <f t="shared" si="117"/>
        <v>215.96</v>
      </c>
      <c r="R1908" s="14">
        <f t="shared" si="118"/>
        <v>42514.671099537038</v>
      </c>
      <c r="S1908">
        <f t="shared" si="119"/>
        <v>2016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8274</v>
      </c>
      <c r="O1909" t="s">
        <v>8303</v>
      </c>
      <c r="P1909">
        <f t="shared" si="116"/>
        <v>0</v>
      </c>
      <c r="Q1909">
        <f t="shared" si="117"/>
        <v>21.25</v>
      </c>
      <c r="R1909" s="14">
        <f t="shared" si="118"/>
        <v>41767.587094907409</v>
      </c>
      <c r="S1909">
        <f t="shared" si="119"/>
        <v>2014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8274</v>
      </c>
      <c r="O1910" t="s">
        <v>8303</v>
      </c>
      <c r="P1910">
        <f t="shared" si="116"/>
        <v>2</v>
      </c>
      <c r="Q1910">
        <f t="shared" si="117"/>
        <v>108.25</v>
      </c>
      <c r="R1910" s="14">
        <f t="shared" si="118"/>
        <v>42703.917824074073</v>
      </c>
      <c r="S1910">
        <f t="shared" si="119"/>
        <v>2016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8274</v>
      </c>
      <c r="O1911" t="s">
        <v>8303</v>
      </c>
      <c r="P1911">
        <f t="shared" si="116"/>
        <v>14</v>
      </c>
      <c r="Q1911">
        <f t="shared" si="117"/>
        <v>129.97</v>
      </c>
      <c r="R1911" s="14">
        <f t="shared" si="118"/>
        <v>41905.429155092592</v>
      </c>
      <c r="S1911">
        <f t="shared" si="119"/>
        <v>2014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8274</v>
      </c>
      <c r="O1912" t="s">
        <v>8303</v>
      </c>
      <c r="P1912">
        <f t="shared" si="116"/>
        <v>39</v>
      </c>
      <c r="Q1912">
        <f t="shared" si="117"/>
        <v>117.49</v>
      </c>
      <c r="R1912" s="14">
        <f t="shared" si="118"/>
        <v>42264.963159722218</v>
      </c>
      <c r="S1912">
        <f t="shared" si="119"/>
        <v>2015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8274</v>
      </c>
      <c r="O1913" t="s">
        <v>8303</v>
      </c>
      <c r="P1913">
        <f t="shared" si="116"/>
        <v>0</v>
      </c>
      <c r="Q1913">
        <f t="shared" si="117"/>
        <v>10</v>
      </c>
      <c r="R1913" s="14">
        <f t="shared" si="118"/>
        <v>41830.033958333333</v>
      </c>
      <c r="S1913">
        <f t="shared" si="119"/>
        <v>2014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8274</v>
      </c>
      <c r="O1914" t="s">
        <v>8303</v>
      </c>
      <c r="P1914">
        <f t="shared" si="116"/>
        <v>59</v>
      </c>
      <c r="Q1914">
        <f t="shared" si="117"/>
        <v>70.599999999999994</v>
      </c>
      <c r="R1914" s="14">
        <f t="shared" si="118"/>
        <v>42129.226388888885</v>
      </c>
      <c r="S1914">
        <f t="shared" si="119"/>
        <v>2015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8274</v>
      </c>
      <c r="O1915" t="s">
        <v>8303</v>
      </c>
      <c r="P1915">
        <f t="shared" si="116"/>
        <v>1</v>
      </c>
      <c r="Q1915">
        <f t="shared" si="117"/>
        <v>24.5</v>
      </c>
      <c r="R1915" s="14">
        <f t="shared" si="118"/>
        <v>41890.511319444442</v>
      </c>
      <c r="S1915">
        <f t="shared" si="119"/>
        <v>2014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8274</v>
      </c>
      <c r="O1916" t="s">
        <v>8303</v>
      </c>
      <c r="P1916">
        <f t="shared" si="116"/>
        <v>9</v>
      </c>
      <c r="Q1916">
        <f t="shared" si="117"/>
        <v>30</v>
      </c>
      <c r="R1916" s="14">
        <f t="shared" si="118"/>
        <v>41929.174456018518</v>
      </c>
      <c r="S1916">
        <f t="shared" si="119"/>
        <v>2014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8274</v>
      </c>
      <c r="O1917" t="s">
        <v>8303</v>
      </c>
      <c r="P1917">
        <f t="shared" si="116"/>
        <v>2</v>
      </c>
      <c r="Q1917">
        <f t="shared" si="117"/>
        <v>2</v>
      </c>
      <c r="R1917" s="14">
        <f t="shared" si="118"/>
        <v>41864.04886574074</v>
      </c>
      <c r="S1917">
        <f t="shared" si="119"/>
        <v>2014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8274</v>
      </c>
      <c r="O1918" t="s">
        <v>8303</v>
      </c>
      <c r="P1918">
        <f t="shared" si="116"/>
        <v>1</v>
      </c>
      <c r="Q1918">
        <f t="shared" si="117"/>
        <v>17</v>
      </c>
      <c r="R1918" s="14">
        <f t="shared" si="118"/>
        <v>42656.717303240745</v>
      </c>
      <c r="S1918">
        <f t="shared" si="119"/>
        <v>2016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8274</v>
      </c>
      <c r="O1919" t="s">
        <v>8303</v>
      </c>
      <c r="P1919">
        <f t="shared" si="116"/>
        <v>53</v>
      </c>
      <c r="Q1919">
        <f t="shared" si="117"/>
        <v>2928.93</v>
      </c>
      <c r="R1919" s="14">
        <f t="shared" si="118"/>
        <v>42746.270057870366</v>
      </c>
      <c r="S1919">
        <f t="shared" si="119"/>
        <v>2017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8274</v>
      </c>
      <c r="O1920" t="s">
        <v>8303</v>
      </c>
      <c r="P1920">
        <f t="shared" si="116"/>
        <v>1</v>
      </c>
      <c r="Q1920">
        <f t="shared" si="117"/>
        <v>28.89</v>
      </c>
      <c r="R1920" s="14">
        <f t="shared" si="118"/>
        <v>41828.789942129632</v>
      </c>
      <c r="S1920">
        <f t="shared" si="119"/>
        <v>2014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8274</v>
      </c>
      <c r="O1921" t="s">
        <v>8303</v>
      </c>
      <c r="P1921">
        <f t="shared" si="116"/>
        <v>47</v>
      </c>
      <c r="Q1921">
        <f t="shared" si="117"/>
        <v>29.63</v>
      </c>
      <c r="R1921" s="14">
        <f t="shared" si="118"/>
        <v>42113.875567129624</v>
      </c>
      <c r="S1921">
        <f t="shared" si="119"/>
        <v>2015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8274</v>
      </c>
      <c r="O1922" t="s">
        <v>8303</v>
      </c>
      <c r="P1922">
        <f t="shared" ref="P1922:P1985" si="120">ROUND(E1922/D1922*100,0)</f>
        <v>43</v>
      </c>
      <c r="Q1922">
        <f t="shared" si="117"/>
        <v>40.98</v>
      </c>
      <c r="R1922" s="14">
        <f t="shared" si="118"/>
        <v>42270.875706018516</v>
      </c>
      <c r="S1922">
        <f t="shared" si="119"/>
        <v>2015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8280</v>
      </c>
      <c r="O1923" t="s">
        <v>8284</v>
      </c>
      <c r="P1923">
        <f t="shared" si="120"/>
        <v>137</v>
      </c>
      <c r="Q1923">
        <f t="shared" ref="Q1923:Q1986" si="121">IFERROR(ROUND(E1923/L1923,2),0)</f>
        <v>54</v>
      </c>
      <c r="R1923" s="14">
        <f t="shared" ref="R1923:R1986" si="122">(((J1923/60)/60)/24)+DATE(1970,1,1)</f>
        <v>41074.221562500003</v>
      </c>
      <c r="S1923">
        <f t="shared" ref="S1923:S1986" si="123">YEAR(R1923)</f>
        <v>2012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8280</v>
      </c>
      <c r="O1924" t="s">
        <v>8284</v>
      </c>
      <c r="P1924">
        <f t="shared" si="120"/>
        <v>116</v>
      </c>
      <c r="Q1924">
        <f t="shared" si="121"/>
        <v>36.11</v>
      </c>
      <c r="R1924" s="14">
        <f t="shared" si="122"/>
        <v>41590.255868055552</v>
      </c>
      <c r="S1924">
        <f t="shared" si="123"/>
        <v>2013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8280</v>
      </c>
      <c r="O1925" t="s">
        <v>8284</v>
      </c>
      <c r="P1925">
        <f t="shared" si="120"/>
        <v>241</v>
      </c>
      <c r="Q1925">
        <f t="shared" si="121"/>
        <v>23.15</v>
      </c>
      <c r="R1925" s="14">
        <f t="shared" si="122"/>
        <v>40772.848749999997</v>
      </c>
      <c r="S1925">
        <f t="shared" si="123"/>
        <v>2011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8280</v>
      </c>
      <c r="O1926" t="s">
        <v>8284</v>
      </c>
      <c r="P1926">
        <f t="shared" si="120"/>
        <v>114</v>
      </c>
      <c r="Q1926">
        <f t="shared" si="121"/>
        <v>104</v>
      </c>
      <c r="R1926" s="14">
        <f t="shared" si="122"/>
        <v>41626.761053240742</v>
      </c>
      <c r="S1926">
        <f t="shared" si="123"/>
        <v>2013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8280</v>
      </c>
      <c r="O1927" t="s">
        <v>8284</v>
      </c>
      <c r="P1927">
        <f t="shared" si="120"/>
        <v>110</v>
      </c>
      <c r="Q1927">
        <f t="shared" si="121"/>
        <v>31.83</v>
      </c>
      <c r="R1927" s="14">
        <f t="shared" si="122"/>
        <v>41535.90148148148</v>
      </c>
      <c r="S1927">
        <f t="shared" si="123"/>
        <v>2013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8280</v>
      </c>
      <c r="O1928" t="s">
        <v>8284</v>
      </c>
      <c r="P1928">
        <f t="shared" si="120"/>
        <v>195</v>
      </c>
      <c r="Q1928">
        <f t="shared" si="121"/>
        <v>27.39</v>
      </c>
      <c r="R1928" s="14">
        <f t="shared" si="122"/>
        <v>40456.954351851848</v>
      </c>
      <c r="S1928">
        <f t="shared" si="123"/>
        <v>2010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8280</v>
      </c>
      <c r="O1929" t="s">
        <v>8284</v>
      </c>
      <c r="P1929">
        <f t="shared" si="120"/>
        <v>103</v>
      </c>
      <c r="Q1929">
        <f t="shared" si="121"/>
        <v>56.36</v>
      </c>
      <c r="R1929" s="14">
        <f t="shared" si="122"/>
        <v>40960.861562500002</v>
      </c>
      <c r="S1929">
        <f t="shared" si="123"/>
        <v>2012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8280</v>
      </c>
      <c r="O1930" t="s">
        <v>8284</v>
      </c>
      <c r="P1930">
        <f t="shared" si="120"/>
        <v>103</v>
      </c>
      <c r="Q1930">
        <f t="shared" si="121"/>
        <v>77.349999999999994</v>
      </c>
      <c r="R1930" s="14">
        <f t="shared" si="122"/>
        <v>41371.648078703707</v>
      </c>
      <c r="S1930">
        <f t="shared" si="123"/>
        <v>2013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8280</v>
      </c>
      <c r="O1931" t="s">
        <v>8284</v>
      </c>
      <c r="P1931">
        <f t="shared" si="120"/>
        <v>100</v>
      </c>
      <c r="Q1931">
        <f t="shared" si="121"/>
        <v>42.8</v>
      </c>
      <c r="R1931" s="14">
        <f t="shared" si="122"/>
        <v>40687.021597222221</v>
      </c>
      <c r="S1931">
        <f t="shared" si="123"/>
        <v>2011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8280</v>
      </c>
      <c r="O1932" t="s">
        <v>8284</v>
      </c>
      <c r="P1932">
        <f t="shared" si="120"/>
        <v>127</v>
      </c>
      <c r="Q1932">
        <f t="shared" si="121"/>
        <v>48.85</v>
      </c>
      <c r="R1932" s="14">
        <f t="shared" si="122"/>
        <v>41402.558819444443</v>
      </c>
      <c r="S1932">
        <f t="shared" si="123"/>
        <v>2013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8280</v>
      </c>
      <c r="O1933" t="s">
        <v>8284</v>
      </c>
      <c r="P1933">
        <f t="shared" si="120"/>
        <v>121</v>
      </c>
      <c r="Q1933">
        <f t="shared" si="121"/>
        <v>48.24</v>
      </c>
      <c r="R1933" s="14">
        <f t="shared" si="122"/>
        <v>41037.892465277779</v>
      </c>
      <c r="S1933">
        <f t="shared" si="123"/>
        <v>2012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8280</v>
      </c>
      <c r="O1934" t="s">
        <v>8284</v>
      </c>
      <c r="P1934">
        <f t="shared" si="120"/>
        <v>107</v>
      </c>
      <c r="Q1934">
        <f t="shared" si="121"/>
        <v>70.209999999999994</v>
      </c>
      <c r="R1934" s="14">
        <f t="shared" si="122"/>
        <v>40911.809872685182</v>
      </c>
      <c r="S1934">
        <f t="shared" si="123"/>
        <v>2012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8280</v>
      </c>
      <c r="O1935" t="s">
        <v>8284</v>
      </c>
      <c r="P1935">
        <f t="shared" si="120"/>
        <v>172</v>
      </c>
      <c r="Q1935">
        <f t="shared" si="121"/>
        <v>94.05</v>
      </c>
      <c r="R1935" s="14">
        <f t="shared" si="122"/>
        <v>41879.130868055552</v>
      </c>
      <c r="S1935">
        <f t="shared" si="123"/>
        <v>2014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8280</v>
      </c>
      <c r="O1936" t="s">
        <v>8284</v>
      </c>
      <c r="P1936">
        <f t="shared" si="120"/>
        <v>124</v>
      </c>
      <c r="Q1936">
        <f t="shared" si="121"/>
        <v>80.27</v>
      </c>
      <c r="R1936" s="14">
        <f t="shared" si="122"/>
        <v>40865.867141203707</v>
      </c>
      <c r="S1936">
        <f t="shared" si="123"/>
        <v>2011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8280</v>
      </c>
      <c r="O1937" t="s">
        <v>8284</v>
      </c>
      <c r="P1937">
        <f t="shared" si="120"/>
        <v>108</v>
      </c>
      <c r="Q1937">
        <f t="shared" si="121"/>
        <v>54.2</v>
      </c>
      <c r="R1937" s="14">
        <f t="shared" si="122"/>
        <v>41773.932534722226</v>
      </c>
      <c r="S1937">
        <f t="shared" si="123"/>
        <v>2014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8280</v>
      </c>
      <c r="O1938" t="s">
        <v>8284</v>
      </c>
      <c r="P1938">
        <f t="shared" si="120"/>
        <v>117</v>
      </c>
      <c r="Q1938">
        <f t="shared" si="121"/>
        <v>60.27</v>
      </c>
      <c r="R1938" s="14">
        <f t="shared" si="122"/>
        <v>40852.889699074076</v>
      </c>
      <c r="S1938">
        <f t="shared" si="123"/>
        <v>2011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8280</v>
      </c>
      <c r="O1939" t="s">
        <v>8284</v>
      </c>
      <c r="P1939">
        <f t="shared" si="120"/>
        <v>187</v>
      </c>
      <c r="Q1939">
        <f t="shared" si="121"/>
        <v>38.74</v>
      </c>
      <c r="R1939" s="14">
        <f t="shared" si="122"/>
        <v>41059.118993055556</v>
      </c>
      <c r="S1939">
        <f t="shared" si="123"/>
        <v>2012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8280</v>
      </c>
      <c r="O1940" t="s">
        <v>8284</v>
      </c>
      <c r="P1940">
        <f t="shared" si="120"/>
        <v>116</v>
      </c>
      <c r="Q1940">
        <f t="shared" si="121"/>
        <v>152.54</v>
      </c>
      <c r="R1940" s="14">
        <f t="shared" si="122"/>
        <v>41426.259618055556</v>
      </c>
      <c r="S1940">
        <f t="shared" si="123"/>
        <v>2013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8280</v>
      </c>
      <c r="O1941" t="s">
        <v>8284</v>
      </c>
      <c r="P1941">
        <f t="shared" si="120"/>
        <v>111</v>
      </c>
      <c r="Q1941">
        <f t="shared" si="121"/>
        <v>115.31</v>
      </c>
      <c r="R1941" s="14">
        <f t="shared" si="122"/>
        <v>41313.985046296293</v>
      </c>
      <c r="S1941">
        <f t="shared" si="123"/>
        <v>2013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8280</v>
      </c>
      <c r="O1942" t="s">
        <v>8284</v>
      </c>
      <c r="P1942">
        <f t="shared" si="120"/>
        <v>171</v>
      </c>
      <c r="Q1942">
        <f t="shared" si="121"/>
        <v>35.840000000000003</v>
      </c>
      <c r="R1942" s="14">
        <f t="shared" si="122"/>
        <v>40670.507326388892</v>
      </c>
      <c r="S1942">
        <f t="shared" si="123"/>
        <v>2011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8274</v>
      </c>
      <c r="O1943" t="s">
        <v>8304</v>
      </c>
      <c r="P1943">
        <f t="shared" si="120"/>
        <v>126</v>
      </c>
      <c r="Q1943">
        <f t="shared" si="121"/>
        <v>64.569999999999993</v>
      </c>
      <c r="R1943" s="14">
        <f t="shared" si="122"/>
        <v>41744.290868055556</v>
      </c>
      <c r="S1943">
        <f t="shared" si="123"/>
        <v>2014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8274</v>
      </c>
      <c r="O1944" t="s">
        <v>8304</v>
      </c>
      <c r="P1944">
        <f t="shared" si="120"/>
        <v>138</v>
      </c>
      <c r="Q1944">
        <f t="shared" si="121"/>
        <v>87.44</v>
      </c>
      <c r="R1944" s="14">
        <f t="shared" si="122"/>
        <v>40638.828009259261</v>
      </c>
      <c r="S1944">
        <f t="shared" si="123"/>
        <v>2011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8274</v>
      </c>
      <c r="O1945" t="s">
        <v>8304</v>
      </c>
      <c r="P1945">
        <f t="shared" si="120"/>
        <v>1705</v>
      </c>
      <c r="Q1945">
        <f t="shared" si="121"/>
        <v>68.819999999999993</v>
      </c>
      <c r="R1945" s="14">
        <f t="shared" si="122"/>
        <v>42548.269861111112</v>
      </c>
      <c r="S1945">
        <f t="shared" si="123"/>
        <v>2016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8274</v>
      </c>
      <c r="O1946" t="s">
        <v>8304</v>
      </c>
      <c r="P1946">
        <f t="shared" si="120"/>
        <v>788</v>
      </c>
      <c r="Q1946">
        <f t="shared" si="121"/>
        <v>176.2</v>
      </c>
      <c r="R1946" s="14">
        <f t="shared" si="122"/>
        <v>41730.584374999999</v>
      </c>
      <c r="S1946">
        <f t="shared" si="123"/>
        <v>2014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8274</v>
      </c>
      <c r="O1947" t="s">
        <v>8304</v>
      </c>
      <c r="P1947">
        <f t="shared" si="120"/>
        <v>348</v>
      </c>
      <c r="Q1947">
        <f t="shared" si="121"/>
        <v>511.79</v>
      </c>
      <c r="R1947" s="14">
        <f t="shared" si="122"/>
        <v>42157.251828703709</v>
      </c>
      <c r="S1947">
        <f t="shared" si="123"/>
        <v>2015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8274</v>
      </c>
      <c r="O1948" t="s">
        <v>8304</v>
      </c>
      <c r="P1948">
        <f t="shared" si="120"/>
        <v>150</v>
      </c>
      <c r="Q1948">
        <f t="shared" si="121"/>
        <v>160.44</v>
      </c>
      <c r="R1948" s="14">
        <f t="shared" si="122"/>
        <v>41689.150011574071</v>
      </c>
      <c r="S1948">
        <f t="shared" si="123"/>
        <v>2014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8274</v>
      </c>
      <c r="O1949" t="s">
        <v>8304</v>
      </c>
      <c r="P1949">
        <f t="shared" si="120"/>
        <v>101</v>
      </c>
      <c r="Q1949">
        <f t="shared" si="121"/>
        <v>35</v>
      </c>
      <c r="R1949" s="14">
        <f t="shared" si="122"/>
        <v>40102.918055555558</v>
      </c>
      <c r="S1949">
        <f t="shared" si="123"/>
        <v>2009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8274</v>
      </c>
      <c r="O1950" t="s">
        <v>8304</v>
      </c>
      <c r="P1950">
        <f t="shared" si="120"/>
        <v>800</v>
      </c>
      <c r="Q1950">
        <f t="shared" si="121"/>
        <v>188.51</v>
      </c>
      <c r="R1950" s="14">
        <f t="shared" si="122"/>
        <v>42473.604270833333</v>
      </c>
      <c r="S1950">
        <f t="shared" si="123"/>
        <v>2016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8274</v>
      </c>
      <c r="O1951" t="s">
        <v>8304</v>
      </c>
      <c r="P1951">
        <f t="shared" si="120"/>
        <v>106</v>
      </c>
      <c r="Q1951">
        <f t="shared" si="121"/>
        <v>56.2</v>
      </c>
      <c r="R1951" s="14">
        <f t="shared" si="122"/>
        <v>41800.423043981478</v>
      </c>
      <c r="S1951">
        <f t="shared" si="123"/>
        <v>2014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8274</v>
      </c>
      <c r="O1952" t="s">
        <v>8304</v>
      </c>
      <c r="P1952">
        <f t="shared" si="120"/>
        <v>201</v>
      </c>
      <c r="Q1952">
        <f t="shared" si="121"/>
        <v>51.31</v>
      </c>
      <c r="R1952" s="14">
        <f t="shared" si="122"/>
        <v>40624.181400462963</v>
      </c>
      <c r="S1952">
        <f t="shared" si="123"/>
        <v>2011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8274</v>
      </c>
      <c r="O1953" t="s">
        <v>8304</v>
      </c>
      <c r="P1953">
        <f t="shared" si="120"/>
        <v>212</v>
      </c>
      <c r="Q1953">
        <f t="shared" si="121"/>
        <v>127.36</v>
      </c>
      <c r="R1953" s="14">
        <f t="shared" si="122"/>
        <v>42651.420567129629</v>
      </c>
      <c r="S1953">
        <f t="shared" si="123"/>
        <v>2016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8274</v>
      </c>
      <c r="O1954" t="s">
        <v>8304</v>
      </c>
      <c r="P1954">
        <f t="shared" si="120"/>
        <v>198</v>
      </c>
      <c r="Q1954">
        <f t="shared" si="121"/>
        <v>101.86</v>
      </c>
      <c r="R1954" s="14">
        <f t="shared" si="122"/>
        <v>41526.60665509259</v>
      </c>
      <c r="S1954">
        <f t="shared" si="123"/>
        <v>2013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8274</v>
      </c>
      <c r="O1955" t="s">
        <v>8304</v>
      </c>
      <c r="P1955">
        <f t="shared" si="120"/>
        <v>226</v>
      </c>
      <c r="Q1955">
        <f t="shared" si="121"/>
        <v>230.56</v>
      </c>
      <c r="R1955" s="14">
        <f t="shared" si="122"/>
        <v>40941.199826388889</v>
      </c>
      <c r="S1955">
        <f t="shared" si="123"/>
        <v>2012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8274</v>
      </c>
      <c r="O1956" t="s">
        <v>8304</v>
      </c>
      <c r="P1956">
        <f t="shared" si="120"/>
        <v>699</v>
      </c>
      <c r="Q1956">
        <f t="shared" si="121"/>
        <v>842.11</v>
      </c>
      <c r="R1956" s="14">
        <f t="shared" si="122"/>
        <v>42394.580740740741</v>
      </c>
      <c r="S1956">
        <f t="shared" si="123"/>
        <v>2016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8274</v>
      </c>
      <c r="O1957" t="s">
        <v>8304</v>
      </c>
      <c r="P1957">
        <f t="shared" si="120"/>
        <v>399</v>
      </c>
      <c r="Q1957">
        <f t="shared" si="121"/>
        <v>577.28</v>
      </c>
      <c r="R1957" s="14">
        <f t="shared" si="122"/>
        <v>41020.271770833337</v>
      </c>
      <c r="S1957">
        <f t="shared" si="123"/>
        <v>2012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8274</v>
      </c>
      <c r="O1958" t="s">
        <v>8304</v>
      </c>
      <c r="P1958">
        <f t="shared" si="120"/>
        <v>294</v>
      </c>
      <c r="Q1958">
        <f t="shared" si="121"/>
        <v>483.34</v>
      </c>
      <c r="R1958" s="14">
        <f t="shared" si="122"/>
        <v>42067.923668981486</v>
      </c>
      <c r="S1958">
        <f t="shared" si="123"/>
        <v>2015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8274</v>
      </c>
      <c r="O1959" t="s">
        <v>8304</v>
      </c>
      <c r="P1959">
        <f t="shared" si="120"/>
        <v>168</v>
      </c>
      <c r="Q1959">
        <f t="shared" si="121"/>
        <v>76.14</v>
      </c>
      <c r="R1959" s="14">
        <f t="shared" si="122"/>
        <v>41179.098530092589</v>
      </c>
      <c r="S1959">
        <f t="shared" si="123"/>
        <v>2012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8274</v>
      </c>
      <c r="O1960" t="s">
        <v>8304</v>
      </c>
      <c r="P1960">
        <f t="shared" si="120"/>
        <v>1436</v>
      </c>
      <c r="Q1960">
        <f t="shared" si="121"/>
        <v>74.11</v>
      </c>
      <c r="R1960" s="14">
        <f t="shared" si="122"/>
        <v>41326.987974537034</v>
      </c>
      <c r="S1960">
        <f t="shared" si="123"/>
        <v>2013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8274</v>
      </c>
      <c r="O1961" t="s">
        <v>8304</v>
      </c>
      <c r="P1961">
        <f t="shared" si="120"/>
        <v>157</v>
      </c>
      <c r="Q1961">
        <f t="shared" si="121"/>
        <v>36.97</v>
      </c>
      <c r="R1961" s="14">
        <f t="shared" si="122"/>
        <v>41871.845601851855</v>
      </c>
      <c r="S1961">
        <f t="shared" si="123"/>
        <v>2014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8274</v>
      </c>
      <c r="O1962" t="s">
        <v>8304</v>
      </c>
      <c r="P1962">
        <f t="shared" si="120"/>
        <v>118</v>
      </c>
      <c r="Q1962">
        <f t="shared" si="121"/>
        <v>2500.9699999999998</v>
      </c>
      <c r="R1962" s="14">
        <f t="shared" si="122"/>
        <v>41964.362743055557</v>
      </c>
      <c r="S1962">
        <f t="shared" si="123"/>
        <v>2014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8274</v>
      </c>
      <c r="O1963" t="s">
        <v>8304</v>
      </c>
      <c r="P1963">
        <f t="shared" si="120"/>
        <v>1105</v>
      </c>
      <c r="Q1963">
        <f t="shared" si="121"/>
        <v>67.69</v>
      </c>
      <c r="R1963" s="14">
        <f t="shared" si="122"/>
        <v>41148.194641203707</v>
      </c>
      <c r="S1963">
        <f t="shared" si="123"/>
        <v>2012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8274</v>
      </c>
      <c r="O1964" t="s">
        <v>8304</v>
      </c>
      <c r="P1964">
        <f t="shared" si="120"/>
        <v>193</v>
      </c>
      <c r="Q1964">
        <f t="shared" si="121"/>
        <v>63.05</v>
      </c>
      <c r="R1964" s="14">
        <f t="shared" si="122"/>
        <v>41742.780509259261</v>
      </c>
      <c r="S1964">
        <f t="shared" si="123"/>
        <v>2014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8274</v>
      </c>
      <c r="O1965" t="s">
        <v>8304</v>
      </c>
      <c r="P1965">
        <f t="shared" si="120"/>
        <v>127</v>
      </c>
      <c r="Q1965">
        <f t="shared" si="121"/>
        <v>117.6</v>
      </c>
      <c r="R1965" s="14">
        <f t="shared" si="122"/>
        <v>41863.429791666669</v>
      </c>
      <c r="S1965">
        <f t="shared" si="123"/>
        <v>2014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8274</v>
      </c>
      <c r="O1966" t="s">
        <v>8304</v>
      </c>
      <c r="P1966">
        <f t="shared" si="120"/>
        <v>260</v>
      </c>
      <c r="Q1966">
        <f t="shared" si="121"/>
        <v>180.75</v>
      </c>
      <c r="R1966" s="14">
        <f t="shared" si="122"/>
        <v>42452.272824074069</v>
      </c>
      <c r="S1966">
        <f t="shared" si="123"/>
        <v>2016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8274</v>
      </c>
      <c r="O1967" t="s">
        <v>8304</v>
      </c>
      <c r="P1967">
        <f t="shared" si="120"/>
        <v>262</v>
      </c>
      <c r="Q1967">
        <f t="shared" si="121"/>
        <v>127.32</v>
      </c>
      <c r="R1967" s="14">
        <f t="shared" si="122"/>
        <v>40898.089236111111</v>
      </c>
      <c r="S1967">
        <f t="shared" si="123"/>
        <v>2011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8274</v>
      </c>
      <c r="O1968" t="s">
        <v>8304</v>
      </c>
      <c r="P1968">
        <f t="shared" si="120"/>
        <v>207</v>
      </c>
      <c r="Q1968">
        <f t="shared" si="121"/>
        <v>136.63999999999999</v>
      </c>
      <c r="R1968" s="14">
        <f t="shared" si="122"/>
        <v>41835.540486111109</v>
      </c>
      <c r="S1968">
        <f t="shared" si="123"/>
        <v>2014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8274</v>
      </c>
      <c r="O1969" t="s">
        <v>8304</v>
      </c>
      <c r="P1969">
        <f t="shared" si="120"/>
        <v>370</v>
      </c>
      <c r="Q1969">
        <f t="shared" si="121"/>
        <v>182.78</v>
      </c>
      <c r="R1969" s="14">
        <f t="shared" si="122"/>
        <v>41730.663530092592</v>
      </c>
      <c r="S1969">
        <f t="shared" si="123"/>
        <v>2014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8274</v>
      </c>
      <c r="O1970" t="s">
        <v>8304</v>
      </c>
      <c r="P1970">
        <f t="shared" si="120"/>
        <v>285</v>
      </c>
      <c r="Q1970">
        <f t="shared" si="121"/>
        <v>279.38</v>
      </c>
      <c r="R1970" s="14">
        <f t="shared" si="122"/>
        <v>42676.586979166663</v>
      </c>
      <c r="S1970">
        <f t="shared" si="123"/>
        <v>2016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8274</v>
      </c>
      <c r="O1971" t="s">
        <v>8304</v>
      </c>
      <c r="P1971">
        <f t="shared" si="120"/>
        <v>579</v>
      </c>
      <c r="Q1971">
        <f t="shared" si="121"/>
        <v>61.38</v>
      </c>
      <c r="R1971" s="14">
        <f t="shared" si="122"/>
        <v>42557.792453703703</v>
      </c>
      <c r="S1971">
        <f t="shared" si="123"/>
        <v>2016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8274</v>
      </c>
      <c r="O1972" t="s">
        <v>8304</v>
      </c>
      <c r="P1972">
        <f t="shared" si="120"/>
        <v>1132</v>
      </c>
      <c r="Q1972">
        <f t="shared" si="121"/>
        <v>80.73</v>
      </c>
      <c r="R1972" s="14">
        <f t="shared" si="122"/>
        <v>41324.193298611113</v>
      </c>
      <c r="S1972">
        <f t="shared" si="123"/>
        <v>2013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8274</v>
      </c>
      <c r="O1973" t="s">
        <v>8304</v>
      </c>
      <c r="P1973">
        <f t="shared" si="120"/>
        <v>263</v>
      </c>
      <c r="Q1973">
        <f t="shared" si="121"/>
        <v>272.36</v>
      </c>
      <c r="R1973" s="14">
        <f t="shared" si="122"/>
        <v>41561.500706018516</v>
      </c>
      <c r="S1973">
        <f t="shared" si="123"/>
        <v>2013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8274</v>
      </c>
      <c r="O1974" t="s">
        <v>8304</v>
      </c>
      <c r="P1974">
        <f t="shared" si="120"/>
        <v>674</v>
      </c>
      <c r="Q1974">
        <f t="shared" si="121"/>
        <v>70.849999999999994</v>
      </c>
      <c r="R1974" s="14">
        <f t="shared" si="122"/>
        <v>41201.012083333335</v>
      </c>
      <c r="S1974">
        <f t="shared" si="123"/>
        <v>2012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8274</v>
      </c>
      <c r="O1975" t="s">
        <v>8304</v>
      </c>
      <c r="P1975">
        <f t="shared" si="120"/>
        <v>257</v>
      </c>
      <c r="Q1975">
        <f t="shared" si="121"/>
        <v>247.94</v>
      </c>
      <c r="R1975" s="14">
        <f t="shared" si="122"/>
        <v>42549.722962962958</v>
      </c>
      <c r="S1975">
        <f t="shared" si="123"/>
        <v>2016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8274</v>
      </c>
      <c r="O1976" t="s">
        <v>8304</v>
      </c>
      <c r="P1976">
        <f t="shared" si="120"/>
        <v>375</v>
      </c>
      <c r="Q1976">
        <f t="shared" si="121"/>
        <v>186.81</v>
      </c>
      <c r="R1976" s="14">
        <f t="shared" si="122"/>
        <v>41445.334131944444</v>
      </c>
      <c r="S1976">
        <f t="shared" si="123"/>
        <v>2013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8274</v>
      </c>
      <c r="O1977" t="s">
        <v>8304</v>
      </c>
      <c r="P1977">
        <f t="shared" si="120"/>
        <v>209</v>
      </c>
      <c r="Q1977">
        <f t="shared" si="121"/>
        <v>131.99</v>
      </c>
      <c r="R1977" s="14">
        <f t="shared" si="122"/>
        <v>41313.755219907405</v>
      </c>
      <c r="S1977">
        <f t="shared" si="123"/>
        <v>2013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8274</v>
      </c>
      <c r="O1978" t="s">
        <v>8304</v>
      </c>
      <c r="P1978">
        <f t="shared" si="120"/>
        <v>347</v>
      </c>
      <c r="Q1978">
        <f t="shared" si="121"/>
        <v>29.31</v>
      </c>
      <c r="R1978" s="14">
        <f t="shared" si="122"/>
        <v>41438.899594907409</v>
      </c>
      <c r="S1978">
        <f t="shared" si="123"/>
        <v>2013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8274</v>
      </c>
      <c r="O1979" t="s">
        <v>8304</v>
      </c>
      <c r="P1979">
        <f t="shared" si="120"/>
        <v>402</v>
      </c>
      <c r="Q1979">
        <f t="shared" si="121"/>
        <v>245.02</v>
      </c>
      <c r="R1979" s="14">
        <f t="shared" si="122"/>
        <v>42311.216898148152</v>
      </c>
      <c r="S1979">
        <f t="shared" si="123"/>
        <v>2015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8274</v>
      </c>
      <c r="O1980" t="s">
        <v>8304</v>
      </c>
      <c r="P1980">
        <f t="shared" si="120"/>
        <v>1027</v>
      </c>
      <c r="Q1980">
        <f t="shared" si="121"/>
        <v>1323.25</v>
      </c>
      <c r="R1980" s="14">
        <f t="shared" si="122"/>
        <v>41039.225601851853</v>
      </c>
      <c r="S1980">
        <f t="shared" si="123"/>
        <v>2012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8274</v>
      </c>
      <c r="O1981" t="s">
        <v>8304</v>
      </c>
      <c r="P1981">
        <f t="shared" si="120"/>
        <v>115</v>
      </c>
      <c r="Q1981">
        <f t="shared" si="121"/>
        <v>282.66000000000003</v>
      </c>
      <c r="R1981" s="14">
        <f t="shared" si="122"/>
        <v>42290.460023148145</v>
      </c>
      <c r="S1981">
        <f t="shared" si="123"/>
        <v>2015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8274</v>
      </c>
      <c r="O1982" t="s">
        <v>8304</v>
      </c>
      <c r="P1982">
        <f t="shared" si="120"/>
        <v>355</v>
      </c>
      <c r="Q1982">
        <f t="shared" si="121"/>
        <v>91.21</v>
      </c>
      <c r="R1982" s="14">
        <f t="shared" si="122"/>
        <v>42423.542384259257</v>
      </c>
      <c r="S1982">
        <f t="shared" si="123"/>
        <v>2016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 t="s">
        <v>8305</v>
      </c>
      <c r="P1983">
        <f t="shared" si="120"/>
        <v>5</v>
      </c>
      <c r="Q1983">
        <f t="shared" si="121"/>
        <v>31.75</v>
      </c>
      <c r="R1983" s="14">
        <f t="shared" si="122"/>
        <v>41799.725289351853</v>
      </c>
      <c r="S1983">
        <f t="shared" si="123"/>
        <v>2014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 t="s">
        <v>8305</v>
      </c>
      <c r="P1984">
        <f t="shared" si="120"/>
        <v>0</v>
      </c>
      <c r="Q1984">
        <f t="shared" si="121"/>
        <v>0</v>
      </c>
      <c r="R1984" s="14">
        <f t="shared" si="122"/>
        <v>42678.586655092593</v>
      </c>
      <c r="S1984">
        <f t="shared" si="123"/>
        <v>2016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 t="s">
        <v>8305</v>
      </c>
      <c r="P1985">
        <f t="shared" si="120"/>
        <v>4</v>
      </c>
      <c r="Q1985">
        <f t="shared" si="121"/>
        <v>88.69</v>
      </c>
      <c r="R1985" s="14">
        <f t="shared" si="122"/>
        <v>42593.011782407411</v>
      </c>
      <c r="S1985">
        <f t="shared" si="123"/>
        <v>2016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 t="s">
        <v>8305</v>
      </c>
      <c r="P1986">
        <f t="shared" ref="P1986:P2049" si="124">ROUND(E1986/D1986*100,0)</f>
        <v>21</v>
      </c>
      <c r="Q1986">
        <f t="shared" si="121"/>
        <v>453.14</v>
      </c>
      <c r="R1986" s="14">
        <f t="shared" si="122"/>
        <v>41913.790289351848</v>
      </c>
      <c r="S1986">
        <f t="shared" si="123"/>
        <v>2014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 t="s">
        <v>8305</v>
      </c>
      <c r="P1987">
        <f t="shared" si="124"/>
        <v>3</v>
      </c>
      <c r="Q1987">
        <f t="shared" ref="Q1987:Q2050" si="125">IFERROR(ROUND(E1987/L1987,2),0)</f>
        <v>12.75</v>
      </c>
      <c r="R1987" s="14">
        <f t="shared" ref="R1987:R2050" si="126">(((J1987/60)/60)/24)+DATE(1970,1,1)</f>
        <v>42555.698738425926</v>
      </c>
      <c r="S1987">
        <f t="shared" ref="S1987:S2050" si="127">YEAR(R1987)</f>
        <v>2016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 t="s">
        <v>8305</v>
      </c>
      <c r="P1988">
        <f t="shared" si="124"/>
        <v>0</v>
      </c>
      <c r="Q1988">
        <f t="shared" si="125"/>
        <v>1</v>
      </c>
      <c r="R1988" s="14">
        <f t="shared" si="126"/>
        <v>42413.433831018512</v>
      </c>
      <c r="S1988">
        <f t="shared" si="127"/>
        <v>2016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 t="s">
        <v>8305</v>
      </c>
      <c r="P1989">
        <f t="shared" si="124"/>
        <v>42</v>
      </c>
      <c r="Q1989">
        <f t="shared" si="125"/>
        <v>83.43</v>
      </c>
      <c r="R1989" s="14">
        <f t="shared" si="126"/>
        <v>42034.639768518522</v>
      </c>
      <c r="S1989">
        <f t="shared" si="127"/>
        <v>2015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 t="s">
        <v>8305</v>
      </c>
      <c r="P1990">
        <f t="shared" si="124"/>
        <v>0</v>
      </c>
      <c r="Q1990">
        <f t="shared" si="125"/>
        <v>25</v>
      </c>
      <c r="R1990" s="14">
        <f t="shared" si="126"/>
        <v>42206.763217592597</v>
      </c>
      <c r="S1990">
        <f t="shared" si="127"/>
        <v>2015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 t="s">
        <v>8305</v>
      </c>
      <c r="P1991">
        <f t="shared" si="124"/>
        <v>1</v>
      </c>
      <c r="Q1991">
        <f t="shared" si="125"/>
        <v>50</v>
      </c>
      <c r="R1991" s="14">
        <f t="shared" si="126"/>
        <v>42685.680648148147</v>
      </c>
      <c r="S1991">
        <f t="shared" si="127"/>
        <v>2016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 t="s">
        <v>8305</v>
      </c>
      <c r="P1992">
        <f t="shared" si="124"/>
        <v>17</v>
      </c>
      <c r="Q1992">
        <f t="shared" si="125"/>
        <v>101.8</v>
      </c>
      <c r="R1992" s="14">
        <f t="shared" si="126"/>
        <v>42398.195972222224</v>
      </c>
      <c r="S1992">
        <f t="shared" si="127"/>
        <v>2016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 t="s">
        <v>8305</v>
      </c>
      <c r="P1993">
        <f t="shared" si="124"/>
        <v>7</v>
      </c>
      <c r="Q1993">
        <f t="shared" si="125"/>
        <v>46.67</v>
      </c>
      <c r="R1993" s="14">
        <f t="shared" si="126"/>
        <v>42167.89335648148</v>
      </c>
      <c r="S1993">
        <f t="shared" si="127"/>
        <v>2015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 t="s">
        <v>8305</v>
      </c>
      <c r="P1994">
        <f t="shared" si="124"/>
        <v>0</v>
      </c>
      <c r="Q1994">
        <f t="shared" si="125"/>
        <v>1</v>
      </c>
      <c r="R1994" s="14">
        <f t="shared" si="126"/>
        <v>42023.143414351856</v>
      </c>
      <c r="S1994">
        <f t="shared" si="127"/>
        <v>2015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 t="s">
        <v>8305</v>
      </c>
      <c r="P1995">
        <f t="shared" si="124"/>
        <v>0</v>
      </c>
      <c r="Q1995">
        <f t="shared" si="125"/>
        <v>0</v>
      </c>
      <c r="R1995" s="14">
        <f t="shared" si="126"/>
        <v>42329.58839120371</v>
      </c>
      <c r="S1995">
        <f t="shared" si="127"/>
        <v>2015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 t="s">
        <v>8305</v>
      </c>
      <c r="P1996">
        <f t="shared" si="124"/>
        <v>0</v>
      </c>
      <c r="Q1996">
        <f t="shared" si="125"/>
        <v>0</v>
      </c>
      <c r="R1996" s="14">
        <f t="shared" si="126"/>
        <v>42651.006273148145</v>
      </c>
      <c r="S1996">
        <f t="shared" si="127"/>
        <v>2016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 t="s">
        <v>8305</v>
      </c>
      <c r="P1997">
        <f t="shared" si="124"/>
        <v>8</v>
      </c>
      <c r="Q1997">
        <f t="shared" si="125"/>
        <v>26</v>
      </c>
      <c r="R1997" s="14">
        <f t="shared" si="126"/>
        <v>42181.902037037042</v>
      </c>
      <c r="S1997">
        <f t="shared" si="127"/>
        <v>2015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 t="s">
        <v>8305</v>
      </c>
      <c r="P1998">
        <f t="shared" si="124"/>
        <v>0</v>
      </c>
      <c r="Q1998">
        <f t="shared" si="125"/>
        <v>0</v>
      </c>
      <c r="R1998" s="14">
        <f t="shared" si="126"/>
        <v>41800.819571759261</v>
      </c>
      <c r="S1998">
        <f t="shared" si="127"/>
        <v>2014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 t="s">
        <v>8305</v>
      </c>
      <c r="P1999">
        <f t="shared" si="124"/>
        <v>0</v>
      </c>
      <c r="Q1999">
        <f t="shared" si="125"/>
        <v>0</v>
      </c>
      <c r="R1999" s="14">
        <f t="shared" si="126"/>
        <v>41847.930694444447</v>
      </c>
      <c r="S1999">
        <f t="shared" si="127"/>
        <v>2014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 t="s">
        <v>8305</v>
      </c>
      <c r="P2000">
        <f t="shared" si="124"/>
        <v>26</v>
      </c>
      <c r="Q2000">
        <f t="shared" si="125"/>
        <v>218.33</v>
      </c>
      <c r="R2000" s="14">
        <f t="shared" si="126"/>
        <v>41807.118495370371</v>
      </c>
      <c r="S2000">
        <f t="shared" si="127"/>
        <v>2014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 t="s">
        <v>8305</v>
      </c>
      <c r="P2001">
        <f t="shared" si="124"/>
        <v>1</v>
      </c>
      <c r="Q2001">
        <f t="shared" si="125"/>
        <v>33.71</v>
      </c>
      <c r="R2001" s="14">
        <f t="shared" si="126"/>
        <v>41926.482731481483</v>
      </c>
      <c r="S2001">
        <f t="shared" si="127"/>
        <v>2014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 t="s">
        <v>8305</v>
      </c>
      <c r="P2002">
        <f t="shared" si="124"/>
        <v>13</v>
      </c>
      <c r="Q2002">
        <f t="shared" si="125"/>
        <v>25</v>
      </c>
      <c r="R2002" s="14">
        <f t="shared" si="126"/>
        <v>42345.951539351852</v>
      </c>
      <c r="S2002">
        <f t="shared" si="127"/>
        <v>2015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8274</v>
      </c>
      <c r="O2003" t="s">
        <v>8304</v>
      </c>
      <c r="P2003">
        <f t="shared" si="124"/>
        <v>382</v>
      </c>
      <c r="Q2003">
        <f t="shared" si="125"/>
        <v>128.38999999999999</v>
      </c>
      <c r="R2003" s="14">
        <f t="shared" si="126"/>
        <v>42136.209675925929</v>
      </c>
      <c r="S2003">
        <f t="shared" si="127"/>
        <v>2015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8274</v>
      </c>
      <c r="O2004" t="s">
        <v>8304</v>
      </c>
      <c r="P2004">
        <f t="shared" si="124"/>
        <v>217</v>
      </c>
      <c r="Q2004">
        <f t="shared" si="125"/>
        <v>78.83</v>
      </c>
      <c r="R2004" s="14">
        <f t="shared" si="126"/>
        <v>42728.71230324074</v>
      </c>
      <c r="S2004">
        <f t="shared" si="127"/>
        <v>2016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8274</v>
      </c>
      <c r="O2005" t="s">
        <v>8304</v>
      </c>
      <c r="P2005">
        <f t="shared" si="124"/>
        <v>312</v>
      </c>
      <c r="Q2005">
        <f t="shared" si="125"/>
        <v>91.76</v>
      </c>
      <c r="R2005" s="14">
        <f t="shared" si="126"/>
        <v>40347.125601851854</v>
      </c>
      <c r="S2005">
        <f t="shared" si="127"/>
        <v>2010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8274</v>
      </c>
      <c r="O2006" t="s">
        <v>8304</v>
      </c>
      <c r="P2006">
        <f t="shared" si="124"/>
        <v>234</v>
      </c>
      <c r="Q2006">
        <f t="shared" si="125"/>
        <v>331.1</v>
      </c>
      <c r="R2006" s="14">
        <f t="shared" si="126"/>
        <v>41800.604895833334</v>
      </c>
      <c r="S2006">
        <f t="shared" si="127"/>
        <v>2014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8274</v>
      </c>
      <c r="O2007" t="s">
        <v>8304</v>
      </c>
      <c r="P2007">
        <f t="shared" si="124"/>
        <v>124</v>
      </c>
      <c r="Q2007">
        <f t="shared" si="125"/>
        <v>194.26</v>
      </c>
      <c r="R2007" s="14">
        <f t="shared" si="126"/>
        <v>41535.812708333331</v>
      </c>
      <c r="S2007">
        <f t="shared" si="127"/>
        <v>2013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8274</v>
      </c>
      <c r="O2008" t="s">
        <v>8304</v>
      </c>
      <c r="P2008">
        <f t="shared" si="124"/>
        <v>248</v>
      </c>
      <c r="Q2008">
        <f t="shared" si="125"/>
        <v>408.98</v>
      </c>
      <c r="R2008" s="14">
        <f t="shared" si="126"/>
        <v>41941.500520833331</v>
      </c>
      <c r="S2008">
        <f t="shared" si="127"/>
        <v>2014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8274</v>
      </c>
      <c r="O2009" t="s">
        <v>8304</v>
      </c>
      <c r="P2009">
        <f t="shared" si="124"/>
        <v>116</v>
      </c>
      <c r="Q2009">
        <f t="shared" si="125"/>
        <v>84.46</v>
      </c>
      <c r="R2009" s="14">
        <f t="shared" si="126"/>
        <v>40347.837800925925</v>
      </c>
      <c r="S2009">
        <f t="shared" si="127"/>
        <v>2010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8274</v>
      </c>
      <c r="O2010" t="s">
        <v>8304</v>
      </c>
      <c r="P2010">
        <f t="shared" si="124"/>
        <v>117</v>
      </c>
      <c r="Q2010">
        <f t="shared" si="125"/>
        <v>44.85</v>
      </c>
      <c r="R2010" s="14">
        <f t="shared" si="126"/>
        <v>40761.604421296295</v>
      </c>
      <c r="S2010">
        <f t="shared" si="127"/>
        <v>2011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8274</v>
      </c>
      <c r="O2011" t="s">
        <v>8304</v>
      </c>
      <c r="P2011">
        <f t="shared" si="124"/>
        <v>305</v>
      </c>
      <c r="Q2011">
        <f t="shared" si="125"/>
        <v>383.36</v>
      </c>
      <c r="R2011" s="14">
        <f t="shared" si="126"/>
        <v>42661.323414351849</v>
      </c>
      <c r="S2011">
        <f t="shared" si="127"/>
        <v>2016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8274</v>
      </c>
      <c r="O2012" t="s">
        <v>8304</v>
      </c>
      <c r="P2012">
        <f t="shared" si="124"/>
        <v>320</v>
      </c>
      <c r="Q2012">
        <f t="shared" si="125"/>
        <v>55.28</v>
      </c>
      <c r="R2012" s="14">
        <f t="shared" si="126"/>
        <v>42570.996423611112</v>
      </c>
      <c r="S2012">
        <f t="shared" si="127"/>
        <v>2016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8274</v>
      </c>
      <c r="O2013" t="s">
        <v>8304</v>
      </c>
      <c r="P2013">
        <f t="shared" si="124"/>
        <v>820</v>
      </c>
      <c r="Q2013">
        <f t="shared" si="125"/>
        <v>422.02</v>
      </c>
      <c r="R2013" s="14">
        <f t="shared" si="126"/>
        <v>42347.358483796299</v>
      </c>
      <c r="S2013">
        <f t="shared" si="127"/>
        <v>2015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8274</v>
      </c>
      <c r="O2014" t="s">
        <v>8304</v>
      </c>
      <c r="P2014">
        <f t="shared" si="124"/>
        <v>235</v>
      </c>
      <c r="Q2014">
        <f t="shared" si="125"/>
        <v>64.180000000000007</v>
      </c>
      <c r="R2014" s="14">
        <f t="shared" si="126"/>
        <v>42010.822233796294</v>
      </c>
      <c r="S2014">
        <f t="shared" si="127"/>
        <v>2015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8274</v>
      </c>
      <c r="O2015" t="s">
        <v>8304</v>
      </c>
      <c r="P2015">
        <f t="shared" si="124"/>
        <v>495</v>
      </c>
      <c r="Q2015">
        <f t="shared" si="125"/>
        <v>173.58</v>
      </c>
      <c r="R2015" s="14">
        <f t="shared" si="126"/>
        <v>42499.960810185185</v>
      </c>
      <c r="S2015">
        <f t="shared" si="127"/>
        <v>2016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8274</v>
      </c>
      <c r="O2016" t="s">
        <v>8304</v>
      </c>
      <c r="P2016">
        <f t="shared" si="124"/>
        <v>7814</v>
      </c>
      <c r="Q2016">
        <f t="shared" si="125"/>
        <v>88.6</v>
      </c>
      <c r="R2016" s="14">
        <f t="shared" si="126"/>
        <v>41324.214571759258</v>
      </c>
      <c r="S2016">
        <f t="shared" si="127"/>
        <v>2013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8274</v>
      </c>
      <c r="O2017" t="s">
        <v>8304</v>
      </c>
      <c r="P2017">
        <f t="shared" si="124"/>
        <v>113</v>
      </c>
      <c r="Q2017">
        <f t="shared" si="125"/>
        <v>50.22</v>
      </c>
      <c r="R2017" s="14">
        <f t="shared" si="126"/>
        <v>40765.876886574071</v>
      </c>
      <c r="S2017">
        <f t="shared" si="127"/>
        <v>2011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8274</v>
      </c>
      <c r="O2018" t="s">
        <v>8304</v>
      </c>
      <c r="P2018">
        <f t="shared" si="124"/>
        <v>922</v>
      </c>
      <c r="Q2018">
        <f t="shared" si="125"/>
        <v>192.39</v>
      </c>
      <c r="R2018" s="14">
        <f t="shared" si="126"/>
        <v>41312.88077546296</v>
      </c>
      <c r="S2018">
        <f t="shared" si="127"/>
        <v>2013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8274</v>
      </c>
      <c r="O2019" t="s">
        <v>8304</v>
      </c>
      <c r="P2019">
        <f t="shared" si="124"/>
        <v>125</v>
      </c>
      <c r="Q2019">
        <f t="shared" si="125"/>
        <v>73.42</v>
      </c>
      <c r="R2019" s="14">
        <f t="shared" si="126"/>
        <v>40961.057349537034</v>
      </c>
      <c r="S2019">
        <f t="shared" si="127"/>
        <v>2012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8274</v>
      </c>
      <c r="O2020" t="s">
        <v>8304</v>
      </c>
      <c r="P2020">
        <f t="shared" si="124"/>
        <v>102</v>
      </c>
      <c r="Q2020">
        <f t="shared" si="125"/>
        <v>147.68</v>
      </c>
      <c r="R2020" s="14">
        <f t="shared" si="126"/>
        <v>42199.365844907406</v>
      </c>
      <c r="S2020">
        <f t="shared" si="127"/>
        <v>2015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8274</v>
      </c>
      <c r="O2021" t="s">
        <v>8304</v>
      </c>
      <c r="P2021">
        <f t="shared" si="124"/>
        <v>485</v>
      </c>
      <c r="Q2021">
        <f t="shared" si="125"/>
        <v>108.97</v>
      </c>
      <c r="R2021" s="14">
        <f t="shared" si="126"/>
        <v>42605.70857638889</v>
      </c>
      <c r="S2021">
        <f t="shared" si="127"/>
        <v>2016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8274</v>
      </c>
      <c r="O2022" t="s">
        <v>8304</v>
      </c>
      <c r="P2022">
        <f t="shared" si="124"/>
        <v>192</v>
      </c>
      <c r="Q2022">
        <f t="shared" si="125"/>
        <v>23.65</v>
      </c>
      <c r="R2022" s="14">
        <f t="shared" si="126"/>
        <v>41737.097499999996</v>
      </c>
      <c r="S2022">
        <f t="shared" si="127"/>
        <v>2014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8274</v>
      </c>
      <c r="O2023" t="s">
        <v>8304</v>
      </c>
      <c r="P2023">
        <f t="shared" si="124"/>
        <v>281</v>
      </c>
      <c r="Q2023">
        <f t="shared" si="125"/>
        <v>147.94999999999999</v>
      </c>
      <c r="R2023" s="14">
        <f t="shared" si="126"/>
        <v>41861.070567129631</v>
      </c>
      <c r="S2023">
        <f t="shared" si="127"/>
        <v>2014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8274</v>
      </c>
      <c r="O2024" t="s">
        <v>8304</v>
      </c>
      <c r="P2024">
        <f t="shared" si="124"/>
        <v>125</v>
      </c>
      <c r="Q2024">
        <f t="shared" si="125"/>
        <v>385.04</v>
      </c>
      <c r="R2024" s="14">
        <f t="shared" si="126"/>
        <v>42502.569120370375</v>
      </c>
      <c r="S2024">
        <f t="shared" si="127"/>
        <v>2016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8274</v>
      </c>
      <c r="O2025" t="s">
        <v>8304</v>
      </c>
      <c r="P2025">
        <f t="shared" si="124"/>
        <v>161</v>
      </c>
      <c r="Q2025">
        <f t="shared" si="125"/>
        <v>457.39</v>
      </c>
      <c r="R2025" s="14">
        <f t="shared" si="126"/>
        <v>42136.420752314814</v>
      </c>
      <c r="S2025">
        <f t="shared" si="127"/>
        <v>2015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8274</v>
      </c>
      <c r="O2026" t="s">
        <v>8304</v>
      </c>
      <c r="P2026">
        <f t="shared" si="124"/>
        <v>585</v>
      </c>
      <c r="Q2026">
        <f t="shared" si="125"/>
        <v>222.99</v>
      </c>
      <c r="R2026" s="14">
        <f t="shared" si="126"/>
        <v>41099.966944444444</v>
      </c>
      <c r="S2026">
        <f t="shared" si="127"/>
        <v>2012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8274</v>
      </c>
      <c r="O2027" t="s">
        <v>8304</v>
      </c>
      <c r="P2027">
        <f t="shared" si="124"/>
        <v>201</v>
      </c>
      <c r="Q2027">
        <f t="shared" si="125"/>
        <v>220.74</v>
      </c>
      <c r="R2027" s="14">
        <f t="shared" si="126"/>
        <v>42136.184560185182</v>
      </c>
      <c r="S2027">
        <f t="shared" si="127"/>
        <v>2015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8274</v>
      </c>
      <c r="O2028" t="s">
        <v>8304</v>
      </c>
      <c r="P2028">
        <f t="shared" si="124"/>
        <v>133</v>
      </c>
      <c r="Q2028">
        <f t="shared" si="125"/>
        <v>73.5</v>
      </c>
      <c r="R2028" s="14">
        <f t="shared" si="126"/>
        <v>41704.735937500001</v>
      </c>
      <c r="S2028">
        <f t="shared" si="127"/>
        <v>2014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8274</v>
      </c>
      <c r="O2029" t="s">
        <v>8304</v>
      </c>
      <c r="P2029">
        <f t="shared" si="124"/>
        <v>120</v>
      </c>
      <c r="Q2029">
        <f t="shared" si="125"/>
        <v>223.1</v>
      </c>
      <c r="R2029" s="14">
        <f t="shared" si="126"/>
        <v>42048.813877314817</v>
      </c>
      <c r="S2029">
        <f t="shared" si="127"/>
        <v>2015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8274</v>
      </c>
      <c r="O2030" t="s">
        <v>8304</v>
      </c>
      <c r="P2030">
        <f t="shared" si="124"/>
        <v>126</v>
      </c>
      <c r="Q2030">
        <f t="shared" si="125"/>
        <v>47.91</v>
      </c>
      <c r="R2030" s="14">
        <f t="shared" si="126"/>
        <v>40215.919050925928</v>
      </c>
      <c r="S2030">
        <f t="shared" si="127"/>
        <v>2010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8274</v>
      </c>
      <c r="O2031" t="s">
        <v>8304</v>
      </c>
      <c r="P2031">
        <f t="shared" si="124"/>
        <v>361</v>
      </c>
      <c r="Q2031">
        <f t="shared" si="125"/>
        <v>96.06</v>
      </c>
      <c r="R2031" s="14">
        <f t="shared" si="126"/>
        <v>41848.021770833337</v>
      </c>
      <c r="S2031">
        <f t="shared" si="127"/>
        <v>2014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8274</v>
      </c>
      <c r="O2032" t="s">
        <v>8304</v>
      </c>
      <c r="P2032">
        <f t="shared" si="124"/>
        <v>226</v>
      </c>
      <c r="Q2032">
        <f t="shared" si="125"/>
        <v>118.61</v>
      </c>
      <c r="R2032" s="14">
        <f t="shared" si="126"/>
        <v>41212.996481481481</v>
      </c>
      <c r="S2032">
        <f t="shared" si="127"/>
        <v>2012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8274</v>
      </c>
      <c r="O2033" t="s">
        <v>8304</v>
      </c>
      <c r="P2033">
        <f t="shared" si="124"/>
        <v>120</v>
      </c>
      <c r="Q2033">
        <f t="shared" si="125"/>
        <v>118.45</v>
      </c>
      <c r="R2033" s="14">
        <f t="shared" si="126"/>
        <v>41975.329317129625</v>
      </c>
      <c r="S2033">
        <f t="shared" si="127"/>
        <v>2014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8274</v>
      </c>
      <c r="O2034" t="s">
        <v>8304</v>
      </c>
      <c r="P2034">
        <f t="shared" si="124"/>
        <v>304</v>
      </c>
      <c r="Q2034">
        <f t="shared" si="125"/>
        <v>143.21</v>
      </c>
      <c r="R2034" s="14">
        <f t="shared" si="126"/>
        <v>42689.565671296295</v>
      </c>
      <c r="S2034">
        <f t="shared" si="127"/>
        <v>2016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8274</v>
      </c>
      <c r="O2035" t="s">
        <v>8304</v>
      </c>
      <c r="P2035">
        <f t="shared" si="124"/>
        <v>179</v>
      </c>
      <c r="Q2035">
        <f t="shared" si="125"/>
        <v>282.72000000000003</v>
      </c>
      <c r="R2035" s="14">
        <f t="shared" si="126"/>
        <v>41725.082384259258</v>
      </c>
      <c r="S2035">
        <f t="shared" si="127"/>
        <v>2014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8274</v>
      </c>
      <c r="O2036" t="s">
        <v>8304</v>
      </c>
      <c r="P2036">
        <f t="shared" si="124"/>
        <v>387</v>
      </c>
      <c r="Q2036">
        <f t="shared" si="125"/>
        <v>593.94000000000005</v>
      </c>
      <c r="R2036" s="14">
        <f t="shared" si="126"/>
        <v>42076.130011574074</v>
      </c>
      <c r="S2036">
        <f t="shared" si="127"/>
        <v>2015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8274</v>
      </c>
      <c r="O2037" t="s">
        <v>8304</v>
      </c>
      <c r="P2037">
        <f t="shared" si="124"/>
        <v>211</v>
      </c>
      <c r="Q2037">
        <f t="shared" si="125"/>
        <v>262.16000000000003</v>
      </c>
      <c r="R2037" s="14">
        <f t="shared" si="126"/>
        <v>42311.625081018516</v>
      </c>
      <c r="S2037">
        <f t="shared" si="127"/>
        <v>2015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8274</v>
      </c>
      <c r="O2038" t="s">
        <v>8304</v>
      </c>
      <c r="P2038">
        <f t="shared" si="124"/>
        <v>132</v>
      </c>
      <c r="Q2038">
        <f t="shared" si="125"/>
        <v>46.58</v>
      </c>
      <c r="R2038" s="14">
        <f t="shared" si="126"/>
        <v>41738.864803240744</v>
      </c>
      <c r="S2038">
        <f t="shared" si="127"/>
        <v>2014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8274</v>
      </c>
      <c r="O2039" t="s">
        <v>8304</v>
      </c>
      <c r="P2039">
        <f t="shared" si="124"/>
        <v>300</v>
      </c>
      <c r="Q2039">
        <f t="shared" si="125"/>
        <v>70.040000000000006</v>
      </c>
      <c r="R2039" s="14">
        <f t="shared" si="126"/>
        <v>41578.210104166668</v>
      </c>
      <c r="S2039">
        <f t="shared" si="127"/>
        <v>2013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8274</v>
      </c>
      <c r="O2040" t="s">
        <v>8304</v>
      </c>
      <c r="P2040">
        <f t="shared" si="124"/>
        <v>421</v>
      </c>
      <c r="Q2040">
        <f t="shared" si="125"/>
        <v>164.91</v>
      </c>
      <c r="R2040" s="14">
        <f t="shared" si="126"/>
        <v>41424.27107638889</v>
      </c>
      <c r="S2040">
        <f t="shared" si="127"/>
        <v>2013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8274</v>
      </c>
      <c r="O2041" t="s">
        <v>8304</v>
      </c>
      <c r="P2041">
        <f t="shared" si="124"/>
        <v>136</v>
      </c>
      <c r="Q2041">
        <f t="shared" si="125"/>
        <v>449.26</v>
      </c>
      <c r="R2041" s="14">
        <f t="shared" si="126"/>
        <v>42675.438946759255</v>
      </c>
      <c r="S2041">
        <f t="shared" si="127"/>
        <v>2016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8274</v>
      </c>
      <c r="O2042" t="s">
        <v>8304</v>
      </c>
      <c r="P2042">
        <f t="shared" si="124"/>
        <v>248</v>
      </c>
      <c r="Q2042">
        <f t="shared" si="125"/>
        <v>27.47</v>
      </c>
      <c r="R2042" s="14">
        <f t="shared" si="126"/>
        <v>41578.927118055559</v>
      </c>
      <c r="S2042">
        <f t="shared" si="127"/>
        <v>2013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8274</v>
      </c>
      <c r="O2043" t="s">
        <v>8304</v>
      </c>
      <c r="P2043">
        <f t="shared" si="124"/>
        <v>182</v>
      </c>
      <c r="Q2043">
        <f t="shared" si="125"/>
        <v>143.97999999999999</v>
      </c>
      <c r="R2043" s="14">
        <f t="shared" si="126"/>
        <v>42654.525775462964</v>
      </c>
      <c r="S2043">
        <f t="shared" si="127"/>
        <v>2016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8274</v>
      </c>
      <c r="O2044" t="s">
        <v>8304</v>
      </c>
      <c r="P2044">
        <f t="shared" si="124"/>
        <v>124</v>
      </c>
      <c r="Q2044">
        <f t="shared" si="125"/>
        <v>88.24</v>
      </c>
      <c r="R2044" s="14">
        <f t="shared" si="126"/>
        <v>42331.708032407405</v>
      </c>
      <c r="S2044">
        <f t="shared" si="127"/>
        <v>2015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8274</v>
      </c>
      <c r="O2045" t="s">
        <v>8304</v>
      </c>
      <c r="P2045">
        <f t="shared" si="124"/>
        <v>506</v>
      </c>
      <c r="Q2045">
        <f t="shared" si="125"/>
        <v>36.33</v>
      </c>
      <c r="R2045" s="14">
        <f t="shared" si="126"/>
        <v>42661.176817129628</v>
      </c>
      <c r="S2045">
        <f t="shared" si="127"/>
        <v>2016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8274</v>
      </c>
      <c r="O2046" t="s">
        <v>8304</v>
      </c>
      <c r="P2046">
        <f t="shared" si="124"/>
        <v>108</v>
      </c>
      <c r="Q2046">
        <f t="shared" si="125"/>
        <v>90.18</v>
      </c>
      <c r="R2046" s="14">
        <f t="shared" si="126"/>
        <v>42138.684189814812</v>
      </c>
      <c r="S2046">
        <f t="shared" si="127"/>
        <v>2015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8274</v>
      </c>
      <c r="O2047" t="s">
        <v>8304</v>
      </c>
      <c r="P2047">
        <f t="shared" si="124"/>
        <v>819</v>
      </c>
      <c r="Q2047">
        <f t="shared" si="125"/>
        <v>152.62</v>
      </c>
      <c r="R2047" s="14">
        <f t="shared" si="126"/>
        <v>41069.088506944441</v>
      </c>
      <c r="S2047">
        <f t="shared" si="127"/>
        <v>2012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8274</v>
      </c>
      <c r="O2048" t="s">
        <v>8304</v>
      </c>
      <c r="P2048">
        <f t="shared" si="124"/>
        <v>121</v>
      </c>
      <c r="Q2048">
        <f t="shared" si="125"/>
        <v>55.81</v>
      </c>
      <c r="R2048" s="14">
        <f t="shared" si="126"/>
        <v>41387.171805555554</v>
      </c>
      <c r="S2048">
        <f t="shared" si="127"/>
        <v>2013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8274</v>
      </c>
      <c r="O2049" t="s">
        <v>8304</v>
      </c>
      <c r="P2049">
        <f t="shared" si="124"/>
        <v>103</v>
      </c>
      <c r="Q2049">
        <f t="shared" si="125"/>
        <v>227.85</v>
      </c>
      <c r="R2049" s="14">
        <f t="shared" si="126"/>
        <v>42081.903587962966</v>
      </c>
      <c r="S2049">
        <f t="shared" si="127"/>
        <v>2015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8274</v>
      </c>
      <c r="O2050" t="s">
        <v>8304</v>
      </c>
      <c r="P2050">
        <f t="shared" ref="P2050:P2113" si="128">ROUND(E2050/D2050*100,0)</f>
        <v>148</v>
      </c>
      <c r="Q2050">
        <f t="shared" si="125"/>
        <v>91.83</v>
      </c>
      <c r="R2050" s="14">
        <f t="shared" si="126"/>
        <v>41387.651516203703</v>
      </c>
      <c r="S2050">
        <f t="shared" si="127"/>
        <v>2013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8274</v>
      </c>
      <c r="O2051" t="s">
        <v>8304</v>
      </c>
      <c r="P2051">
        <f t="shared" si="128"/>
        <v>120</v>
      </c>
      <c r="Q2051">
        <f t="shared" ref="Q2051:Q2114" si="129">IFERROR(ROUND(E2051/L2051,2),0)</f>
        <v>80.989999999999995</v>
      </c>
      <c r="R2051" s="14">
        <f t="shared" ref="R2051:R2114" si="130">(((J2051/60)/60)/24)+DATE(1970,1,1)</f>
        <v>41575.527349537035</v>
      </c>
      <c r="S2051">
        <f t="shared" ref="S2051:S2114" si="131">YEAR(R2051)</f>
        <v>2013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8274</v>
      </c>
      <c r="O2052" t="s">
        <v>8304</v>
      </c>
      <c r="P2052">
        <f t="shared" si="128"/>
        <v>473</v>
      </c>
      <c r="Q2052">
        <f t="shared" si="129"/>
        <v>278.39</v>
      </c>
      <c r="R2052" s="14">
        <f t="shared" si="130"/>
        <v>42115.071504629625</v>
      </c>
      <c r="S2052">
        <f t="shared" si="131"/>
        <v>2015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8274</v>
      </c>
      <c r="O2053" t="s">
        <v>8304</v>
      </c>
      <c r="P2053">
        <f t="shared" si="128"/>
        <v>130</v>
      </c>
      <c r="Q2053">
        <f t="shared" si="129"/>
        <v>43.1</v>
      </c>
      <c r="R2053" s="14">
        <f t="shared" si="130"/>
        <v>41604.022418981483</v>
      </c>
      <c r="S2053">
        <f t="shared" si="131"/>
        <v>2013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8274</v>
      </c>
      <c r="O2054" t="s">
        <v>8304</v>
      </c>
      <c r="P2054">
        <f t="shared" si="128"/>
        <v>353</v>
      </c>
      <c r="Q2054">
        <f t="shared" si="129"/>
        <v>326.29000000000002</v>
      </c>
      <c r="R2054" s="14">
        <f t="shared" si="130"/>
        <v>42375.08394675926</v>
      </c>
      <c r="S2054">
        <f t="shared" si="131"/>
        <v>2016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8274</v>
      </c>
      <c r="O2055" t="s">
        <v>8304</v>
      </c>
      <c r="P2055">
        <f t="shared" si="128"/>
        <v>101</v>
      </c>
      <c r="Q2055">
        <f t="shared" si="129"/>
        <v>41.74</v>
      </c>
      <c r="R2055" s="14">
        <f t="shared" si="130"/>
        <v>42303.617488425924</v>
      </c>
      <c r="S2055">
        <f t="shared" si="131"/>
        <v>2015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8274</v>
      </c>
      <c r="O2056" t="s">
        <v>8304</v>
      </c>
      <c r="P2056">
        <f t="shared" si="128"/>
        <v>114</v>
      </c>
      <c r="Q2056">
        <f t="shared" si="129"/>
        <v>64.02</v>
      </c>
      <c r="R2056" s="14">
        <f t="shared" si="130"/>
        <v>41731.520949074074</v>
      </c>
      <c r="S2056">
        <f t="shared" si="131"/>
        <v>2014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8274</v>
      </c>
      <c r="O2057" t="s">
        <v>8304</v>
      </c>
      <c r="P2057">
        <f t="shared" si="128"/>
        <v>167</v>
      </c>
      <c r="Q2057">
        <f t="shared" si="129"/>
        <v>99.46</v>
      </c>
      <c r="R2057" s="14">
        <f t="shared" si="130"/>
        <v>41946.674108796295</v>
      </c>
      <c r="S2057">
        <f t="shared" si="131"/>
        <v>2014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8274</v>
      </c>
      <c r="O2058" t="s">
        <v>8304</v>
      </c>
      <c r="P2058">
        <f t="shared" si="128"/>
        <v>153</v>
      </c>
      <c r="Q2058">
        <f t="shared" si="129"/>
        <v>138.49</v>
      </c>
      <c r="R2058" s="14">
        <f t="shared" si="130"/>
        <v>41351.76090277778</v>
      </c>
      <c r="S2058">
        <f t="shared" si="131"/>
        <v>2013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8274</v>
      </c>
      <c r="O2059" t="s">
        <v>8304</v>
      </c>
      <c r="P2059">
        <f t="shared" si="128"/>
        <v>202</v>
      </c>
      <c r="Q2059">
        <f t="shared" si="129"/>
        <v>45.55</v>
      </c>
      <c r="R2059" s="14">
        <f t="shared" si="130"/>
        <v>42396.494583333333</v>
      </c>
      <c r="S2059">
        <f t="shared" si="131"/>
        <v>2016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8274</v>
      </c>
      <c r="O2060" t="s">
        <v>8304</v>
      </c>
      <c r="P2060">
        <f t="shared" si="128"/>
        <v>168</v>
      </c>
      <c r="Q2060">
        <f t="shared" si="129"/>
        <v>10.51</v>
      </c>
      <c r="R2060" s="14">
        <f t="shared" si="130"/>
        <v>42026.370717592596</v>
      </c>
      <c r="S2060">
        <f t="shared" si="131"/>
        <v>2015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8274</v>
      </c>
      <c r="O2061" t="s">
        <v>8304</v>
      </c>
      <c r="P2061">
        <f t="shared" si="128"/>
        <v>143</v>
      </c>
      <c r="Q2061">
        <f t="shared" si="129"/>
        <v>114.77</v>
      </c>
      <c r="R2061" s="14">
        <f t="shared" si="130"/>
        <v>42361.602476851855</v>
      </c>
      <c r="S2061">
        <f t="shared" si="131"/>
        <v>2015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8274</v>
      </c>
      <c r="O2062" t="s">
        <v>8304</v>
      </c>
      <c r="P2062">
        <f t="shared" si="128"/>
        <v>196</v>
      </c>
      <c r="Q2062">
        <f t="shared" si="129"/>
        <v>36</v>
      </c>
      <c r="R2062" s="14">
        <f t="shared" si="130"/>
        <v>41783.642939814818</v>
      </c>
      <c r="S2062">
        <f t="shared" si="131"/>
        <v>2014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8274</v>
      </c>
      <c r="O2063" t="s">
        <v>8304</v>
      </c>
      <c r="P2063">
        <f t="shared" si="128"/>
        <v>108</v>
      </c>
      <c r="Q2063">
        <f t="shared" si="129"/>
        <v>154.16999999999999</v>
      </c>
      <c r="R2063" s="14">
        <f t="shared" si="130"/>
        <v>42705.764513888891</v>
      </c>
      <c r="S2063">
        <f t="shared" si="131"/>
        <v>2016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8274</v>
      </c>
      <c r="O2064" t="s">
        <v>8304</v>
      </c>
      <c r="P2064">
        <f t="shared" si="128"/>
        <v>115</v>
      </c>
      <c r="Q2064">
        <f t="shared" si="129"/>
        <v>566.39</v>
      </c>
      <c r="R2064" s="14">
        <f t="shared" si="130"/>
        <v>42423.3830787037</v>
      </c>
      <c r="S2064">
        <f t="shared" si="131"/>
        <v>2016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8274</v>
      </c>
      <c r="O2065" t="s">
        <v>8304</v>
      </c>
      <c r="P2065">
        <f t="shared" si="128"/>
        <v>148</v>
      </c>
      <c r="Q2065">
        <f t="shared" si="129"/>
        <v>120.86</v>
      </c>
      <c r="R2065" s="14">
        <f t="shared" si="130"/>
        <v>42472.73265046296</v>
      </c>
      <c r="S2065">
        <f t="shared" si="131"/>
        <v>2016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8274</v>
      </c>
      <c r="O2066" t="s">
        <v>8304</v>
      </c>
      <c r="P2066">
        <f t="shared" si="128"/>
        <v>191</v>
      </c>
      <c r="Q2066">
        <f t="shared" si="129"/>
        <v>86.16</v>
      </c>
      <c r="R2066" s="14">
        <f t="shared" si="130"/>
        <v>41389.364849537036</v>
      </c>
      <c r="S2066">
        <f t="shared" si="131"/>
        <v>2013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8274</v>
      </c>
      <c r="O2067" t="s">
        <v>8304</v>
      </c>
      <c r="P2067">
        <f t="shared" si="128"/>
        <v>199</v>
      </c>
      <c r="Q2067">
        <f t="shared" si="129"/>
        <v>51.21</v>
      </c>
      <c r="R2067" s="14">
        <f t="shared" si="130"/>
        <v>41603.333668981482</v>
      </c>
      <c r="S2067">
        <f t="shared" si="131"/>
        <v>2013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8274</v>
      </c>
      <c r="O2068" t="s">
        <v>8304</v>
      </c>
      <c r="P2068">
        <f t="shared" si="128"/>
        <v>219</v>
      </c>
      <c r="Q2068">
        <f t="shared" si="129"/>
        <v>67.260000000000005</v>
      </c>
      <c r="R2068" s="14">
        <f t="shared" si="130"/>
        <v>41844.771793981483</v>
      </c>
      <c r="S2068">
        <f t="shared" si="131"/>
        <v>2014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8274</v>
      </c>
      <c r="O2069" t="s">
        <v>8304</v>
      </c>
      <c r="P2069">
        <f t="shared" si="128"/>
        <v>127</v>
      </c>
      <c r="Q2069">
        <f t="shared" si="129"/>
        <v>62.8</v>
      </c>
      <c r="R2069" s="14">
        <f t="shared" si="130"/>
        <v>42115.853888888887</v>
      </c>
      <c r="S2069">
        <f t="shared" si="131"/>
        <v>2015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8274</v>
      </c>
      <c r="O2070" t="s">
        <v>8304</v>
      </c>
      <c r="P2070">
        <f t="shared" si="128"/>
        <v>105</v>
      </c>
      <c r="Q2070">
        <f t="shared" si="129"/>
        <v>346.13</v>
      </c>
      <c r="R2070" s="14">
        <f t="shared" si="130"/>
        <v>42633.841608796298</v>
      </c>
      <c r="S2070">
        <f t="shared" si="131"/>
        <v>2016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8274</v>
      </c>
      <c r="O2071" t="s">
        <v>8304</v>
      </c>
      <c r="P2071">
        <f t="shared" si="128"/>
        <v>128</v>
      </c>
      <c r="Q2071">
        <f t="shared" si="129"/>
        <v>244.12</v>
      </c>
      <c r="R2071" s="14">
        <f t="shared" si="130"/>
        <v>42340.972118055557</v>
      </c>
      <c r="S2071">
        <f t="shared" si="131"/>
        <v>2015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8274</v>
      </c>
      <c r="O2072" t="s">
        <v>8304</v>
      </c>
      <c r="P2072">
        <f t="shared" si="128"/>
        <v>317</v>
      </c>
      <c r="Q2072">
        <f t="shared" si="129"/>
        <v>259.25</v>
      </c>
      <c r="R2072" s="14">
        <f t="shared" si="130"/>
        <v>42519.6565162037</v>
      </c>
      <c r="S2072">
        <f t="shared" si="131"/>
        <v>2016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8274</v>
      </c>
      <c r="O2073" t="s">
        <v>8304</v>
      </c>
      <c r="P2073">
        <f t="shared" si="128"/>
        <v>281</v>
      </c>
      <c r="Q2073">
        <f t="shared" si="129"/>
        <v>201.96</v>
      </c>
      <c r="R2073" s="14">
        <f t="shared" si="130"/>
        <v>42600.278749999998</v>
      </c>
      <c r="S2073">
        <f t="shared" si="131"/>
        <v>2016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8274</v>
      </c>
      <c r="O2074" t="s">
        <v>8304</v>
      </c>
      <c r="P2074">
        <f t="shared" si="128"/>
        <v>111</v>
      </c>
      <c r="Q2074">
        <f t="shared" si="129"/>
        <v>226.21</v>
      </c>
      <c r="R2074" s="14">
        <f t="shared" si="130"/>
        <v>42467.581388888888</v>
      </c>
      <c r="S2074">
        <f t="shared" si="131"/>
        <v>2016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8274</v>
      </c>
      <c r="O2075" t="s">
        <v>8304</v>
      </c>
      <c r="P2075">
        <f t="shared" si="128"/>
        <v>153</v>
      </c>
      <c r="Q2075">
        <f t="shared" si="129"/>
        <v>324.69</v>
      </c>
      <c r="R2075" s="14">
        <f t="shared" si="130"/>
        <v>42087.668032407411</v>
      </c>
      <c r="S2075">
        <f t="shared" si="131"/>
        <v>2015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8274</v>
      </c>
      <c r="O2076" t="s">
        <v>8304</v>
      </c>
      <c r="P2076">
        <f t="shared" si="128"/>
        <v>103</v>
      </c>
      <c r="Q2076">
        <f t="shared" si="129"/>
        <v>205</v>
      </c>
      <c r="R2076" s="14">
        <f t="shared" si="130"/>
        <v>42466.826180555552</v>
      </c>
      <c r="S2076">
        <f t="shared" si="131"/>
        <v>2016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8274</v>
      </c>
      <c r="O2077" t="s">
        <v>8304</v>
      </c>
      <c r="P2077">
        <f t="shared" si="128"/>
        <v>1678</v>
      </c>
      <c r="Q2077">
        <f t="shared" si="129"/>
        <v>20.47</v>
      </c>
      <c r="R2077" s="14">
        <f t="shared" si="130"/>
        <v>41450.681574074071</v>
      </c>
      <c r="S2077">
        <f t="shared" si="131"/>
        <v>2013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8274</v>
      </c>
      <c r="O2078" t="s">
        <v>8304</v>
      </c>
      <c r="P2078">
        <f t="shared" si="128"/>
        <v>543</v>
      </c>
      <c r="Q2078">
        <f t="shared" si="129"/>
        <v>116.35</v>
      </c>
      <c r="R2078" s="14">
        <f t="shared" si="130"/>
        <v>41803.880659722221</v>
      </c>
      <c r="S2078">
        <f t="shared" si="131"/>
        <v>2014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8274</v>
      </c>
      <c r="O2079" t="s">
        <v>8304</v>
      </c>
      <c r="P2079">
        <f t="shared" si="128"/>
        <v>116</v>
      </c>
      <c r="Q2079">
        <f t="shared" si="129"/>
        <v>307.2</v>
      </c>
      <c r="R2079" s="14">
        <f t="shared" si="130"/>
        <v>42103.042546296296</v>
      </c>
      <c r="S2079">
        <f t="shared" si="131"/>
        <v>2015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8274</v>
      </c>
      <c r="O2080" t="s">
        <v>8304</v>
      </c>
      <c r="P2080">
        <f t="shared" si="128"/>
        <v>131</v>
      </c>
      <c r="Q2080">
        <f t="shared" si="129"/>
        <v>546.69000000000005</v>
      </c>
      <c r="R2080" s="14">
        <f t="shared" si="130"/>
        <v>42692.771493055552</v>
      </c>
      <c r="S2080">
        <f t="shared" si="131"/>
        <v>2016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8274</v>
      </c>
      <c r="O2081" t="s">
        <v>8304</v>
      </c>
      <c r="P2081">
        <f t="shared" si="128"/>
        <v>288</v>
      </c>
      <c r="Q2081">
        <f t="shared" si="129"/>
        <v>47.47</v>
      </c>
      <c r="R2081" s="14">
        <f t="shared" si="130"/>
        <v>42150.71056712963</v>
      </c>
      <c r="S2081">
        <f t="shared" si="131"/>
        <v>2015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8274</v>
      </c>
      <c r="O2082" t="s">
        <v>8304</v>
      </c>
      <c r="P2082">
        <f t="shared" si="128"/>
        <v>508</v>
      </c>
      <c r="Q2082">
        <f t="shared" si="129"/>
        <v>101.56</v>
      </c>
      <c r="R2082" s="14">
        <f t="shared" si="130"/>
        <v>42289.957175925927</v>
      </c>
      <c r="S2082">
        <f t="shared" si="131"/>
        <v>2015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8280</v>
      </c>
      <c r="O2083" t="s">
        <v>8284</v>
      </c>
      <c r="P2083">
        <f t="shared" si="128"/>
        <v>115</v>
      </c>
      <c r="Q2083">
        <f t="shared" si="129"/>
        <v>72.91</v>
      </c>
      <c r="R2083" s="14">
        <f t="shared" si="130"/>
        <v>41004.156886574077</v>
      </c>
      <c r="S2083">
        <f t="shared" si="131"/>
        <v>2012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8280</v>
      </c>
      <c r="O2084" t="s">
        <v>8284</v>
      </c>
      <c r="P2084">
        <f t="shared" si="128"/>
        <v>111</v>
      </c>
      <c r="Q2084">
        <f t="shared" si="129"/>
        <v>43.71</v>
      </c>
      <c r="R2084" s="14">
        <f t="shared" si="130"/>
        <v>40811.120324074072</v>
      </c>
      <c r="S2084">
        <f t="shared" si="131"/>
        <v>2011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8280</v>
      </c>
      <c r="O2085" t="s">
        <v>8284</v>
      </c>
      <c r="P2085">
        <f t="shared" si="128"/>
        <v>113</v>
      </c>
      <c r="Q2085">
        <f t="shared" si="129"/>
        <v>34</v>
      </c>
      <c r="R2085" s="14">
        <f t="shared" si="130"/>
        <v>41034.72216435185</v>
      </c>
      <c r="S2085">
        <f t="shared" si="131"/>
        <v>2012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8280</v>
      </c>
      <c r="O2086" t="s">
        <v>8284</v>
      </c>
      <c r="P2086">
        <f t="shared" si="128"/>
        <v>108</v>
      </c>
      <c r="Q2086">
        <f t="shared" si="129"/>
        <v>70.650000000000006</v>
      </c>
      <c r="R2086" s="14">
        <f t="shared" si="130"/>
        <v>41731.833124999997</v>
      </c>
      <c r="S2086">
        <f t="shared" si="131"/>
        <v>2014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8280</v>
      </c>
      <c r="O2087" t="s">
        <v>8284</v>
      </c>
      <c r="P2087">
        <f t="shared" si="128"/>
        <v>124</v>
      </c>
      <c r="Q2087">
        <f t="shared" si="129"/>
        <v>89.3</v>
      </c>
      <c r="R2087" s="14">
        <f t="shared" si="130"/>
        <v>41075.835497685184</v>
      </c>
      <c r="S2087">
        <f t="shared" si="131"/>
        <v>2012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8280</v>
      </c>
      <c r="O2088" t="s">
        <v>8284</v>
      </c>
      <c r="P2088">
        <f t="shared" si="128"/>
        <v>101</v>
      </c>
      <c r="Q2088">
        <f t="shared" si="129"/>
        <v>115.09</v>
      </c>
      <c r="R2088" s="14">
        <f t="shared" si="130"/>
        <v>40860.67050925926</v>
      </c>
      <c r="S2088">
        <f t="shared" si="131"/>
        <v>2011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8280</v>
      </c>
      <c r="O2089" t="s">
        <v>8284</v>
      </c>
      <c r="P2089">
        <f t="shared" si="128"/>
        <v>104</v>
      </c>
      <c r="Q2089">
        <f t="shared" si="129"/>
        <v>62.12</v>
      </c>
      <c r="R2089" s="14">
        <f t="shared" si="130"/>
        <v>40764.204375000001</v>
      </c>
      <c r="S2089">
        <f t="shared" si="131"/>
        <v>2011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8280</v>
      </c>
      <c r="O2090" t="s">
        <v>8284</v>
      </c>
      <c r="P2090">
        <f t="shared" si="128"/>
        <v>116</v>
      </c>
      <c r="Q2090">
        <f t="shared" si="129"/>
        <v>46.2</v>
      </c>
      <c r="R2090" s="14">
        <f t="shared" si="130"/>
        <v>40395.714722222219</v>
      </c>
      <c r="S2090">
        <f t="shared" si="131"/>
        <v>2010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8280</v>
      </c>
      <c r="O2091" t="s">
        <v>8284</v>
      </c>
      <c r="P2091">
        <f t="shared" si="128"/>
        <v>120</v>
      </c>
      <c r="Q2091">
        <f t="shared" si="129"/>
        <v>48.55</v>
      </c>
      <c r="R2091" s="14">
        <f t="shared" si="130"/>
        <v>41453.076319444444</v>
      </c>
      <c r="S2091">
        <f t="shared" si="131"/>
        <v>2013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8280</v>
      </c>
      <c r="O2092" t="s">
        <v>8284</v>
      </c>
      <c r="P2092">
        <f t="shared" si="128"/>
        <v>115</v>
      </c>
      <c r="Q2092">
        <f t="shared" si="129"/>
        <v>57.52</v>
      </c>
      <c r="R2092" s="14">
        <f t="shared" si="130"/>
        <v>41299.381423611114</v>
      </c>
      <c r="S2092">
        <f t="shared" si="131"/>
        <v>2013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8280</v>
      </c>
      <c r="O2093" t="s">
        <v>8284</v>
      </c>
      <c r="P2093">
        <f t="shared" si="128"/>
        <v>120</v>
      </c>
      <c r="Q2093">
        <f t="shared" si="129"/>
        <v>88.15</v>
      </c>
      <c r="R2093" s="14">
        <f t="shared" si="130"/>
        <v>40555.322662037033</v>
      </c>
      <c r="S2093">
        <f t="shared" si="131"/>
        <v>2011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8280</v>
      </c>
      <c r="O2094" t="s">
        <v>8284</v>
      </c>
      <c r="P2094">
        <f t="shared" si="128"/>
        <v>101</v>
      </c>
      <c r="Q2094">
        <f t="shared" si="129"/>
        <v>110.49</v>
      </c>
      <c r="R2094" s="14">
        <f t="shared" si="130"/>
        <v>40763.707546296297</v>
      </c>
      <c r="S2094">
        <f t="shared" si="131"/>
        <v>2011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8280</v>
      </c>
      <c r="O2095" t="s">
        <v>8284</v>
      </c>
      <c r="P2095">
        <f t="shared" si="128"/>
        <v>102</v>
      </c>
      <c r="Q2095">
        <f t="shared" si="129"/>
        <v>66.83</v>
      </c>
      <c r="R2095" s="14">
        <f t="shared" si="130"/>
        <v>41205.854537037041</v>
      </c>
      <c r="S2095">
        <f t="shared" si="131"/>
        <v>2012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8280</v>
      </c>
      <c r="O2096" t="s">
        <v>8284</v>
      </c>
      <c r="P2096">
        <f t="shared" si="128"/>
        <v>121</v>
      </c>
      <c r="Q2096">
        <f t="shared" si="129"/>
        <v>58.6</v>
      </c>
      <c r="R2096" s="14">
        <f t="shared" si="130"/>
        <v>40939.02002314815</v>
      </c>
      <c r="S2096">
        <f t="shared" si="131"/>
        <v>2012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8280</v>
      </c>
      <c r="O2097" t="s">
        <v>8284</v>
      </c>
      <c r="P2097">
        <f t="shared" si="128"/>
        <v>100</v>
      </c>
      <c r="Q2097">
        <f t="shared" si="129"/>
        <v>113.64</v>
      </c>
      <c r="R2097" s="14">
        <f t="shared" si="130"/>
        <v>40758.733483796292</v>
      </c>
      <c r="S2097">
        <f t="shared" si="131"/>
        <v>2011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8280</v>
      </c>
      <c r="O2098" t="s">
        <v>8284</v>
      </c>
      <c r="P2098">
        <f t="shared" si="128"/>
        <v>102</v>
      </c>
      <c r="Q2098">
        <f t="shared" si="129"/>
        <v>43.57</v>
      </c>
      <c r="R2098" s="14">
        <f t="shared" si="130"/>
        <v>41192.758506944447</v>
      </c>
      <c r="S2098">
        <f t="shared" si="131"/>
        <v>2012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8280</v>
      </c>
      <c r="O2099" t="s">
        <v>8284</v>
      </c>
      <c r="P2099">
        <f t="shared" si="128"/>
        <v>100</v>
      </c>
      <c r="Q2099">
        <f t="shared" si="129"/>
        <v>78.95</v>
      </c>
      <c r="R2099" s="14">
        <f t="shared" si="130"/>
        <v>40818.58489583333</v>
      </c>
      <c r="S2099">
        <f t="shared" si="131"/>
        <v>2011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8280</v>
      </c>
      <c r="O2100" t="s">
        <v>8284</v>
      </c>
      <c r="P2100">
        <f t="shared" si="128"/>
        <v>100</v>
      </c>
      <c r="Q2100">
        <f t="shared" si="129"/>
        <v>188.13</v>
      </c>
      <c r="R2100" s="14">
        <f t="shared" si="130"/>
        <v>40946.11383101852</v>
      </c>
      <c r="S2100">
        <f t="shared" si="131"/>
        <v>2012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8280</v>
      </c>
      <c r="O2101" t="s">
        <v>8284</v>
      </c>
      <c r="P2101">
        <f t="shared" si="128"/>
        <v>132</v>
      </c>
      <c r="Q2101">
        <f t="shared" si="129"/>
        <v>63.03</v>
      </c>
      <c r="R2101" s="14">
        <f t="shared" si="130"/>
        <v>42173.746342592596</v>
      </c>
      <c r="S2101">
        <f t="shared" si="131"/>
        <v>2015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8280</v>
      </c>
      <c r="O2102" t="s">
        <v>8284</v>
      </c>
      <c r="P2102">
        <f t="shared" si="128"/>
        <v>137</v>
      </c>
      <c r="Q2102">
        <f t="shared" si="129"/>
        <v>30.37</v>
      </c>
      <c r="R2102" s="14">
        <f t="shared" si="130"/>
        <v>41074.834965277776</v>
      </c>
      <c r="S2102">
        <f t="shared" si="131"/>
        <v>2012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8280</v>
      </c>
      <c r="O2103" t="s">
        <v>8284</v>
      </c>
      <c r="P2103">
        <f t="shared" si="128"/>
        <v>113</v>
      </c>
      <c r="Q2103">
        <f t="shared" si="129"/>
        <v>51.48</v>
      </c>
      <c r="R2103" s="14">
        <f t="shared" si="130"/>
        <v>40892.149467592593</v>
      </c>
      <c r="S2103">
        <f t="shared" si="131"/>
        <v>2011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8280</v>
      </c>
      <c r="O2104" t="s">
        <v>8284</v>
      </c>
      <c r="P2104">
        <f t="shared" si="128"/>
        <v>136</v>
      </c>
      <c r="Q2104">
        <f t="shared" si="129"/>
        <v>35.79</v>
      </c>
      <c r="R2104" s="14">
        <f t="shared" si="130"/>
        <v>40638.868611111109</v>
      </c>
      <c r="S2104">
        <f t="shared" si="131"/>
        <v>2011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8280</v>
      </c>
      <c r="O2105" t="s">
        <v>8284</v>
      </c>
      <c r="P2105">
        <f t="shared" si="128"/>
        <v>146</v>
      </c>
      <c r="Q2105">
        <f t="shared" si="129"/>
        <v>98.82</v>
      </c>
      <c r="R2105" s="14">
        <f t="shared" si="130"/>
        <v>41192.754942129628</v>
      </c>
      <c r="S2105">
        <f t="shared" si="131"/>
        <v>2012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8280</v>
      </c>
      <c r="O2106" t="s">
        <v>8284</v>
      </c>
      <c r="P2106">
        <f t="shared" si="128"/>
        <v>130</v>
      </c>
      <c r="Q2106">
        <f t="shared" si="129"/>
        <v>28</v>
      </c>
      <c r="R2106" s="14">
        <f t="shared" si="130"/>
        <v>41394.074467592596</v>
      </c>
      <c r="S2106">
        <f t="shared" si="131"/>
        <v>2013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8280</v>
      </c>
      <c r="O2107" t="s">
        <v>8284</v>
      </c>
      <c r="P2107">
        <f t="shared" si="128"/>
        <v>254</v>
      </c>
      <c r="Q2107">
        <f t="shared" si="129"/>
        <v>51.31</v>
      </c>
      <c r="R2107" s="14">
        <f t="shared" si="130"/>
        <v>41951.788807870369</v>
      </c>
      <c r="S2107">
        <f t="shared" si="131"/>
        <v>2014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8280</v>
      </c>
      <c r="O2108" t="s">
        <v>8284</v>
      </c>
      <c r="P2108">
        <f t="shared" si="128"/>
        <v>107</v>
      </c>
      <c r="Q2108">
        <f t="shared" si="129"/>
        <v>53.52</v>
      </c>
      <c r="R2108" s="14">
        <f t="shared" si="130"/>
        <v>41270.21497685185</v>
      </c>
      <c r="S2108">
        <f t="shared" si="131"/>
        <v>2012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8280</v>
      </c>
      <c r="O2109" t="s">
        <v>8284</v>
      </c>
      <c r="P2109">
        <f t="shared" si="128"/>
        <v>108</v>
      </c>
      <c r="Q2109">
        <f t="shared" si="129"/>
        <v>37.15</v>
      </c>
      <c r="R2109" s="14">
        <f t="shared" si="130"/>
        <v>41934.71056712963</v>
      </c>
      <c r="S2109">
        <f t="shared" si="131"/>
        <v>2014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8280</v>
      </c>
      <c r="O2110" t="s">
        <v>8284</v>
      </c>
      <c r="P2110">
        <f t="shared" si="128"/>
        <v>107</v>
      </c>
      <c r="Q2110">
        <f t="shared" si="129"/>
        <v>89.9</v>
      </c>
      <c r="R2110" s="14">
        <f t="shared" si="130"/>
        <v>41135.175694444442</v>
      </c>
      <c r="S2110">
        <f t="shared" si="131"/>
        <v>2012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8280</v>
      </c>
      <c r="O2111" t="s">
        <v>8284</v>
      </c>
      <c r="P2111">
        <f t="shared" si="128"/>
        <v>107</v>
      </c>
      <c r="Q2111">
        <f t="shared" si="129"/>
        <v>106.53</v>
      </c>
      <c r="R2111" s="14">
        <f t="shared" si="130"/>
        <v>42160.708530092597</v>
      </c>
      <c r="S2111">
        <f t="shared" si="131"/>
        <v>2015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8280</v>
      </c>
      <c r="O2112" t="s">
        <v>8284</v>
      </c>
      <c r="P2112">
        <f t="shared" si="128"/>
        <v>100</v>
      </c>
      <c r="Q2112">
        <f t="shared" si="129"/>
        <v>52.82</v>
      </c>
      <c r="R2112" s="14">
        <f t="shared" si="130"/>
        <v>41759.670937499999</v>
      </c>
      <c r="S2112">
        <f t="shared" si="131"/>
        <v>2014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8280</v>
      </c>
      <c r="O2113" t="s">
        <v>8284</v>
      </c>
      <c r="P2113">
        <f t="shared" si="128"/>
        <v>107</v>
      </c>
      <c r="Q2113">
        <f t="shared" si="129"/>
        <v>54.62</v>
      </c>
      <c r="R2113" s="14">
        <f t="shared" si="130"/>
        <v>40703.197048611109</v>
      </c>
      <c r="S2113">
        <f t="shared" si="131"/>
        <v>2011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8280</v>
      </c>
      <c r="O2114" t="s">
        <v>8284</v>
      </c>
      <c r="P2114">
        <f t="shared" ref="P2114:P2177" si="132">ROUND(E2114/D2114*100,0)</f>
        <v>100</v>
      </c>
      <c r="Q2114">
        <f t="shared" si="129"/>
        <v>27.27</v>
      </c>
      <c r="R2114" s="14">
        <f t="shared" si="130"/>
        <v>41365.928159722222</v>
      </c>
      <c r="S2114">
        <f t="shared" si="131"/>
        <v>2013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8280</v>
      </c>
      <c r="O2115" t="s">
        <v>8284</v>
      </c>
      <c r="P2115">
        <f t="shared" si="132"/>
        <v>105</v>
      </c>
      <c r="Q2115">
        <f t="shared" ref="Q2115:Q2178" si="133">IFERROR(ROUND(E2115/L2115,2),0)</f>
        <v>68.599999999999994</v>
      </c>
      <c r="R2115" s="14">
        <f t="shared" ref="R2115:R2178" si="134">(((J2115/60)/60)/24)+DATE(1970,1,1)</f>
        <v>41870.86546296296</v>
      </c>
      <c r="S2115">
        <f t="shared" ref="S2115:S2178" si="135">YEAR(R2115)</f>
        <v>2014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8280</v>
      </c>
      <c r="O2116" t="s">
        <v>8284</v>
      </c>
      <c r="P2116">
        <f t="shared" si="132"/>
        <v>105</v>
      </c>
      <c r="Q2116">
        <f t="shared" si="133"/>
        <v>35.61</v>
      </c>
      <c r="R2116" s="14">
        <f t="shared" si="134"/>
        <v>40458.815625000003</v>
      </c>
      <c r="S2116">
        <f t="shared" si="135"/>
        <v>2010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8280</v>
      </c>
      <c r="O2117" t="s">
        <v>8284</v>
      </c>
      <c r="P2117">
        <f t="shared" si="132"/>
        <v>226</v>
      </c>
      <c r="Q2117">
        <f t="shared" si="133"/>
        <v>94.03</v>
      </c>
      <c r="R2117" s="14">
        <f t="shared" si="134"/>
        <v>40564.081030092595</v>
      </c>
      <c r="S2117">
        <f t="shared" si="135"/>
        <v>2011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8280</v>
      </c>
      <c r="O2118" t="s">
        <v>8284</v>
      </c>
      <c r="P2118">
        <f t="shared" si="132"/>
        <v>101</v>
      </c>
      <c r="Q2118">
        <f t="shared" si="133"/>
        <v>526.46</v>
      </c>
      <c r="R2118" s="14">
        <f t="shared" si="134"/>
        <v>41136.777812500004</v>
      </c>
      <c r="S2118">
        <f t="shared" si="135"/>
        <v>2012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8280</v>
      </c>
      <c r="O2119" t="s">
        <v>8284</v>
      </c>
      <c r="P2119">
        <f t="shared" si="132"/>
        <v>148</v>
      </c>
      <c r="Q2119">
        <f t="shared" si="133"/>
        <v>50.66</v>
      </c>
      <c r="R2119" s="14">
        <f t="shared" si="134"/>
        <v>42290.059594907405</v>
      </c>
      <c r="S2119">
        <f t="shared" si="135"/>
        <v>2015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8280</v>
      </c>
      <c r="O2120" t="s">
        <v>8284</v>
      </c>
      <c r="P2120">
        <f t="shared" si="132"/>
        <v>135</v>
      </c>
      <c r="Q2120">
        <f t="shared" si="133"/>
        <v>79.180000000000007</v>
      </c>
      <c r="R2120" s="14">
        <f t="shared" si="134"/>
        <v>40718.839537037034</v>
      </c>
      <c r="S2120">
        <f t="shared" si="135"/>
        <v>2011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8280</v>
      </c>
      <c r="O2121" t="s">
        <v>8284</v>
      </c>
      <c r="P2121">
        <f t="shared" si="132"/>
        <v>101</v>
      </c>
      <c r="Q2121">
        <f t="shared" si="133"/>
        <v>91.59</v>
      </c>
      <c r="R2121" s="14">
        <f t="shared" si="134"/>
        <v>41107.130150462966</v>
      </c>
      <c r="S2121">
        <f t="shared" si="135"/>
        <v>2012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8280</v>
      </c>
      <c r="O2122" t="s">
        <v>8284</v>
      </c>
      <c r="P2122">
        <f t="shared" si="132"/>
        <v>101</v>
      </c>
      <c r="Q2122">
        <f t="shared" si="133"/>
        <v>116.96</v>
      </c>
      <c r="R2122" s="14">
        <f t="shared" si="134"/>
        <v>41591.964537037034</v>
      </c>
      <c r="S2122">
        <f t="shared" si="135"/>
        <v>2013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8288</v>
      </c>
      <c r="O2123" t="s">
        <v>8289</v>
      </c>
      <c r="P2123">
        <f t="shared" si="132"/>
        <v>1</v>
      </c>
      <c r="Q2123">
        <f t="shared" si="133"/>
        <v>28.4</v>
      </c>
      <c r="R2123" s="14">
        <f t="shared" si="134"/>
        <v>42716.7424537037</v>
      </c>
      <c r="S2123">
        <f t="shared" si="135"/>
        <v>2016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8288</v>
      </c>
      <c r="O2124" t="s">
        <v>8289</v>
      </c>
      <c r="P2124">
        <f t="shared" si="132"/>
        <v>0</v>
      </c>
      <c r="Q2124">
        <f t="shared" si="133"/>
        <v>103.33</v>
      </c>
      <c r="R2124" s="14">
        <f t="shared" si="134"/>
        <v>42712.300567129627</v>
      </c>
      <c r="S2124">
        <f t="shared" si="135"/>
        <v>2016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8288</v>
      </c>
      <c r="O2125" t="s">
        <v>8289</v>
      </c>
      <c r="P2125">
        <f t="shared" si="132"/>
        <v>10</v>
      </c>
      <c r="Q2125">
        <f t="shared" si="133"/>
        <v>10</v>
      </c>
      <c r="R2125" s="14">
        <f t="shared" si="134"/>
        <v>40198.424849537041</v>
      </c>
      <c r="S2125">
        <f t="shared" si="135"/>
        <v>2010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8288</v>
      </c>
      <c r="O2126" t="s">
        <v>8289</v>
      </c>
      <c r="P2126">
        <f t="shared" si="132"/>
        <v>10</v>
      </c>
      <c r="Q2126">
        <f t="shared" si="133"/>
        <v>23</v>
      </c>
      <c r="R2126" s="14">
        <f t="shared" si="134"/>
        <v>40464.028182870366</v>
      </c>
      <c r="S2126">
        <f t="shared" si="135"/>
        <v>2010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8288</v>
      </c>
      <c r="O2127" t="s">
        <v>8289</v>
      </c>
      <c r="P2127">
        <f t="shared" si="132"/>
        <v>1</v>
      </c>
      <c r="Q2127">
        <f t="shared" si="133"/>
        <v>31.56</v>
      </c>
      <c r="R2127" s="14">
        <f t="shared" si="134"/>
        <v>42191.023530092592</v>
      </c>
      <c r="S2127">
        <f t="shared" si="135"/>
        <v>2015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8288</v>
      </c>
      <c r="O2128" t="s">
        <v>8289</v>
      </c>
      <c r="P2128">
        <f t="shared" si="132"/>
        <v>0</v>
      </c>
      <c r="Q2128">
        <f t="shared" si="133"/>
        <v>5</v>
      </c>
      <c r="R2128" s="14">
        <f t="shared" si="134"/>
        <v>41951.973229166666</v>
      </c>
      <c r="S2128">
        <f t="shared" si="135"/>
        <v>2014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8288</v>
      </c>
      <c r="O2129" t="s">
        <v>8289</v>
      </c>
      <c r="P2129">
        <f t="shared" si="132"/>
        <v>29</v>
      </c>
      <c r="Q2129">
        <f t="shared" si="133"/>
        <v>34.22</v>
      </c>
      <c r="R2129" s="14">
        <f t="shared" si="134"/>
        <v>42045.50535879629</v>
      </c>
      <c r="S2129">
        <f t="shared" si="135"/>
        <v>2015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8288</v>
      </c>
      <c r="O2130" t="s">
        <v>8289</v>
      </c>
      <c r="P2130">
        <f t="shared" si="132"/>
        <v>0</v>
      </c>
      <c r="Q2130">
        <f t="shared" si="133"/>
        <v>25</v>
      </c>
      <c r="R2130" s="14">
        <f t="shared" si="134"/>
        <v>41843.772789351853</v>
      </c>
      <c r="S2130">
        <f t="shared" si="135"/>
        <v>2014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8288</v>
      </c>
      <c r="O2131" t="s">
        <v>8289</v>
      </c>
      <c r="P2131">
        <f t="shared" si="132"/>
        <v>12</v>
      </c>
      <c r="Q2131">
        <f t="shared" si="133"/>
        <v>19.670000000000002</v>
      </c>
      <c r="R2131" s="14">
        <f t="shared" si="134"/>
        <v>42409.024305555555</v>
      </c>
      <c r="S2131">
        <f t="shared" si="135"/>
        <v>2016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8288</v>
      </c>
      <c r="O2132" t="s">
        <v>8289</v>
      </c>
      <c r="P2132">
        <f t="shared" si="132"/>
        <v>0</v>
      </c>
      <c r="Q2132">
        <f t="shared" si="133"/>
        <v>21.25</v>
      </c>
      <c r="R2132" s="14">
        <f t="shared" si="134"/>
        <v>41832.086377314816</v>
      </c>
      <c r="S2132">
        <f t="shared" si="135"/>
        <v>2014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8288</v>
      </c>
      <c r="O2133" t="s">
        <v>8289</v>
      </c>
      <c r="P2133">
        <f t="shared" si="132"/>
        <v>5</v>
      </c>
      <c r="Q2133">
        <f t="shared" si="133"/>
        <v>8.33</v>
      </c>
      <c r="R2133" s="14">
        <f t="shared" si="134"/>
        <v>42167.207071759258</v>
      </c>
      <c r="S2133">
        <f t="shared" si="135"/>
        <v>2015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8288</v>
      </c>
      <c r="O2134" t="s">
        <v>8289</v>
      </c>
      <c r="P2134">
        <f t="shared" si="132"/>
        <v>2</v>
      </c>
      <c r="Q2134">
        <f t="shared" si="133"/>
        <v>21.34</v>
      </c>
      <c r="R2134" s="14">
        <f t="shared" si="134"/>
        <v>41643.487175925926</v>
      </c>
      <c r="S2134">
        <f t="shared" si="135"/>
        <v>2014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8288</v>
      </c>
      <c r="O2135" t="s">
        <v>8289</v>
      </c>
      <c r="P2135">
        <f t="shared" si="132"/>
        <v>2</v>
      </c>
      <c r="Q2135">
        <f t="shared" si="133"/>
        <v>5.33</v>
      </c>
      <c r="R2135" s="14">
        <f t="shared" si="134"/>
        <v>40619.097210648149</v>
      </c>
      <c r="S2135">
        <f t="shared" si="135"/>
        <v>2011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8288</v>
      </c>
      <c r="O2136" t="s">
        <v>8289</v>
      </c>
      <c r="P2136">
        <f t="shared" si="132"/>
        <v>2</v>
      </c>
      <c r="Q2136">
        <f t="shared" si="133"/>
        <v>34.67</v>
      </c>
      <c r="R2136" s="14">
        <f t="shared" si="134"/>
        <v>41361.886469907404</v>
      </c>
      <c r="S2136">
        <f t="shared" si="135"/>
        <v>2013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8288</v>
      </c>
      <c r="O2137" t="s">
        <v>8289</v>
      </c>
      <c r="P2137">
        <f t="shared" si="132"/>
        <v>10</v>
      </c>
      <c r="Q2137">
        <f t="shared" si="133"/>
        <v>21.73</v>
      </c>
      <c r="R2137" s="14">
        <f t="shared" si="134"/>
        <v>41156.963344907403</v>
      </c>
      <c r="S2137">
        <f t="shared" si="135"/>
        <v>2012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8288</v>
      </c>
      <c r="O2138" t="s">
        <v>8289</v>
      </c>
      <c r="P2138">
        <f t="shared" si="132"/>
        <v>0</v>
      </c>
      <c r="Q2138">
        <f t="shared" si="133"/>
        <v>11.92</v>
      </c>
      <c r="R2138" s="14">
        <f t="shared" si="134"/>
        <v>41536.509097222224</v>
      </c>
      <c r="S2138">
        <f t="shared" si="135"/>
        <v>2013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8288</v>
      </c>
      <c r="O2139" t="s">
        <v>8289</v>
      </c>
      <c r="P2139">
        <f t="shared" si="132"/>
        <v>28</v>
      </c>
      <c r="Q2139">
        <f t="shared" si="133"/>
        <v>26.6</v>
      </c>
      <c r="R2139" s="14">
        <f t="shared" si="134"/>
        <v>41948.771168981482</v>
      </c>
      <c r="S2139">
        <f t="shared" si="135"/>
        <v>2014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8288</v>
      </c>
      <c r="O2140" t="s">
        <v>8289</v>
      </c>
      <c r="P2140">
        <f t="shared" si="132"/>
        <v>13</v>
      </c>
      <c r="Q2140">
        <f t="shared" si="133"/>
        <v>10.67</v>
      </c>
      <c r="R2140" s="14">
        <f t="shared" si="134"/>
        <v>41557.013182870374</v>
      </c>
      <c r="S2140">
        <f t="shared" si="135"/>
        <v>2013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8288</v>
      </c>
      <c r="O2141" t="s">
        <v>8289</v>
      </c>
      <c r="P2141">
        <f t="shared" si="132"/>
        <v>5</v>
      </c>
      <c r="Q2141">
        <f t="shared" si="133"/>
        <v>29.04</v>
      </c>
      <c r="R2141" s="14">
        <f t="shared" si="134"/>
        <v>42647.750092592592</v>
      </c>
      <c r="S2141">
        <f t="shared" si="135"/>
        <v>2016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8288</v>
      </c>
      <c r="O2142" t="s">
        <v>8289</v>
      </c>
      <c r="P2142">
        <f t="shared" si="132"/>
        <v>0</v>
      </c>
      <c r="Q2142">
        <f t="shared" si="133"/>
        <v>50.91</v>
      </c>
      <c r="R2142" s="14">
        <f t="shared" si="134"/>
        <v>41255.833611111113</v>
      </c>
      <c r="S2142">
        <f t="shared" si="135"/>
        <v>2012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8288</v>
      </c>
      <c r="O2143" t="s">
        <v>8289</v>
      </c>
      <c r="P2143">
        <f t="shared" si="132"/>
        <v>0</v>
      </c>
      <c r="Q2143">
        <f t="shared" si="133"/>
        <v>0</v>
      </c>
      <c r="R2143" s="14">
        <f t="shared" si="134"/>
        <v>41927.235636574071</v>
      </c>
      <c r="S2143">
        <f t="shared" si="135"/>
        <v>2014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8288</v>
      </c>
      <c r="O2144" t="s">
        <v>8289</v>
      </c>
      <c r="P2144">
        <f t="shared" si="132"/>
        <v>6</v>
      </c>
      <c r="Q2144">
        <f t="shared" si="133"/>
        <v>50.08</v>
      </c>
      <c r="R2144" s="14">
        <f t="shared" si="134"/>
        <v>42340.701504629629</v>
      </c>
      <c r="S2144">
        <f t="shared" si="135"/>
        <v>2015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8288</v>
      </c>
      <c r="O2145" t="s">
        <v>8289</v>
      </c>
      <c r="P2145">
        <f t="shared" si="132"/>
        <v>11</v>
      </c>
      <c r="Q2145">
        <f t="shared" si="133"/>
        <v>45</v>
      </c>
      <c r="R2145" s="14">
        <f t="shared" si="134"/>
        <v>40332.886712962965</v>
      </c>
      <c r="S2145">
        <f t="shared" si="135"/>
        <v>2010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8288</v>
      </c>
      <c r="O2146" t="s">
        <v>8289</v>
      </c>
      <c r="P2146">
        <f t="shared" si="132"/>
        <v>2</v>
      </c>
      <c r="Q2146">
        <f t="shared" si="133"/>
        <v>25.29</v>
      </c>
      <c r="R2146" s="14">
        <f t="shared" si="134"/>
        <v>41499.546759259261</v>
      </c>
      <c r="S2146">
        <f t="shared" si="135"/>
        <v>2013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8288</v>
      </c>
      <c r="O2147" t="s">
        <v>8289</v>
      </c>
      <c r="P2147">
        <f t="shared" si="132"/>
        <v>30</v>
      </c>
      <c r="Q2147">
        <f t="shared" si="133"/>
        <v>51.29</v>
      </c>
      <c r="R2147" s="14">
        <f t="shared" si="134"/>
        <v>41575.237430555557</v>
      </c>
      <c r="S2147">
        <f t="shared" si="135"/>
        <v>2013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8288</v>
      </c>
      <c r="O2148" t="s">
        <v>8289</v>
      </c>
      <c r="P2148">
        <f t="shared" si="132"/>
        <v>0</v>
      </c>
      <c r="Q2148">
        <f t="shared" si="133"/>
        <v>1</v>
      </c>
      <c r="R2148" s="14">
        <f t="shared" si="134"/>
        <v>42397.679513888885</v>
      </c>
      <c r="S2148">
        <f t="shared" si="135"/>
        <v>2016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8288</v>
      </c>
      <c r="O2149" t="s">
        <v>8289</v>
      </c>
      <c r="P2149">
        <f t="shared" si="132"/>
        <v>1</v>
      </c>
      <c r="Q2149">
        <f t="shared" si="133"/>
        <v>49.38</v>
      </c>
      <c r="R2149" s="14">
        <f t="shared" si="134"/>
        <v>41927.295694444445</v>
      </c>
      <c r="S2149">
        <f t="shared" si="135"/>
        <v>2014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8288</v>
      </c>
      <c r="O2150" t="s">
        <v>8289</v>
      </c>
      <c r="P2150">
        <f t="shared" si="132"/>
        <v>2</v>
      </c>
      <c r="Q2150">
        <f t="shared" si="133"/>
        <v>1</v>
      </c>
      <c r="R2150" s="14">
        <f t="shared" si="134"/>
        <v>42066.733587962968</v>
      </c>
      <c r="S2150">
        <f t="shared" si="135"/>
        <v>2015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8288</v>
      </c>
      <c r="O2151" t="s">
        <v>8289</v>
      </c>
      <c r="P2151">
        <f t="shared" si="132"/>
        <v>0</v>
      </c>
      <c r="Q2151">
        <f t="shared" si="133"/>
        <v>0</v>
      </c>
      <c r="R2151" s="14">
        <f t="shared" si="134"/>
        <v>40355.024953703702</v>
      </c>
      <c r="S2151">
        <f t="shared" si="135"/>
        <v>2010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8288</v>
      </c>
      <c r="O2152" t="s">
        <v>8289</v>
      </c>
      <c r="P2152">
        <f t="shared" si="132"/>
        <v>1</v>
      </c>
      <c r="Q2152">
        <f t="shared" si="133"/>
        <v>101.25</v>
      </c>
      <c r="R2152" s="14">
        <f t="shared" si="134"/>
        <v>42534.284710648149</v>
      </c>
      <c r="S2152">
        <f t="shared" si="135"/>
        <v>2016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8288</v>
      </c>
      <c r="O2153" t="s">
        <v>8289</v>
      </c>
      <c r="P2153">
        <f t="shared" si="132"/>
        <v>0</v>
      </c>
      <c r="Q2153">
        <f t="shared" si="133"/>
        <v>19.670000000000002</v>
      </c>
      <c r="R2153" s="14">
        <f t="shared" si="134"/>
        <v>42520.847384259265</v>
      </c>
      <c r="S2153">
        <f t="shared" si="135"/>
        <v>2016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8288</v>
      </c>
      <c r="O2154" t="s">
        <v>8289</v>
      </c>
      <c r="P2154">
        <f t="shared" si="132"/>
        <v>0</v>
      </c>
      <c r="Q2154">
        <f t="shared" si="133"/>
        <v>12.5</v>
      </c>
      <c r="R2154" s="14">
        <f t="shared" si="134"/>
        <v>41683.832280092596</v>
      </c>
      <c r="S2154">
        <f t="shared" si="135"/>
        <v>2014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8288</v>
      </c>
      <c r="O2155" t="s">
        <v>8289</v>
      </c>
      <c r="P2155">
        <f t="shared" si="132"/>
        <v>0</v>
      </c>
      <c r="Q2155">
        <f t="shared" si="133"/>
        <v>8.5</v>
      </c>
      <c r="R2155" s="14">
        <f t="shared" si="134"/>
        <v>41974.911087962959</v>
      </c>
      <c r="S2155">
        <f t="shared" si="135"/>
        <v>2014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8288</v>
      </c>
      <c r="O2156" t="s">
        <v>8289</v>
      </c>
      <c r="P2156">
        <f t="shared" si="132"/>
        <v>1</v>
      </c>
      <c r="Q2156">
        <f t="shared" si="133"/>
        <v>1</v>
      </c>
      <c r="R2156" s="14">
        <f t="shared" si="134"/>
        <v>41647.632256944446</v>
      </c>
      <c r="S2156">
        <f t="shared" si="135"/>
        <v>2014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8288</v>
      </c>
      <c r="O2157" t="s">
        <v>8289</v>
      </c>
      <c r="P2157">
        <f t="shared" si="132"/>
        <v>2</v>
      </c>
      <c r="Q2157">
        <f t="shared" si="133"/>
        <v>23</v>
      </c>
      <c r="R2157" s="14">
        <f t="shared" si="134"/>
        <v>42430.747511574074</v>
      </c>
      <c r="S2157">
        <f t="shared" si="135"/>
        <v>2016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8288</v>
      </c>
      <c r="O2158" t="s">
        <v>8289</v>
      </c>
      <c r="P2158">
        <f t="shared" si="132"/>
        <v>3</v>
      </c>
      <c r="Q2158">
        <f t="shared" si="133"/>
        <v>17.989999999999998</v>
      </c>
      <c r="R2158" s="14">
        <f t="shared" si="134"/>
        <v>41488.85423611111</v>
      </c>
      <c r="S2158">
        <f t="shared" si="135"/>
        <v>2013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8288</v>
      </c>
      <c r="O2159" t="s">
        <v>8289</v>
      </c>
      <c r="P2159">
        <f t="shared" si="132"/>
        <v>28</v>
      </c>
      <c r="Q2159">
        <f t="shared" si="133"/>
        <v>370.95</v>
      </c>
      <c r="R2159" s="14">
        <f t="shared" si="134"/>
        <v>42694.98128472222</v>
      </c>
      <c r="S2159">
        <f t="shared" si="135"/>
        <v>2016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8288</v>
      </c>
      <c r="O2160" t="s">
        <v>8289</v>
      </c>
      <c r="P2160">
        <f t="shared" si="132"/>
        <v>7</v>
      </c>
      <c r="Q2160">
        <f t="shared" si="133"/>
        <v>63.57</v>
      </c>
      <c r="R2160" s="14">
        <f t="shared" si="134"/>
        <v>41264.853865740741</v>
      </c>
      <c r="S2160">
        <f t="shared" si="135"/>
        <v>2012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8288</v>
      </c>
      <c r="O2161" t="s">
        <v>8289</v>
      </c>
      <c r="P2161">
        <f t="shared" si="132"/>
        <v>1</v>
      </c>
      <c r="Q2161">
        <f t="shared" si="133"/>
        <v>13</v>
      </c>
      <c r="R2161" s="14">
        <f t="shared" si="134"/>
        <v>40710.731180555551</v>
      </c>
      <c r="S2161">
        <f t="shared" si="135"/>
        <v>2011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8288</v>
      </c>
      <c r="O2162" t="s">
        <v>8289</v>
      </c>
      <c r="P2162">
        <f t="shared" si="132"/>
        <v>1</v>
      </c>
      <c r="Q2162">
        <f t="shared" si="133"/>
        <v>5.31</v>
      </c>
      <c r="R2162" s="14">
        <f t="shared" si="134"/>
        <v>41018.711863425924</v>
      </c>
      <c r="S2162">
        <f t="shared" si="135"/>
        <v>2012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8280</v>
      </c>
      <c r="O2163" t="s">
        <v>8281</v>
      </c>
      <c r="P2163">
        <f t="shared" si="132"/>
        <v>116</v>
      </c>
      <c r="Q2163">
        <f t="shared" si="133"/>
        <v>35.619999999999997</v>
      </c>
      <c r="R2163" s="14">
        <f t="shared" si="134"/>
        <v>42240.852534722217</v>
      </c>
      <c r="S2163">
        <f t="shared" si="135"/>
        <v>2015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8280</v>
      </c>
      <c r="O2164" t="s">
        <v>8281</v>
      </c>
      <c r="P2164">
        <f t="shared" si="132"/>
        <v>112</v>
      </c>
      <c r="Q2164">
        <f t="shared" si="133"/>
        <v>87.1</v>
      </c>
      <c r="R2164" s="14">
        <f t="shared" si="134"/>
        <v>41813.766099537039</v>
      </c>
      <c r="S2164">
        <f t="shared" si="135"/>
        <v>2014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8280</v>
      </c>
      <c r="O2165" t="s">
        <v>8281</v>
      </c>
      <c r="P2165">
        <f t="shared" si="132"/>
        <v>132</v>
      </c>
      <c r="Q2165">
        <f t="shared" si="133"/>
        <v>75.11</v>
      </c>
      <c r="R2165" s="14">
        <f t="shared" si="134"/>
        <v>42111.899537037039</v>
      </c>
      <c r="S2165">
        <f t="shared" si="135"/>
        <v>2015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8280</v>
      </c>
      <c r="O2166" t="s">
        <v>8281</v>
      </c>
      <c r="P2166">
        <f t="shared" si="132"/>
        <v>103</v>
      </c>
      <c r="Q2166">
        <f t="shared" si="133"/>
        <v>68.010000000000005</v>
      </c>
      <c r="R2166" s="14">
        <f t="shared" si="134"/>
        <v>42515.71775462963</v>
      </c>
      <c r="S2166">
        <f t="shared" si="135"/>
        <v>2016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8280</v>
      </c>
      <c r="O2167" t="s">
        <v>8281</v>
      </c>
      <c r="P2167">
        <f t="shared" si="132"/>
        <v>139</v>
      </c>
      <c r="Q2167">
        <f t="shared" si="133"/>
        <v>29.62</v>
      </c>
      <c r="R2167" s="14">
        <f t="shared" si="134"/>
        <v>42438.667071759264</v>
      </c>
      <c r="S2167">
        <f t="shared" si="135"/>
        <v>2016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8280</v>
      </c>
      <c r="O2168" t="s">
        <v>8281</v>
      </c>
      <c r="P2168">
        <f t="shared" si="132"/>
        <v>147</v>
      </c>
      <c r="Q2168">
        <f t="shared" si="133"/>
        <v>91.63</v>
      </c>
      <c r="R2168" s="14">
        <f t="shared" si="134"/>
        <v>41933.838171296295</v>
      </c>
      <c r="S2168">
        <f t="shared" si="135"/>
        <v>2014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8280</v>
      </c>
      <c r="O2169" t="s">
        <v>8281</v>
      </c>
      <c r="P2169">
        <f t="shared" si="132"/>
        <v>120</v>
      </c>
      <c r="Q2169">
        <f t="shared" si="133"/>
        <v>22.5</v>
      </c>
      <c r="R2169" s="14">
        <f t="shared" si="134"/>
        <v>41153.066400462965</v>
      </c>
      <c r="S2169">
        <f t="shared" si="135"/>
        <v>2012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8280</v>
      </c>
      <c r="O2170" t="s">
        <v>8281</v>
      </c>
      <c r="P2170">
        <f t="shared" si="132"/>
        <v>122</v>
      </c>
      <c r="Q2170">
        <f t="shared" si="133"/>
        <v>64.37</v>
      </c>
      <c r="R2170" s="14">
        <f t="shared" si="134"/>
        <v>42745.600243055553</v>
      </c>
      <c r="S2170">
        <f t="shared" si="135"/>
        <v>2017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8280</v>
      </c>
      <c r="O2171" t="s">
        <v>8281</v>
      </c>
      <c r="P2171">
        <f t="shared" si="132"/>
        <v>100</v>
      </c>
      <c r="Q2171">
        <f t="shared" si="133"/>
        <v>21.86</v>
      </c>
      <c r="R2171" s="14">
        <f t="shared" si="134"/>
        <v>42793.700821759259</v>
      </c>
      <c r="S2171">
        <f t="shared" si="135"/>
        <v>2017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8280</v>
      </c>
      <c r="O2172" t="s">
        <v>8281</v>
      </c>
      <c r="P2172">
        <f t="shared" si="132"/>
        <v>181</v>
      </c>
      <c r="Q2172">
        <f t="shared" si="133"/>
        <v>33.32</v>
      </c>
      <c r="R2172" s="14">
        <f t="shared" si="134"/>
        <v>42198.750254629631</v>
      </c>
      <c r="S2172">
        <f t="shared" si="135"/>
        <v>2015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8280</v>
      </c>
      <c r="O2173" t="s">
        <v>8281</v>
      </c>
      <c r="P2173">
        <f t="shared" si="132"/>
        <v>106</v>
      </c>
      <c r="Q2173">
        <f t="shared" si="133"/>
        <v>90.28</v>
      </c>
      <c r="R2173" s="14">
        <f t="shared" si="134"/>
        <v>42141.95711805555</v>
      </c>
      <c r="S2173">
        <f t="shared" si="135"/>
        <v>2015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8280</v>
      </c>
      <c r="O2174" t="s">
        <v>8281</v>
      </c>
      <c r="P2174">
        <f t="shared" si="132"/>
        <v>100</v>
      </c>
      <c r="Q2174">
        <f t="shared" si="133"/>
        <v>76.92</v>
      </c>
      <c r="R2174" s="14">
        <f t="shared" si="134"/>
        <v>42082.580092592587</v>
      </c>
      <c r="S2174">
        <f t="shared" si="135"/>
        <v>2015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8280</v>
      </c>
      <c r="O2175" t="s">
        <v>8281</v>
      </c>
      <c r="P2175">
        <f t="shared" si="132"/>
        <v>127</v>
      </c>
      <c r="Q2175">
        <f t="shared" si="133"/>
        <v>59.23</v>
      </c>
      <c r="R2175" s="14">
        <f t="shared" si="134"/>
        <v>41495.692627314813</v>
      </c>
      <c r="S2175">
        <f t="shared" si="135"/>
        <v>2013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8280</v>
      </c>
      <c r="O2176" t="s">
        <v>8281</v>
      </c>
      <c r="P2176">
        <f t="shared" si="132"/>
        <v>103</v>
      </c>
      <c r="Q2176">
        <f t="shared" si="133"/>
        <v>65.38</v>
      </c>
      <c r="R2176" s="14">
        <f t="shared" si="134"/>
        <v>42465.542905092589</v>
      </c>
      <c r="S2176">
        <f t="shared" si="135"/>
        <v>2016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8280</v>
      </c>
      <c r="O2177" t="s">
        <v>8281</v>
      </c>
      <c r="P2177">
        <f t="shared" si="132"/>
        <v>250</v>
      </c>
      <c r="Q2177">
        <f t="shared" si="133"/>
        <v>67.31</v>
      </c>
      <c r="R2177" s="14">
        <f t="shared" si="134"/>
        <v>42565.009097222224</v>
      </c>
      <c r="S2177">
        <f t="shared" si="135"/>
        <v>2016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8280</v>
      </c>
      <c r="O2178" t="s">
        <v>8281</v>
      </c>
      <c r="P2178">
        <f t="shared" ref="P2178:P2241" si="136">ROUND(E2178/D2178*100,0)</f>
        <v>126</v>
      </c>
      <c r="Q2178">
        <f t="shared" si="133"/>
        <v>88.75</v>
      </c>
      <c r="R2178" s="14">
        <f t="shared" si="134"/>
        <v>42096.633206018523</v>
      </c>
      <c r="S2178">
        <f t="shared" si="135"/>
        <v>2015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8280</v>
      </c>
      <c r="O2179" t="s">
        <v>8281</v>
      </c>
      <c r="P2179">
        <f t="shared" si="136"/>
        <v>100</v>
      </c>
      <c r="Q2179">
        <f t="shared" ref="Q2179:Q2242" si="137">IFERROR(ROUND(E2179/L2179,2),0)</f>
        <v>65.87</v>
      </c>
      <c r="R2179" s="14">
        <f t="shared" ref="R2179:R2242" si="138">(((J2179/60)/60)/24)+DATE(1970,1,1)</f>
        <v>42502.250775462962</v>
      </c>
      <c r="S2179">
        <f t="shared" ref="S2179:S2242" si="139">YEAR(R2179)</f>
        <v>2016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8280</v>
      </c>
      <c r="O2180" t="s">
        <v>8281</v>
      </c>
      <c r="P2180">
        <f t="shared" si="136"/>
        <v>139</v>
      </c>
      <c r="Q2180">
        <f t="shared" si="137"/>
        <v>40.35</v>
      </c>
      <c r="R2180" s="14">
        <f t="shared" si="138"/>
        <v>42723.63653935185</v>
      </c>
      <c r="S2180">
        <f t="shared" si="139"/>
        <v>2016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8280</v>
      </c>
      <c r="O2181" t="s">
        <v>8281</v>
      </c>
      <c r="P2181">
        <f t="shared" si="136"/>
        <v>161</v>
      </c>
      <c r="Q2181">
        <f t="shared" si="137"/>
        <v>76.86</v>
      </c>
      <c r="R2181" s="14">
        <f t="shared" si="138"/>
        <v>42075.171203703707</v>
      </c>
      <c r="S2181">
        <f t="shared" si="139"/>
        <v>2015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8280</v>
      </c>
      <c r="O2182" t="s">
        <v>8281</v>
      </c>
      <c r="P2182">
        <f t="shared" si="136"/>
        <v>107</v>
      </c>
      <c r="Q2182">
        <f t="shared" si="137"/>
        <v>68.709999999999994</v>
      </c>
      <c r="R2182" s="14">
        <f t="shared" si="138"/>
        <v>42279.669768518521</v>
      </c>
      <c r="S2182">
        <f t="shared" si="139"/>
        <v>2015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8288</v>
      </c>
      <c r="O2183" t="s">
        <v>8306</v>
      </c>
      <c r="P2183">
        <f t="shared" si="136"/>
        <v>153</v>
      </c>
      <c r="Q2183">
        <f t="shared" si="137"/>
        <v>57.77</v>
      </c>
      <c r="R2183" s="14">
        <f t="shared" si="138"/>
        <v>42773.005243055552</v>
      </c>
      <c r="S2183">
        <f t="shared" si="139"/>
        <v>2017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8288</v>
      </c>
      <c r="O2184" t="s">
        <v>8306</v>
      </c>
      <c r="P2184">
        <f t="shared" si="136"/>
        <v>524</v>
      </c>
      <c r="Q2184">
        <f t="shared" si="137"/>
        <v>44.17</v>
      </c>
      <c r="R2184" s="14">
        <f t="shared" si="138"/>
        <v>41879.900752314818</v>
      </c>
      <c r="S2184">
        <f t="shared" si="139"/>
        <v>2014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8288</v>
      </c>
      <c r="O2185" t="s">
        <v>8306</v>
      </c>
      <c r="P2185">
        <f t="shared" si="136"/>
        <v>489</v>
      </c>
      <c r="Q2185">
        <f t="shared" si="137"/>
        <v>31.57</v>
      </c>
      <c r="R2185" s="14">
        <f t="shared" si="138"/>
        <v>42745.365474537044</v>
      </c>
      <c r="S2185">
        <f t="shared" si="139"/>
        <v>2017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8288</v>
      </c>
      <c r="O2186" t="s">
        <v>8306</v>
      </c>
      <c r="P2186">
        <f t="shared" si="136"/>
        <v>285</v>
      </c>
      <c r="Q2186">
        <f t="shared" si="137"/>
        <v>107.05</v>
      </c>
      <c r="R2186" s="14">
        <f t="shared" si="138"/>
        <v>42380.690289351856</v>
      </c>
      <c r="S2186">
        <f t="shared" si="139"/>
        <v>2016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8288</v>
      </c>
      <c r="O2187" t="s">
        <v>8306</v>
      </c>
      <c r="P2187">
        <f t="shared" si="136"/>
        <v>1857</v>
      </c>
      <c r="Q2187">
        <f t="shared" si="137"/>
        <v>149.03</v>
      </c>
      <c r="R2187" s="14">
        <f t="shared" si="138"/>
        <v>41319.349988425929</v>
      </c>
      <c r="S2187">
        <f t="shared" si="139"/>
        <v>2013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8288</v>
      </c>
      <c r="O2188" t="s">
        <v>8306</v>
      </c>
      <c r="P2188">
        <f t="shared" si="136"/>
        <v>110</v>
      </c>
      <c r="Q2188">
        <f t="shared" si="137"/>
        <v>55.96</v>
      </c>
      <c r="R2188" s="14">
        <f t="shared" si="138"/>
        <v>42583.615081018521</v>
      </c>
      <c r="S2188">
        <f t="shared" si="139"/>
        <v>2016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8288</v>
      </c>
      <c r="O2189" t="s">
        <v>8306</v>
      </c>
      <c r="P2189">
        <f t="shared" si="136"/>
        <v>1015</v>
      </c>
      <c r="Q2189">
        <f t="shared" si="137"/>
        <v>56.97</v>
      </c>
      <c r="R2189" s="14">
        <f t="shared" si="138"/>
        <v>42068.209097222221</v>
      </c>
      <c r="S2189">
        <f t="shared" si="139"/>
        <v>2015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8288</v>
      </c>
      <c r="O2190" t="s">
        <v>8306</v>
      </c>
      <c r="P2190">
        <f t="shared" si="136"/>
        <v>412</v>
      </c>
      <c r="Q2190">
        <f t="shared" si="137"/>
        <v>44.06</v>
      </c>
      <c r="R2190" s="14">
        <f t="shared" si="138"/>
        <v>42633.586122685185</v>
      </c>
      <c r="S2190">
        <f t="shared" si="139"/>
        <v>2016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8288</v>
      </c>
      <c r="O2191" t="s">
        <v>8306</v>
      </c>
      <c r="P2191">
        <f t="shared" si="136"/>
        <v>503</v>
      </c>
      <c r="Q2191">
        <f t="shared" si="137"/>
        <v>68.63</v>
      </c>
      <c r="R2191" s="14">
        <f t="shared" si="138"/>
        <v>42467.788194444445</v>
      </c>
      <c r="S2191">
        <f t="shared" si="139"/>
        <v>2016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8288</v>
      </c>
      <c r="O2192" t="s">
        <v>8306</v>
      </c>
      <c r="P2192">
        <f t="shared" si="136"/>
        <v>185</v>
      </c>
      <c r="Q2192">
        <f t="shared" si="137"/>
        <v>65.319999999999993</v>
      </c>
      <c r="R2192" s="14">
        <f t="shared" si="138"/>
        <v>42417.625046296293</v>
      </c>
      <c r="S2192">
        <f t="shared" si="139"/>
        <v>2016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8288</v>
      </c>
      <c r="O2193" t="s">
        <v>8306</v>
      </c>
      <c r="P2193">
        <f t="shared" si="136"/>
        <v>120</v>
      </c>
      <c r="Q2193">
        <f t="shared" si="137"/>
        <v>35.92</v>
      </c>
      <c r="R2193" s="14">
        <f t="shared" si="138"/>
        <v>42768.833645833336</v>
      </c>
      <c r="S2193">
        <f t="shared" si="139"/>
        <v>2017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8288</v>
      </c>
      <c r="O2194" t="s">
        <v>8306</v>
      </c>
      <c r="P2194">
        <f t="shared" si="136"/>
        <v>1081</v>
      </c>
      <c r="Q2194">
        <f t="shared" si="137"/>
        <v>40.07</v>
      </c>
      <c r="R2194" s="14">
        <f t="shared" si="138"/>
        <v>42691.8512037037</v>
      </c>
      <c r="S2194">
        <f t="shared" si="139"/>
        <v>2016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8288</v>
      </c>
      <c r="O2195" t="s">
        <v>8306</v>
      </c>
      <c r="P2195">
        <f t="shared" si="136"/>
        <v>452</v>
      </c>
      <c r="Q2195">
        <f t="shared" si="137"/>
        <v>75.650000000000006</v>
      </c>
      <c r="R2195" s="14">
        <f t="shared" si="138"/>
        <v>42664.405925925923</v>
      </c>
      <c r="S2195">
        <f t="shared" si="139"/>
        <v>2016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8288</v>
      </c>
      <c r="O2196" t="s">
        <v>8306</v>
      </c>
      <c r="P2196">
        <f t="shared" si="136"/>
        <v>537</v>
      </c>
      <c r="Q2196">
        <f t="shared" si="137"/>
        <v>61.2</v>
      </c>
      <c r="R2196" s="14">
        <f t="shared" si="138"/>
        <v>42425.757986111115</v>
      </c>
      <c r="S2196">
        <f t="shared" si="139"/>
        <v>2016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8288</v>
      </c>
      <c r="O2197" t="s">
        <v>8306</v>
      </c>
      <c r="P2197">
        <f t="shared" si="136"/>
        <v>120</v>
      </c>
      <c r="Q2197">
        <f t="shared" si="137"/>
        <v>48.13</v>
      </c>
      <c r="R2197" s="14">
        <f t="shared" si="138"/>
        <v>42197.771990740745</v>
      </c>
      <c r="S2197">
        <f t="shared" si="139"/>
        <v>2015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8288</v>
      </c>
      <c r="O2198" t="s">
        <v>8306</v>
      </c>
      <c r="P2198">
        <f t="shared" si="136"/>
        <v>114</v>
      </c>
      <c r="Q2198">
        <f t="shared" si="137"/>
        <v>68.11</v>
      </c>
      <c r="R2198" s="14">
        <f t="shared" si="138"/>
        <v>42675.487291666665</v>
      </c>
      <c r="S2198">
        <f t="shared" si="139"/>
        <v>2016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8288</v>
      </c>
      <c r="O2199" t="s">
        <v>8306</v>
      </c>
      <c r="P2199">
        <f t="shared" si="136"/>
        <v>951</v>
      </c>
      <c r="Q2199">
        <f t="shared" si="137"/>
        <v>65.89</v>
      </c>
      <c r="R2199" s="14">
        <f t="shared" si="138"/>
        <v>42033.584016203706</v>
      </c>
      <c r="S2199">
        <f t="shared" si="139"/>
        <v>2015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8288</v>
      </c>
      <c r="O2200" t="s">
        <v>8306</v>
      </c>
      <c r="P2200">
        <f t="shared" si="136"/>
        <v>133</v>
      </c>
      <c r="Q2200">
        <f t="shared" si="137"/>
        <v>81.650000000000006</v>
      </c>
      <c r="R2200" s="14">
        <f t="shared" si="138"/>
        <v>42292.513888888891</v>
      </c>
      <c r="S2200">
        <f t="shared" si="139"/>
        <v>2015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8288</v>
      </c>
      <c r="O2201" t="s">
        <v>8306</v>
      </c>
      <c r="P2201">
        <f t="shared" si="136"/>
        <v>147</v>
      </c>
      <c r="Q2201">
        <f t="shared" si="137"/>
        <v>52.7</v>
      </c>
      <c r="R2201" s="14">
        <f t="shared" si="138"/>
        <v>42262.416643518518</v>
      </c>
      <c r="S2201">
        <f t="shared" si="139"/>
        <v>2015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8288</v>
      </c>
      <c r="O2202" t="s">
        <v>8306</v>
      </c>
      <c r="P2202">
        <f t="shared" si="136"/>
        <v>542</v>
      </c>
      <c r="Q2202">
        <f t="shared" si="137"/>
        <v>41.23</v>
      </c>
      <c r="R2202" s="14">
        <f t="shared" si="138"/>
        <v>42163.625787037032</v>
      </c>
      <c r="S2202">
        <f t="shared" si="139"/>
        <v>2015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t="s">
        <v>8285</v>
      </c>
      <c r="P2203">
        <f t="shared" si="136"/>
        <v>383</v>
      </c>
      <c r="Q2203">
        <f t="shared" si="137"/>
        <v>15.04</v>
      </c>
      <c r="R2203" s="14">
        <f t="shared" si="138"/>
        <v>41276.846817129634</v>
      </c>
      <c r="S2203">
        <f t="shared" si="139"/>
        <v>2013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t="s">
        <v>8285</v>
      </c>
      <c r="P2204">
        <f t="shared" si="136"/>
        <v>704</v>
      </c>
      <c r="Q2204">
        <f t="shared" si="137"/>
        <v>39.07</v>
      </c>
      <c r="R2204" s="14">
        <f t="shared" si="138"/>
        <v>41184.849166666667</v>
      </c>
      <c r="S2204">
        <f t="shared" si="139"/>
        <v>2012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t="s">
        <v>8285</v>
      </c>
      <c r="P2205">
        <f t="shared" si="136"/>
        <v>110</v>
      </c>
      <c r="Q2205">
        <f t="shared" si="137"/>
        <v>43.82</v>
      </c>
      <c r="R2205" s="14">
        <f t="shared" si="138"/>
        <v>42241.85974537037</v>
      </c>
      <c r="S2205">
        <f t="shared" si="139"/>
        <v>2015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t="s">
        <v>8285</v>
      </c>
      <c r="P2206">
        <f t="shared" si="136"/>
        <v>133</v>
      </c>
      <c r="Q2206">
        <f t="shared" si="137"/>
        <v>27.3</v>
      </c>
      <c r="R2206" s="14">
        <f t="shared" si="138"/>
        <v>41312.311562499999</v>
      </c>
      <c r="S2206">
        <f t="shared" si="139"/>
        <v>2013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t="s">
        <v>8285</v>
      </c>
      <c r="P2207">
        <f t="shared" si="136"/>
        <v>152</v>
      </c>
      <c r="Q2207">
        <f t="shared" si="137"/>
        <v>42.22</v>
      </c>
      <c r="R2207" s="14">
        <f t="shared" si="138"/>
        <v>41031.82163194444</v>
      </c>
      <c r="S2207">
        <f t="shared" si="139"/>
        <v>2012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t="s">
        <v>8285</v>
      </c>
      <c r="P2208">
        <f t="shared" si="136"/>
        <v>103</v>
      </c>
      <c r="Q2208">
        <f t="shared" si="137"/>
        <v>33.24</v>
      </c>
      <c r="R2208" s="14">
        <f t="shared" si="138"/>
        <v>40997.257222222222</v>
      </c>
      <c r="S2208">
        <f t="shared" si="139"/>
        <v>2012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t="s">
        <v>8285</v>
      </c>
      <c r="P2209">
        <f t="shared" si="136"/>
        <v>100</v>
      </c>
      <c r="Q2209">
        <f t="shared" si="137"/>
        <v>285.70999999999998</v>
      </c>
      <c r="R2209" s="14">
        <f t="shared" si="138"/>
        <v>41564.194131944445</v>
      </c>
      <c r="S2209">
        <f t="shared" si="139"/>
        <v>2013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t="s">
        <v>8285</v>
      </c>
      <c r="P2210">
        <f t="shared" si="136"/>
        <v>102</v>
      </c>
      <c r="Q2210">
        <f t="shared" si="137"/>
        <v>42.33</v>
      </c>
      <c r="R2210" s="14">
        <f t="shared" si="138"/>
        <v>40946.882245370369</v>
      </c>
      <c r="S2210">
        <f t="shared" si="139"/>
        <v>2012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t="s">
        <v>8285</v>
      </c>
      <c r="P2211">
        <f t="shared" si="136"/>
        <v>151</v>
      </c>
      <c r="Q2211">
        <f t="shared" si="137"/>
        <v>50.27</v>
      </c>
      <c r="R2211" s="14">
        <f t="shared" si="138"/>
        <v>41732.479675925926</v>
      </c>
      <c r="S2211">
        <f t="shared" si="139"/>
        <v>2014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t="s">
        <v>8285</v>
      </c>
      <c r="P2212">
        <f t="shared" si="136"/>
        <v>111</v>
      </c>
      <c r="Q2212">
        <f t="shared" si="137"/>
        <v>61.9</v>
      </c>
      <c r="R2212" s="14">
        <f t="shared" si="138"/>
        <v>40956.066087962965</v>
      </c>
      <c r="S2212">
        <f t="shared" si="139"/>
        <v>2012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t="s">
        <v>8285</v>
      </c>
      <c r="P2213">
        <f t="shared" si="136"/>
        <v>196</v>
      </c>
      <c r="Q2213">
        <f t="shared" si="137"/>
        <v>40.75</v>
      </c>
      <c r="R2213" s="14">
        <f t="shared" si="138"/>
        <v>41716.785011574073</v>
      </c>
      <c r="S2213">
        <f t="shared" si="139"/>
        <v>2014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t="s">
        <v>8285</v>
      </c>
      <c r="P2214">
        <f t="shared" si="136"/>
        <v>114</v>
      </c>
      <c r="Q2214">
        <f t="shared" si="137"/>
        <v>55.8</v>
      </c>
      <c r="R2214" s="14">
        <f t="shared" si="138"/>
        <v>41548.747418981482</v>
      </c>
      <c r="S2214">
        <f t="shared" si="139"/>
        <v>2013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t="s">
        <v>8285</v>
      </c>
      <c r="P2215">
        <f t="shared" si="136"/>
        <v>200</v>
      </c>
      <c r="Q2215">
        <f t="shared" si="137"/>
        <v>10</v>
      </c>
      <c r="R2215" s="14">
        <f t="shared" si="138"/>
        <v>42109.826145833329</v>
      </c>
      <c r="S2215">
        <f t="shared" si="139"/>
        <v>2015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t="s">
        <v>8285</v>
      </c>
      <c r="P2216">
        <f t="shared" si="136"/>
        <v>293</v>
      </c>
      <c r="Q2216">
        <f t="shared" si="137"/>
        <v>73.13</v>
      </c>
      <c r="R2216" s="14">
        <f t="shared" si="138"/>
        <v>41646.792222222226</v>
      </c>
      <c r="S2216">
        <f t="shared" si="139"/>
        <v>2014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t="s">
        <v>8285</v>
      </c>
      <c r="P2217">
        <f t="shared" si="136"/>
        <v>156</v>
      </c>
      <c r="Q2217">
        <f t="shared" si="137"/>
        <v>26.06</v>
      </c>
      <c r="R2217" s="14">
        <f t="shared" si="138"/>
        <v>40958.717268518521</v>
      </c>
      <c r="S2217">
        <f t="shared" si="139"/>
        <v>2012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t="s">
        <v>8285</v>
      </c>
      <c r="P2218">
        <f t="shared" si="136"/>
        <v>106</v>
      </c>
      <c r="Q2218">
        <f t="shared" si="137"/>
        <v>22.64</v>
      </c>
      <c r="R2218" s="14">
        <f t="shared" si="138"/>
        <v>42194.751678240747</v>
      </c>
      <c r="S2218">
        <f t="shared" si="139"/>
        <v>2015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t="s">
        <v>8285</v>
      </c>
      <c r="P2219">
        <f t="shared" si="136"/>
        <v>101</v>
      </c>
      <c r="Q2219">
        <f t="shared" si="137"/>
        <v>47.22</v>
      </c>
      <c r="R2219" s="14">
        <f t="shared" si="138"/>
        <v>42299.776770833334</v>
      </c>
      <c r="S2219">
        <f t="shared" si="139"/>
        <v>2015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t="s">
        <v>8285</v>
      </c>
      <c r="P2220">
        <f t="shared" si="136"/>
        <v>123</v>
      </c>
      <c r="Q2220">
        <f t="shared" si="137"/>
        <v>32.32</v>
      </c>
      <c r="R2220" s="14">
        <f t="shared" si="138"/>
        <v>41127.812303240738</v>
      </c>
      <c r="S2220">
        <f t="shared" si="139"/>
        <v>2012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t="s">
        <v>8285</v>
      </c>
      <c r="P2221">
        <f t="shared" si="136"/>
        <v>102</v>
      </c>
      <c r="Q2221">
        <f t="shared" si="137"/>
        <v>53.42</v>
      </c>
      <c r="R2221" s="14">
        <f t="shared" si="138"/>
        <v>42205.718888888892</v>
      </c>
      <c r="S2221">
        <f t="shared" si="139"/>
        <v>2015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t="s">
        <v>8285</v>
      </c>
      <c r="P2222">
        <f t="shared" si="136"/>
        <v>101</v>
      </c>
      <c r="Q2222">
        <f t="shared" si="137"/>
        <v>51.3</v>
      </c>
      <c r="R2222" s="14">
        <f t="shared" si="138"/>
        <v>41452.060601851852</v>
      </c>
      <c r="S2222">
        <f t="shared" si="139"/>
        <v>2013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8288</v>
      </c>
      <c r="O2223" t="s">
        <v>8306</v>
      </c>
      <c r="P2223">
        <f t="shared" si="136"/>
        <v>108</v>
      </c>
      <c r="Q2223">
        <f t="shared" si="137"/>
        <v>37.200000000000003</v>
      </c>
      <c r="R2223" s="14">
        <f t="shared" si="138"/>
        <v>42452.666770833333</v>
      </c>
      <c r="S2223">
        <f t="shared" si="139"/>
        <v>2016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8288</v>
      </c>
      <c r="O2224" t="s">
        <v>8306</v>
      </c>
      <c r="P2224">
        <f t="shared" si="136"/>
        <v>163</v>
      </c>
      <c r="Q2224">
        <f t="shared" si="137"/>
        <v>27.1</v>
      </c>
      <c r="R2224" s="14">
        <f t="shared" si="138"/>
        <v>40906.787581018521</v>
      </c>
      <c r="S2224">
        <f t="shared" si="139"/>
        <v>2011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8288</v>
      </c>
      <c r="O2225" t="s">
        <v>8306</v>
      </c>
      <c r="P2225">
        <f t="shared" si="136"/>
        <v>106</v>
      </c>
      <c r="Q2225">
        <f t="shared" si="137"/>
        <v>206.31</v>
      </c>
      <c r="R2225" s="14">
        <f t="shared" si="138"/>
        <v>42152.640833333338</v>
      </c>
      <c r="S2225">
        <f t="shared" si="139"/>
        <v>2015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8288</v>
      </c>
      <c r="O2226" t="s">
        <v>8306</v>
      </c>
      <c r="P2226">
        <f t="shared" si="136"/>
        <v>243</v>
      </c>
      <c r="Q2226">
        <f t="shared" si="137"/>
        <v>82.15</v>
      </c>
      <c r="R2226" s="14">
        <f t="shared" si="138"/>
        <v>42644.667534722219</v>
      </c>
      <c r="S2226">
        <f t="shared" si="139"/>
        <v>2016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8288</v>
      </c>
      <c r="O2227" t="s">
        <v>8306</v>
      </c>
      <c r="P2227">
        <f t="shared" si="136"/>
        <v>945</v>
      </c>
      <c r="Q2227">
        <f t="shared" si="137"/>
        <v>164.8</v>
      </c>
      <c r="R2227" s="14">
        <f t="shared" si="138"/>
        <v>41873.79184027778</v>
      </c>
      <c r="S2227">
        <f t="shared" si="139"/>
        <v>2014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8288</v>
      </c>
      <c r="O2228" t="s">
        <v>8306</v>
      </c>
      <c r="P2228">
        <f t="shared" si="136"/>
        <v>108</v>
      </c>
      <c r="Q2228">
        <f t="shared" si="137"/>
        <v>60.82</v>
      </c>
      <c r="R2228" s="14">
        <f t="shared" si="138"/>
        <v>42381.79886574074</v>
      </c>
      <c r="S2228">
        <f t="shared" si="139"/>
        <v>2016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8288</v>
      </c>
      <c r="O2229" t="s">
        <v>8306</v>
      </c>
      <c r="P2229">
        <f t="shared" si="136"/>
        <v>157</v>
      </c>
      <c r="Q2229">
        <f t="shared" si="137"/>
        <v>67.97</v>
      </c>
      <c r="R2229" s="14">
        <f t="shared" si="138"/>
        <v>41561.807349537034</v>
      </c>
      <c r="S2229">
        <f t="shared" si="139"/>
        <v>2013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8288</v>
      </c>
      <c r="O2230" t="s">
        <v>8306</v>
      </c>
      <c r="P2230">
        <f t="shared" si="136"/>
        <v>1174</v>
      </c>
      <c r="Q2230">
        <f t="shared" si="137"/>
        <v>81.56</v>
      </c>
      <c r="R2230" s="14">
        <f t="shared" si="138"/>
        <v>42202.278194444443</v>
      </c>
      <c r="S2230">
        <f t="shared" si="139"/>
        <v>2015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8288</v>
      </c>
      <c r="O2231" t="s">
        <v>8306</v>
      </c>
      <c r="P2231">
        <f t="shared" si="136"/>
        <v>171</v>
      </c>
      <c r="Q2231">
        <f t="shared" si="137"/>
        <v>25.43</v>
      </c>
      <c r="R2231" s="14">
        <f t="shared" si="138"/>
        <v>41484.664247685185</v>
      </c>
      <c r="S2231">
        <f t="shared" si="139"/>
        <v>2013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8288</v>
      </c>
      <c r="O2232" t="s">
        <v>8306</v>
      </c>
      <c r="P2232">
        <f t="shared" si="136"/>
        <v>126</v>
      </c>
      <c r="Q2232">
        <f t="shared" si="137"/>
        <v>21.5</v>
      </c>
      <c r="R2232" s="14">
        <f t="shared" si="138"/>
        <v>41724.881099537037</v>
      </c>
      <c r="S2232">
        <f t="shared" si="139"/>
        <v>2014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8288</v>
      </c>
      <c r="O2233" t="s">
        <v>8306</v>
      </c>
      <c r="P2233">
        <f t="shared" si="136"/>
        <v>1212</v>
      </c>
      <c r="Q2233">
        <f t="shared" si="137"/>
        <v>27.23</v>
      </c>
      <c r="R2233" s="14">
        <f t="shared" si="138"/>
        <v>41423.910891203705</v>
      </c>
      <c r="S2233">
        <f t="shared" si="139"/>
        <v>2013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8288</v>
      </c>
      <c r="O2234" t="s">
        <v>8306</v>
      </c>
      <c r="P2234">
        <f t="shared" si="136"/>
        <v>496</v>
      </c>
      <c r="Q2234">
        <f t="shared" si="137"/>
        <v>25.09</v>
      </c>
      <c r="R2234" s="14">
        <f t="shared" si="138"/>
        <v>41806.794074074074</v>
      </c>
      <c r="S2234">
        <f t="shared" si="139"/>
        <v>2014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8288</v>
      </c>
      <c r="O2235" t="s">
        <v>8306</v>
      </c>
      <c r="P2235">
        <f t="shared" si="136"/>
        <v>332</v>
      </c>
      <c r="Q2235">
        <f t="shared" si="137"/>
        <v>21.23</v>
      </c>
      <c r="R2235" s="14">
        <f t="shared" si="138"/>
        <v>42331.378923611104</v>
      </c>
      <c r="S2235">
        <f t="shared" si="139"/>
        <v>2015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8288</v>
      </c>
      <c r="O2236" t="s">
        <v>8306</v>
      </c>
      <c r="P2236">
        <f t="shared" si="136"/>
        <v>1165</v>
      </c>
      <c r="Q2236">
        <f t="shared" si="137"/>
        <v>41.61</v>
      </c>
      <c r="R2236" s="14">
        <f t="shared" si="138"/>
        <v>42710.824618055558</v>
      </c>
      <c r="S2236">
        <f t="shared" si="139"/>
        <v>2016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8288</v>
      </c>
      <c r="O2237" t="s">
        <v>8306</v>
      </c>
      <c r="P2237">
        <f t="shared" si="136"/>
        <v>153</v>
      </c>
      <c r="Q2237">
        <f t="shared" si="137"/>
        <v>135.59</v>
      </c>
      <c r="R2237" s="14">
        <f t="shared" si="138"/>
        <v>42062.022118055553</v>
      </c>
      <c r="S2237">
        <f t="shared" si="139"/>
        <v>2015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8288</v>
      </c>
      <c r="O2238" t="s">
        <v>8306</v>
      </c>
      <c r="P2238">
        <f t="shared" si="136"/>
        <v>537</v>
      </c>
      <c r="Q2238">
        <f t="shared" si="137"/>
        <v>22.12</v>
      </c>
      <c r="R2238" s="14">
        <f t="shared" si="138"/>
        <v>42371.617164351846</v>
      </c>
      <c r="S2238">
        <f t="shared" si="139"/>
        <v>2016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8288</v>
      </c>
      <c r="O2239" t="s">
        <v>8306</v>
      </c>
      <c r="P2239">
        <f t="shared" si="136"/>
        <v>353</v>
      </c>
      <c r="Q2239">
        <f t="shared" si="137"/>
        <v>64.63</v>
      </c>
      <c r="R2239" s="14">
        <f t="shared" si="138"/>
        <v>41915.003275462965</v>
      </c>
      <c r="S2239">
        <f t="shared" si="139"/>
        <v>2014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8288</v>
      </c>
      <c r="O2240" t="s">
        <v>8306</v>
      </c>
      <c r="P2240">
        <f t="shared" si="136"/>
        <v>137</v>
      </c>
      <c r="Q2240">
        <f t="shared" si="137"/>
        <v>69.569999999999993</v>
      </c>
      <c r="R2240" s="14">
        <f t="shared" si="138"/>
        <v>42774.621712962966</v>
      </c>
      <c r="S2240">
        <f t="shared" si="139"/>
        <v>2017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8288</v>
      </c>
      <c r="O2241" t="s">
        <v>8306</v>
      </c>
      <c r="P2241">
        <f t="shared" si="136"/>
        <v>128</v>
      </c>
      <c r="Q2241">
        <f t="shared" si="137"/>
        <v>75.13</v>
      </c>
      <c r="R2241" s="14">
        <f t="shared" si="138"/>
        <v>41572.958495370374</v>
      </c>
      <c r="S2241">
        <f t="shared" si="139"/>
        <v>2013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8288</v>
      </c>
      <c r="O2242" t="s">
        <v>8306</v>
      </c>
      <c r="P2242">
        <f t="shared" ref="P2242:P2305" si="140">ROUND(E2242/D2242*100,0)</f>
        <v>271</v>
      </c>
      <c r="Q2242">
        <f t="shared" si="137"/>
        <v>140.97999999999999</v>
      </c>
      <c r="R2242" s="14">
        <f t="shared" si="138"/>
        <v>42452.825740740736</v>
      </c>
      <c r="S2242">
        <f t="shared" si="139"/>
        <v>2016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8288</v>
      </c>
      <c r="O2243" t="s">
        <v>8306</v>
      </c>
      <c r="P2243">
        <f t="shared" si="140"/>
        <v>806</v>
      </c>
      <c r="Q2243">
        <f t="shared" ref="Q2243:Q2306" si="141">IFERROR(ROUND(E2243/L2243,2),0)</f>
        <v>49.47</v>
      </c>
      <c r="R2243" s="14">
        <f t="shared" ref="R2243:R2306" si="142">(((J2243/60)/60)/24)+DATE(1970,1,1)</f>
        <v>42766.827546296292</v>
      </c>
      <c r="S2243">
        <f t="shared" ref="S2243:S2306" si="143">YEAR(R2243)</f>
        <v>2017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8288</v>
      </c>
      <c r="O2244" t="s">
        <v>8306</v>
      </c>
      <c r="P2244">
        <f t="shared" si="140"/>
        <v>1360</v>
      </c>
      <c r="Q2244">
        <f t="shared" si="141"/>
        <v>53.87</v>
      </c>
      <c r="R2244" s="14">
        <f t="shared" si="142"/>
        <v>41569.575613425928</v>
      </c>
      <c r="S2244">
        <f t="shared" si="143"/>
        <v>2013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8288</v>
      </c>
      <c r="O2245" t="s">
        <v>8306</v>
      </c>
      <c r="P2245">
        <f t="shared" si="140"/>
        <v>930250</v>
      </c>
      <c r="Q2245">
        <f t="shared" si="141"/>
        <v>4.57</v>
      </c>
      <c r="R2245" s="14">
        <f t="shared" si="142"/>
        <v>42800.751041666663</v>
      </c>
      <c r="S2245">
        <f t="shared" si="143"/>
        <v>2017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8288</v>
      </c>
      <c r="O2246" t="s">
        <v>8306</v>
      </c>
      <c r="P2246">
        <f t="shared" si="140"/>
        <v>377</v>
      </c>
      <c r="Q2246">
        <f t="shared" si="141"/>
        <v>65</v>
      </c>
      <c r="R2246" s="14">
        <f t="shared" si="142"/>
        <v>42647.818819444445</v>
      </c>
      <c r="S2246">
        <f t="shared" si="143"/>
        <v>2016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8288</v>
      </c>
      <c r="O2247" t="s">
        <v>8306</v>
      </c>
      <c r="P2247">
        <f t="shared" si="140"/>
        <v>2647</v>
      </c>
      <c r="Q2247">
        <f t="shared" si="141"/>
        <v>53.48</v>
      </c>
      <c r="R2247" s="14">
        <f t="shared" si="142"/>
        <v>41660.708530092597</v>
      </c>
      <c r="S2247">
        <f t="shared" si="143"/>
        <v>2014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8288</v>
      </c>
      <c r="O2248" t="s">
        <v>8306</v>
      </c>
      <c r="P2248">
        <f t="shared" si="140"/>
        <v>100</v>
      </c>
      <c r="Q2248">
        <f t="shared" si="141"/>
        <v>43.91</v>
      </c>
      <c r="R2248" s="14">
        <f t="shared" si="142"/>
        <v>42221.79178240741</v>
      </c>
      <c r="S2248">
        <f t="shared" si="143"/>
        <v>2015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8288</v>
      </c>
      <c r="O2249" t="s">
        <v>8306</v>
      </c>
      <c r="P2249">
        <f t="shared" si="140"/>
        <v>104</v>
      </c>
      <c r="Q2249">
        <f t="shared" si="141"/>
        <v>50.85</v>
      </c>
      <c r="R2249" s="14">
        <f t="shared" si="142"/>
        <v>42200.666261574079</v>
      </c>
      <c r="S2249">
        <f t="shared" si="143"/>
        <v>2015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8288</v>
      </c>
      <c r="O2250" t="s">
        <v>8306</v>
      </c>
      <c r="P2250">
        <f t="shared" si="140"/>
        <v>107</v>
      </c>
      <c r="Q2250">
        <f t="shared" si="141"/>
        <v>58.63</v>
      </c>
      <c r="R2250" s="14">
        <f t="shared" si="142"/>
        <v>42688.875902777778</v>
      </c>
      <c r="S2250">
        <f t="shared" si="143"/>
        <v>2016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8288</v>
      </c>
      <c r="O2251" t="s">
        <v>8306</v>
      </c>
      <c r="P2251">
        <f t="shared" si="140"/>
        <v>169</v>
      </c>
      <c r="Q2251">
        <f t="shared" si="141"/>
        <v>32.82</v>
      </c>
      <c r="R2251" s="14">
        <f t="shared" si="142"/>
        <v>41336.703298611108</v>
      </c>
      <c r="S2251">
        <f t="shared" si="143"/>
        <v>2013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8288</v>
      </c>
      <c r="O2252" t="s">
        <v>8306</v>
      </c>
      <c r="P2252">
        <f t="shared" si="140"/>
        <v>975</v>
      </c>
      <c r="Q2252">
        <f t="shared" si="141"/>
        <v>426.93</v>
      </c>
      <c r="R2252" s="14">
        <f t="shared" si="142"/>
        <v>42677.005474537036</v>
      </c>
      <c r="S2252">
        <f t="shared" si="143"/>
        <v>2016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8288</v>
      </c>
      <c r="O2253" t="s">
        <v>8306</v>
      </c>
      <c r="P2253">
        <f t="shared" si="140"/>
        <v>134</v>
      </c>
      <c r="Q2253">
        <f t="shared" si="141"/>
        <v>23.81</v>
      </c>
      <c r="R2253" s="14">
        <f t="shared" si="142"/>
        <v>41846.34579861111</v>
      </c>
      <c r="S2253">
        <f t="shared" si="143"/>
        <v>2014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8288</v>
      </c>
      <c r="O2254" t="s">
        <v>8306</v>
      </c>
      <c r="P2254">
        <f t="shared" si="140"/>
        <v>272</v>
      </c>
      <c r="Q2254">
        <f t="shared" si="141"/>
        <v>98.41</v>
      </c>
      <c r="R2254" s="14">
        <f t="shared" si="142"/>
        <v>42573.327986111108</v>
      </c>
      <c r="S2254">
        <f t="shared" si="143"/>
        <v>2016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8288</v>
      </c>
      <c r="O2255" t="s">
        <v>8306</v>
      </c>
      <c r="P2255">
        <f t="shared" si="140"/>
        <v>113</v>
      </c>
      <c r="Q2255">
        <f t="shared" si="141"/>
        <v>107.32</v>
      </c>
      <c r="R2255" s="14">
        <f t="shared" si="142"/>
        <v>42296.631331018521</v>
      </c>
      <c r="S2255">
        <f t="shared" si="143"/>
        <v>2015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8288</v>
      </c>
      <c r="O2256" t="s">
        <v>8306</v>
      </c>
      <c r="P2256">
        <f t="shared" si="140"/>
        <v>460</v>
      </c>
      <c r="Q2256">
        <f t="shared" si="141"/>
        <v>11.67</v>
      </c>
      <c r="R2256" s="14">
        <f t="shared" si="142"/>
        <v>42752.647777777776</v>
      </c>
      <c r="S2256">
        <f t="shared" si="143"/>
        <v>2017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8288</v>
      </c>
      <c r="O2257" t="s">
        <v>8306</v>
      </c>
      <c r="P2257">
        <f t="shared" si="140"/>
        <v>287</v>
      </c>
      <c r="Q2257">
        <f t="shared" si="141"/>
        <v>41.78</v>
      </c>
      <c r="R2257" s="14">
        <f t="shared" si="142"/>
        <v>42467.951979166668</v>
      </c>
      <c r="S2257">
        <f t="shared" si="143"/>
        <v>2016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8288</v>
      </c>
      <c r="O2258" t="s">
        <v>8306</v>
      </c>
      <c r="P2258">
        <f t="shared" si="140"/>
        <v>223</v>
      </c>
      <c r="Q2258">
        <f t="shared" si="141"/>
        <v>21.38</v>
      </c>
      <c r="R2258" s="14">
        <f t="shared" si="142"/>
        <v>42682.451921296291</v>
      </c>
      <c r="S2258">
        <f t="shared" si="143"/>
        <v>2016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8288</v>
      </c>
      <c r="O2259" t="s">
        <v>8306</v>
      </c>
      <c r="P2259">
        <f t="shared" si="140"/>
        <v>636</v>
      </c>
      <c r="Q2259">
        <f t="shared" si="141"/>
        <v>94.1</v>
      </c>
      <c r="R2259" s="14">
        <f t="shared" si="142"/>
        <v>42505.936678240745</v>
      </c>
      <c r="S2259">
        <f t="shared" si="143"/>
        <v>2016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8288</v>
      </c>
      <c r="O2260" t="s">
        <v>8306</v>
      </c>
      <c r="P2260">
        <f t="shared" si="140"/>
        <v>147</v>
      </c>
      <c r="Q2260">
        <f t="shared" si="141"/>
        <v>15.72</v>
      </c>
      <c r="R2260" s="14">
        <f t="shared" si="142"/>
        <v>42136.75100694444</v>
      </c>
      <c r="S2260">
        <f t="shared" si="143"/>
        <v>2015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8288</v>
      </c>
      <c r="O2261" t="s">
        <v>8306</v>
      </c>
      <c r="P2261">
        <f t="shared" si="140"/>
        <v>1867</v>
      </c>
      <c r="Q2261">
        <f t="shared" si="141"/>
        <v>90.64</v>
      </c>
      <c r="R2261" s="14">
        <f t="shared" si="142"/>
        <v>42702.804814814815</v>
      </c>
      <c r="S2261">
        <f t="shared" si="143"/>
        <v>2016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8288</v>
      </c>
      <c r="O2262" t="s">
        <v>8306</v>
      </c>
      <c r="P2262">
        <f t="shared" si="140"/>
        <v>327</v>
      </c>
      <c r="Q2262">
        <f t="shared" si="141"/>
        <v>97.3</v>
      </c>
      <c r="R2262" s="14">
        <f t="shared" si="142"/>
        <v>41695.016782407409</v>
      </c>
      <c r="S2262">
        <f t="shared" si="143"/>
        <v>2014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8288</v>
      </c>
      <c r="O2263" t="s">
        <v>8306</v>
      </c>
      <c r="P2263">
        <f t="shared" si="140"/>
        <v>780</v>
      </c>
      <c r="Q2263">
        <f t="shared" si="141"/>
        <v>37.119999999999997</v>
      </c>
      <c r="R2263" s="14">
        <f t="shared" si="142"/>
        <v>42759.724768518514</v>
      </c>
      <c r="S2263">
        <f t="shared" si="143"/>
        <v>2017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8288</v>
      </c>
      <c r="O2264" t="s">
        <v>8306</v>
      </c>
      <c r="P2264">
        <f t="shared" si="140"/>
        <v>154</v>
      </c>
      <c r="Q2264">
        <f t="shared" si="141"/>
        <v>28.1</v>
      </c>
      <c r="R2264" s="14">
        <f t="shared" si="142"/>
        <v>41926.585162037038</v>
      </c>
      <c r="S2264">
        <f t="shared" si="143"/>
        <v>2014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8288</v>
      </c>
      <c r="O2265" t="s">
        <v>8306</v>
      </c>
      <c r="P2265">
        <f t="shared" si="140"/>
        <v>116</v>
      </c>
      <c r="Q2265">
        <f t="shared" si="141"/>
        <v>144.43</v>
      </c>
      <c r="R2265" s="14">
        <f t="shared" si="142"/>
        <v>42014.832326388889</v>
      </c>
      <c r="S2265">
        <f t="shared" si="143"/>
        <v>2015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8288</v>
      </c>
      <c r="O2266" t="s">
        <v>8306</v>
      </c>
      <c r="P2266">
        <f t="shared" si="140"/>
        <v>180</v>
      </c>
      <c r="Q2266">
        <f t="shared" si="141"/>
        <v>24.27</v>
      </c>
      <c r="R2266" s="14">
        <f t="shared" si="142"/>
        <v>42496.582337962958</v>
      </c>
      <c r="S2266">
        <f t="shared" si="143"/>
        <v>2016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8288</v>
      </c>
      <c r="O2267" t="s">
        <v>8306</v>
      </c>
      <c r="P2267">
        <f t="shared" si="140"/>
        <v>299</v>
      </c>
      <c r="Q2267">
        <f t="shared" si="141"/>
        <v>35.119999999999997</v>
      </c>
      <c r="R2267" s="14">
        <f t="shared" si="142"/>
        <v>42689.853090277778</v>
      </c>
      <c r="S2267">
        <f t="shared" si="143"/>
        <v>2016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8288</v>
      </c>
      <c r="O2268" t="s">
        <v>8306</v>
      </c>
      <c r="P2268">
        <f t="shared" si="140"/>
        <v>320</v>
      </c>
      <c r="Q2268">
        <f t="shared" si="141"/>
        <v>24.76</v>
      </c>
      <c r="R2268" s="14">
        <f t="shared" si="142"/>
        <v>42469.874907407408</v>
      </c>
      <c r="S2268">
        <f t="shared" si="143"/>
        <v>2016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8288</v>
      </c>
      <c r="O2269" t="s">
        <v>8306</v>
      </c>
      <c r="P2269">
        <f t="shared" si="140"/>
        <v>381</v>
      </c>
      <c r="Q2269">
        <f t="shared" si="141"/>
        <v>188.38</v>
      </c>
      <c r="R2269" s="14">
        <f t="shared" si="142"/>
        <v>41968.829826388886</v>
      </c>
      <c r="S2269">
        <f t="shared" si="143"/>
        <v>2014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8288</v>
      </c>
      <c r="O2270" t="s">
        <v>8306</v>
      </c>
      <c r="P2270">
        <f t="shared" si="140"/>
        <v>103</v>
      </c>
      <c r="Q2270">
        <f t="shared" si="141"/>
        <v>148.08000000000001</v>
      </c>
      <c r="R2270" s="14">
        <f t="shared" si="142"/>
        <v>42776.082349537035</v>
      </c>
      <c r="S2270">
        <f t="shared" si="143"/>
        <v>2017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8288</v>
      </c>
      <c r="O2271" t="s">
        <v>8306</v>
      </c>
      <c r="P2271">
        <f t="shared" si="140"/>
        <v>1802</v>
      </c>
      <c r="Q2271">
        <f t="shared" si="141"/>
        <v>49.93</v>
      </c>
      <c r="R2271" s="14">
        <f t="shared" si="142"/>
        <v>42776.704432870371</v>
      </c>
      <c r="S2271">
        <f t="shared" si="143"/>
        <v>2017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8288</v>
      </c>
      <c r="O2272" t="s">
        <v>8306</v>
      </c>
      <c r="P2272">
        <f t="shared" si="140"/>
        <v>720</v>
      </c>
      <c r="Q2272">
        <f t="shared" si="141"/>
        <v>107.82</v>
      </c>
      <c r="R2272" s="14">
        <f t="shared" si="142"/>
        <v>42725.869363425925</v>
      </c>
      <c r="S2272">
        <f t="shared" si="143"/>
        <v>2016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8288</v>
      </c>
      <c r="O2273" t="s">
        <v>8306</v>
      </c>
      <c r="P2273">
        <f t="shared" si="140"/>
        <v>283</v>
      </c>
      <c r="Q2273">
        <f t="shared" si="141"/>
        <v>42.63</v>
      </c>
      <c r="R2273" s="14">
        <f t="shared" si="142"/>
        <v>42684.000046296293</v>
      </c>
      <c r="S2273">
        <f t="shared" si="143"/>
        <v>2016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8288</v>
      </c>
      <c r="O2274" t="s">
        <v>8306</v>
      </c>
      <c r="P2274">
        <f t="shared" si="140"/>
        <v>1357</v>
      </c>
      <c r="Q2274">
        <f t="shared" si="141"/>
        <v>14.37</v>
      </c>
      <c r="R2274" s="14">
        <f t="shared" si="142"/>
        <v>42315.699490740735</v>
      </c>
      <c r="S2274">
        <f t="shared" si="143"/>
        <v>2015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8288</v>
      </c>
      <c r="O2275" t="s">
        <v>8306</v>
      </c>
      <c r="P2275">
        <f t="shared" si="140"/>
        <v>220</v>
      </c>
      <c r="Q2275">
        <f t="shared" si="141"/>
        <v>37.479999999999997</v>
      </c>
      <c r="R2275" s="14">
        <f t="shared" si="142"/>
        <v>42781.549097222218</v>
      </c>
      <c r="S2275">
        <f t="shared" si="143"/>
        <v>2017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8288</v>
      </c>
      <c r="O2276" t="s">
        <v>8306</v>
      </c>
      <c r="P2276">
        <f t="shared" si="140"/>
        <v>120</v>
      </c>
      <c r="Q2276">
        <f t="shared" si="141"/>
        <v>30.2</v>
      </c>
      <c r="R2276" s="14">
        <f t="shared" si="142"/>
        <v>41663.500659722224</v>
      </c>
      <c r="S2276">
        <f t="shared" si="143"/>
        <v>2014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8288</v>
      </c>
      <c r="O2277" t="s">
        <v>8306</v>
      </c>
      <c r="P2277">
        <f t="shared" si="140"/>
        <v>408</v>
      </c>
      <c r="Q2277">
        <f t="shared" si="141"/>
        <v>33.549999999999997</v>
      </c>
      <c r="R2277" s="14">
        <f t="shared" si="142"/>
        <v>41965.616655092599</v>
      </c>
      <c r="S2277">
        <f t="shared" si="143"/>
        <v>2014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8288</v>
      </c>
      <c r="O2278" t="s">
        <v>8306</v>
      </c>
      <c r="P2278">
        <f t="shared" si="140"/>
        <v>106</v>
      </c>
      <c r="Q2278">
        <f t="shared" si="141"/>
        <v>64.75</v>
      </c>
      <c r="R2278" s="14">
        <f t="shared" si="142"/>
        <v>41614.651493055557</v>
      </c>
      <c r="S2278">
        <f t="shared" si="143"/>
        <v>2013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8288</v>
      </c>
      <c r="O2279" t="s">
        <v>8306</v>
      </c>
      <c r="P2279">
        <f t="shared" si="140"/>
        <v>141</v>
      </c>
      <c r="Q2279">
        <f t="shared" si="141"/>
        <v>57.93</v>
      </c>
      <c r="R2279" s="14">
        <f t="shared" si="142"/>
        <v>40936.678506944445</v>
      </c>
      <c r="S2279">
        <f t="shared" si="143"/>
        <v>2012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8288</v>
      </c>
      <c r="O2280" t="s">
        <v>8306</v>
      </c>
      <c r="P2280">
        <f t="shared" si="140"/>
        <v>271</v>
      </c>
      <c r="Q2280">
        <f t="shared" si="141"/>
        <v>53.08</v>
      </c>
      <c r="R2280" s="14">
        <f t="shared" si="142"/>
        <v>42338.709108796291</v>
      </c>
      <c r="S2280">
        <f t="shared" si="143"/>
        <v>2015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8288</v>
      </c>
      <c r="O2281" t="s">
        <v>8306</v>
      </c>
      <c r="P2281">
        <f t="shared" si="140"/>
        <v>154</v>
      </c>
      <c r="Q2281">
        <f t="shared" si="141"/>
        <v>48.06</v>
      </c>
      <c r="R2281" s="14">
        <f t="shared" si="142"/>
        <v>42020.806701388887</v>
      </c>
      <c r="S2281">
        <f t="shared" si="143"/>
        <v>2015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8288</v>
      </c>
      <c r="O2282" t="s">
        <v>8306</v>
      </c>
      <c r="P2282">
        <f t="shared" si="140"/>
        <v>404</v>
      </c>
      <c r="Q2282">
        <f t="shared" si="141"/>
        <v>82.4</v>
      </c>
      <c r="R2282" s="14">
        <f t="shared" si="142"/>
        <v>42234.624895833331</v>
      </c>
      <c r="S2282">
        <f t="shared" si="143"/>
        <v>2015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8280</v>
      </c>
      <c r="O2283" t="s">
        <v>8281</v>
      </c>
      <c r="P2283">
        <f t="shared" si="140"/>
        <v>185</v>
      </c>
      <c r="Q2283">
        <f t="shared" si="141"/>
        <v>50.45</v>
      </c>
      <c r="R2283" s="14">
        <f t="shared" si="142"/>
        <v>40687.285844907405</v>
      </c>
      <c r="S2283">
        <f t="shared" si="143"/>
        <v>2011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8280</v>
      </c>
      <c r="O2284" t="s">
        <v>8281</v>
      </c>
      <c r="P2284">
        <f t="shared" si="140"/>
        <v>185</v>
      </c>
      <c r="Q2284">
        <f t="shared" si="141"/>
        <v>115.83</v>
      </c>
      <c r="R2284" s="14">
        <f t="shared" si="142"/>
        <v>42323.17460648148</v>
      </c>
      <c r="S2284">
        <f t="shared" si="143"/>
        <v>2015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8280</v>
      </c>
      <c r="O2285" t="s">
        <v>8281</v>
      </c>
      <c r="P2285">
        <f t="shared" si="140"/>
        <v>101</v>
      </c>
      <c r="Q2285">
        <f t="shared" si="141"/>
        <v>63.03</v>
      </c>
      <c r="R2285" s="14">
        <f t="shared" si="142"/>
        <v>40978.125046296293</v>
      </c>
      <c r="S2285">
        <f t="shared" si="143"/>
        <v>2012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8280</v>
      </c>
      <c r="O2286" t="s">
        <v>8281</v>
      </c>
      <c r="P2286">
        <f t="shared" si="140"/>
        <v>106</v>
      </c>
      <c r="Q2286">
        <f t="shared" si="141"/>
        <v>108.02</v>
      </c>
      <c r="R2286" s="14">
        <f t="shared" si="142"/>
        <v>40585.796817129631</v>
      </c>
      <c r="S2286">
        <f t="shared" si="143"/>
        <v>2011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8280</v>
      </c>
      <c r="O2287" t="s">
        <v>8281</v>
      </c>
      <c r="P2287">
        <f t="shared" si="140"/>
        <v>121</v>
      </c>
      <c r="Q2287">
        <f t="shared" si="141"/>
        <v>46.09</v>
      </c>
      <c r="R2287" s="14">
        <f t="shared" si="142"/>
        <v>41059.185682870368</v>
      </c>
      <c r="S2287">
        <f t="shared" si="143"/>
        <v>2012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8280</v>
      </c>
      <c r="O2288" t="s">
        <v>8281</v>
      </c>
      <c r="P2288">
        <f t="shared" si="140"/>
        <v>100</v>
      </c>
      <c r="Q2288">
        <f t="shared" si="141"/>
        <v>107.21</v>
      </c>
      <c r="R2288" s="14">
        <f t="shared" si="142"/>
        <v>41494.963587962964</v>
      </c>
      <c r="S2288">
        <f t="shared" si="143"/>
        <v>2013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8280</v>
      </c>
      <c r="O2289" t="s">
        <v>8281</v>
      </c>
      <c r="P2289">
        <f t="shared" si="140"/>
        <v>120</v>
      </c>
      <c r="Q2289">
        <f t="shared" si="141"/>
        <v>50.93</v>
      </c>
      <c r="R2289" s="14">
        <f t="shared" si="142"/>
        <v>41792.667361111111</v>
      </c>
      <c r="S2289">
        <f t="shared" si="143"/>
        <v>2014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8280</v>
      </c>
      <c r="O2290" t="s">
        <v>8281</v>
      </c>
      <c r="P2290">
        <f t="shared" si="140"/>
        <v>100</v>
      </c>
      <c r="Q2290">
        <f t="shared" si="141"/>
        <v>40.04</v>
      </c>
      <c r="R2290" s="14">
        <f t="shared" si="142"/>
        <v>41067.827418981484</v>
      </c>
      <c r="S2290">
        <f t="shared" si="143"/>
        <v>2012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8280</v>
      </c>
      <c r="O2291" t="s">
        <v>8281</v>
      </c>
      <c r="P2291">
        <f t="shared" si="140"/>
        <v>107</v>
      </c>
      <c r="Q2291">
        <f t="shared" si="141"/>
        <v>64.44</v>
      </c>
      <c r="R2291" s="14">
        <f t="shared" si="142"/>
        <v>41571.998379629629</v>
      </c>
      <c r="S2291">
        <f t="shared" si="143"/>
        <v>2013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8280</v>
      </c>
      <c r="O2292" t="s">
        <v>8281</v>
      </c>
      <c r="P2292">
        <f t="shared" si="140"/>
        <v>104</v>
      </c>
      <c r="Q2292">
        <f t="shared" si="141"/>
        <v>53.83</v>
      </c>
      <c r="R2292" s="14">
        <f t="shared" si="142"/>
        <v>40070.253819444442</v>
      </c>
      <c r="S2292">
        <f t="shared" si="143"/>
        <v>2009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8280</v>
      </c>
      <c r="O2293" t="s">
        <v>8281</v>
      </c>
      <c r="P2293">
        <f t="shared" si="140"/>
        <v>173</v>
      </c>
      <c r="Q2293">
        <f t="shared" si="141"/>
        <v>100.47</v>
      </c>
      <c r="R2293" s="14">
        <f t="shared" si="142"/>
        <v>40987.977060185185</v>
      </c>
      <c r="S2293">
        <f t="shared" si="143"/>
        <v>2012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8280</v>
      </c>
      <c r="O2294" t="s">
        <v>8281</v>
      </c>
      <c r="P2294">
        <f t="shared" si="140"/>
        <v>107</v>
      </c>
      <c r="Q2294">
        <f t="shared" si="141"/>
        <v>46.63</v>
      </c>
      <c r="R2294" s="14">
        <f t="shared" si="142"/>
        <v>40987.697638888887</v>
      </c>
      <c r="S2294">
        <f t="shared" si="143"/>
        <v>2012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8280</v>
      </c>
      <c r="O2295" t="s">
        <v>8281</v>
      </c>
      <c r="P2295">
        <f t="shared" si="140"/>
        <v>108</v>
      </c>
      <c r="Q2295">
        <f t="shared" si="141"/>
        <v>34.07</v>
      </c>
      <c r="R2295" s="14">
        <f t="shared" si="142"/>
        <v>41151.708321759259</v>
      </c>
      <c r="S2295">
        <f t="shared" si="143"/>
        <v>2012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8280</v>
      </c>
      <c r="O2296" t="s">
        <v>8281</v>
      </c>
      <c r="P2296">
        <f t="shared" si="140"/>
        <v>146</v>
      </c>
      <c r="Q2296">
        <f t="shared" si="141"/>
        <v>65.209999999999994</v>
      </c>
      <c r="R2296" s="14">
        <f t="shared" si="142"/>
        <v>41264.72314814815</v>
      </c>
      <c r="S2296">
        <f t="shared" si="143"/>
        <v>2012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8280</v>
      </c>
      <c r="O2297" t="s">
        <v>8281</v>
      </c>
      <c r="P2297">
        <f t="shared" si="140"/>
        <v>125</v>
      </c>
      <c r="Q2297">
        <f t="shared" si="141"/>
        <v>44.21</v>
      </c>
      <c r="R2297" s="14">
        <f t="shared" si="142"/>
        <v>41270.954351851848</v>
      </c>
      <c r="S2297">
        <f t="shared" si="143"/>
        <v>2012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8280</v>
      </c>
      <c r="O2298" t="s">
        <v>8281</v>
      </c>
      <c r="P2298">
        <f t="shared" si="140"/>
        <v>149</v>
      </c>
      <c r="Q2298">
        <f t="shared" si="141"/>
        <v>71.97</v>
      </c>
      <c r="R2298" s="14">
        <f t="shared" si="142"/>
        <v>40927.731782407405</v>
      </c>
      <c r="S2298">
        <f t="shared" si="143"/>
        <v>2012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8280</v>
      </c>
      <c r="O2299" t="s">
        <v>8281</v>
      </c>
      <c r="P2299">
        <f t="shared" si="140"/>
        <v>101</v>
      </c>
      <c r="Q2299">
        <f t="shared" si="141"/>
        <v>52.95</v>
      </c>
      <c r="R2299" s="14">
        <f t="shared" si="142"/>
        <v>40948.042233796295</v>
      </c>
      <c r="S2299">
        <f t="shared" si="143"/>
        <v>2012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8280</v>
      </c>
      <c r="O2300" t="s">
        <v>8281</v>
      </c>
      <c r="P2300">
        <f t="shared" si="140"/>
        <v>105</v>
      </c>
      <c r="Q2300">
        <f t="shared" si="141"/>
        <v>109.45</v>
      </c>
      <c r="R2300" s="14">
        <f t="shared" si="142"/>
        <v>41694.84065972222</v>
      </c>
      <c r="S2300">
        <f t="shared" si="143"/>
        <v>2014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8280</v>
      </c>
      <c r="O2301" t="s">
        <v>8281</v>
      </c>
      <c r="P2301">
        <f t="shared" si="140"/>
        <v>350</v>
      </c>
      <c r="Q2301">
        <f t="shared" si="141"/>
        <v>75.040000000000006</v>
      </c>
      <c r="R2301" s="14">
        <f t="shared" si="142"/>
        <v>40565.032511574071</v>
      </c>
      <c r="S2301">
        <f t="shared" si="143"/>
        <v>2011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8280</v>
      </c>
      <c r="O2302" t="s">
        <v>8281</v>
      </c>
      <c r="P2302">
        <f t="shared" si="140"/>
        <v>101</v>
      </c>
      <c r="Q2302">
        <f t="shared" si="141"/>
        <v>115.71</v>
      </c>
      <c r="R2302" s="14">
        <f t="shared" si="142"/>
        <v>41074.727037037039</v>
      </c>
      <c r="S2302">
        <f t="shared" si="143"/>
        <v>2012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8280</v>
      </c>
      <c r="O2303" t="s">
        <v>8284</v>
      </c>
      <c r="P2303">
        <f t="shared" si="140"/>
        <v>134</v>
      </c>
      <c r="Q2303">
        <f t="shared" si="141"/>
        <v>31.66</v>
      </c>
      <c r="R2303" s="14">
        <f t="shared" si="142"/>
        <v>41416.146944444445</v>
      </c>
      <c r="S2303">
        <f t="shared" si="143"/>
        <v>2013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8280</v>
      </c>
      <c r="O2304" t="s">
        <v>8284</v>
      </c>
      <c r="P2304">
        <f t="shared" si="140"/>
        <v>171</v>
      </c>
      <c r="Q2304">
        <f t="shared" si="141"/>
        <v>46.18</v>
      </c>
      <c r="R2304" s="14">
        <f t="shared" si="142"/>
        <v>41605.868449074071</v>
      </c>
      <c r="S2304">
        <f t="shared" si="143"/>
        <v>2013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8280</v>
      </c>
      <c r="O2305" t="s">
        <v>8284</v>
      </c>
      <c r="P2305">
        <f t="shared" si="140"/>
        <v>109</v>
      </c>
      <c r="Q2305">
        <f t="shared" si="141"/>
        <v>68.48</v>
      </c>
      <c r="R2305" s="14">
        <f t="shared" si="142"/>
        <v>40850.111064814817</v>
      </c>
      <c r="S2305">
        <f t="shared" si="143"/>
        <v>2011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8280</v>
      </c>
      <c r="O2306" t="s">
        <v>8284</v>
      </c>
      <c r="P2306">
        <f t="shared" ref="P2306:P2369" si="144">ROUND(E2306/D2306*100,0)</f>
        <v>101</v>
      </c>
      <c r="Q2306">
        <f t="shared" si="141"/>
        <v>53.47</v>
      </c>
      <c r="R2306" s="14">
        <f t="shared" si="142"/>
        <v>40502.815868055557</v>
      </c>
      <c r="S2306">
        <f t="shared" si="143"/>
        <v>2010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8280</v>
      </c>
      <c r="O2307" t="s">
        <v>8284</v>
      </c>
      <c r="P2307">
        <f t="shared" si="144"/>
        <v>101</v>
      </c>
      <c r="Q2307">
        <f t="shared" ref="Q2307:Q2370" si="145">IFERROR(ROUND(E2307/L2307,2),0)</f>
        <v>109.11</v>
      </c>
      <c r="R2307" s="14">
        <f t="shared" ref="R2307:R2370" si="146">(((J2307/60)/60)/24)+DATE(1970,1,1)</f>
        <v>41834.695277777777</v>
      </c>
      <c r="S2307">
        <f t="shared" ref="S2307:S2370" si="147">YEAR(R2307)</f>
        <v>2014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8280</v>
      </c>
      <c r="O2308" t="s">
        <v>8284</v>
      </c>
      <c r="P2308">
        <f t="shared" si="144"/>
        <v>107</v>
      </c>
      <c r="Q2308">
        <f t="shared" si="145"/>
        <v>51.19</v>
      </c>
      <c r="R2308" s="14">
        <f t="shared" si="146"/>
        <v>40948.16815972222</v>
      </c>
      <c r="S2308">
        <f t="shared" si="147"/>
        <v>2012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8280</v>
      </c>
      <c r="O2309" t="s">
        <v>8284</v>
      </c>
      <c r="P2309">
        <f t="shared" si="144"/>
        <v>107</v>
      </c>
      <c r="Q2309">
        <f t="shared" si="145"/>
        <v>27.94</v>
      </c>
      <c r="R2309" s="14">
        <f t="shared" si="146"/>
        <v>41004.802465277775</v>
      </c>
      <c r="S2309">
        <f t="shared" si="147"/>
        <v>2012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8280</v>
      </c>
      <c r="O2310" t="s">
        <v>8284</v>
      </c>
      <c r="P2310">
        <f t="shared" si="144"/>
        <v>101</v>
      </c>
      <c r="Q2310">
        <f t="shared" si="145"/>
        <v>82.5</v>
      </c>
      <c r="R2310" s="14">
        <f t="shared" si="146"/>
        <v>41851.962916666671</v>
      </c>
      <c r="S2310">
        <f t="shared" si="147"/>
        <v>2014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8280</v>
      </c>
      <c r="O2311" t="s">
        <v>8284</v>
      </c>
      <c r="P2311">
        <f t="shared" si="144"/>
        <v>107</v>
      </c>
      <c r="Q2311">
        <f t="shared" si="145"/>
        <v>59.82</v>
      </c>
      <c r="R2311" s="14">
        <f t="shared" si="146"/>
        <v>41307.987696759257</v>
      </c>
      <c r="S2311">
        <f t="shared" si="147"/>
        <v>2013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8280</v>
      </c>
      <c r="O2312" t="s">
        <v>8284</v>
      </c>
      <c r="P2312">
        <f t="shared" si="144"/>
        <v>429</v>
      </c>
      <c r="Q2312">
        <f t="shared" si="145"/>
        <v>64.819999999999993</v>
      </c>
      <c r="R2312" s="14">
        <f t="shared" si="146"/>
        <v>41324.79415509259</v>
      </c>
      <c r="S2312">
        <f t="shared" si="147"/>
        <v>2013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8280</v>
      </c>
      <c r="O2313" t="s">
        <v>8284</v>
      </c>
      <c r="P2313">
        <f t="shared" si="144"/>
        <v>104</v>
      </c>
      <c r="Q2313">
        <f t="shared" si="145"/>
        <v>90.1</v>
      </c>
      <c r="R2313" s="14">
        <f t="shared" si="146"/>
        <v>41736.004502314812</v>
      </c>
      <c r="S2313">
        <f t="shared" si="147"/>
        <v>2014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8280</v>
      </c>
      <c r="O2314" t="s">
        <v>8284</v>
      </c>
      <c r="P2314">
        <f t="shared" si="144"/>
        <v>108</v>
      </c>
      <c r="Q2314">
        <f t="shared" si="145"/>
        <v>40.96</v>
      </c>
      <c r="R2314" s="14">
        <f t="shared" si="146"/>
        <v>41716.632847222223</v>
      </c>
      <c r="S2314">
        <f t="shared" si="147"/>
        <v>2014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8280</v>
      </c>
      <c r="O2315" t="s">
        <v>8284</v>
      </c>
      <c r="P2315">
        <f t="shared" si="144"/>
        <v>176</v>
      </c>
      <c r="Q2315">
        <f t="shared" si="145"/>
        <v>56</v>
      </c>
      <c r="R2315" s="14">
        <f t="shared" si="146"/>
        <v>41002.958634259259</v>
      </c>
      <c r="S2315">
        <f t="shared" si="147"/>
        <v>2012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8280</v>
      </c>
      <c r="O2316" t="s">
        <v>8284</v>
      </c>
      <c r="P2316">
        <f t="shared" si="144"/>
        <v>157</v>
      </c>
      <c r="Q2316">
        <f t="shared" si="145"/>
        <v>37.67</v>
      </c>
      <c r="R2316" s="14">
        <f t="shared" si="146"/>
        <v>41037.551585648151</v>
      </c>
      <c r="S2316">
        <f t="shared" si="147"/>
        <v>2012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8280</v>
      </c>
      <c r="O2317" t="s">
        <v>8284</v>
      </c>
      <c r="P2317">
        <f t="shared" si="144"/>
        <v>103</v>
      </c>
      <c r="Q2317">
        <f t="shared" si="145"/>
        <v>40.08</v>
      </c>
      <c r="R2317" s="14">
        <f t="shared" si="146"/>
        <v>41004.72619212963</v>
      </c>
      <c r="S2317">
        <f t="shared" si="147"/>
        <v>2012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8280</v>
      </c>
      <c r="O2318" t="s">
        <v>8284</v>
      </c>
      <c r="P2318">
        <f t="shared" si="144"/>
        <v>104</v>
      </c>
      <c r="Q2318">
        <f t="shared" si="145"/>
        <v>78.03</v>
      </c>
      <c r="R2318" s="14">
        <f t="shared" si="146"/>
        <v>40079.725115740745</v>
      </c>
      <c r="S2318">
        <f t="shared" si="147"/>
        <v>2009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8280</v>
      </c>
      <c r="O2319" t="s">
        <v>8284</v>
      </c>
      <c r="P2319">
        <f t="shared" si="144"/>
        <v>104</v>
      </c>
      <c r="Q2319">
        <f t="shared" si="145"/>
        <v>18.91</v>
      </c>
      <c r="R2319" s="14">
        <f t="shared" si="146"/>
        <v>40192.542233796295</v>
      </c>
      <c r="S2319">
        <f t="shared" si="147"/>
        <v>2010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8280</v>
      </c>
      <c r="O2320" t="s">
        <v>8284</v>
      </c>
      <c r="P2320">
        <f t="shared" si="144"/>
        <v>121</v>
      </c>
      <c r="Q2320">
        <f t="shared" si="145"/>
        <v>37.130000000000003</v>
      </c>
      <c r="R2320" s="14">
        <f t="shared" si="146"/>
        <v>40050.643680555557</v>
      </c>
      <c r="S2320">
        <f t="shared" si="147"/>
        <v>2009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8280</v>
      </c>
      <c r="O2321" t="s">
        <v>8284</v>
      </c>
      <c r="P2321">
        <f t="shared" si="144"/>
        <v>108</v>
      </c>
      <c r="Q2321">
        <f t="shared" si="145"/>
        <v>41.96</v>
      </c>
      <c r="R2321" s="14">
        <f t="shared" si="146"/>
        <v>41593.082002314812</v>
      </c>
      <c r="S2321">
        <f t="shared" si="147"/>
        <v>2013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8280</v>
      </c>
      <c r="O2322" t="s">
        <v>8284</v>
      </c>
      <c r="P2322">
        <f t="shared" si="144"/>
        <v>109</v>
      </c>
      <c r="Q2322">
        <f t="shared" si="145"/>
        <v>61.04</v>
      </c>
      <c r="R2322" s="14">
        <f t="shared" si="146"/>
        <v>41696.817129629628</v>
      </c>
      <c r="S2322">
        <f t="shared" si="147"/>
        <v>2014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8291</v>
      </c>
      <c r="O2323" t="s">
        <v>8307</v>
      </c>
      <c r="P2323">
        <f t="shared" si="144"/>
        <v>39</v>
      </c>
      <c r="Q2323">
        <f t="shared" si="145"/>
        <v>64.53</v>
      </c>
      <c r="R2323" s="14">
        <f t="shared" si="146"/>
        <v>42799.260428240741</v>
      </c>
      <c r="S2323">
        <f t="shared" si="147"/>
        <v>2017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8291</v>
      </c>
      <c r="O2324" t="s">
        <v>8307</v>
      </c>
      <c r="P2324">
        <f t="shared" si="144"/>
        <v>3</v>
      </c>
      <c r="Q2324">
        <f t="shared" si="145"/>
        <v>21.25</v>
      </c>
      <c r="R2324" s="14">
        <f t="shared" si="146"/>
        <v>42804.895474537043</v>
      </c>
      <c r="S2324">
        <f t="shared" si="147"/>
        <v>2017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8291</v>
      </c>
      <c r="O2325" t="s">
        <v>8307</v>
      </c>
      <c r="P2325">
        <f t="shared" si="144"/>
        <v>48</v>
      </c>
      <c r="Q2325">
        <f t="shared" si="145"/>
        <v>30</v>
      </c>
      <c r="R2325" s="14">
        <f t="shared" si="146"/>
        <v>42807.755173611105</v>
      </c>
      <c r="S2325">
        <f t="shared" si="147"/>
        <v>2017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8291</v>
      </c>
      <c r="O2326" t="s">
        <v>8307</v>
      </c>
      <c r="P2326">
        <f t="shared" si="144"/>
        <v>21</v>
      </c>
      <c r="Q2326">
        <f t="shared" si="145"/>
        <v>25.49</v>
      </c>
      <c r="R2326" s="14">
        <f t="shared" si="146"/>
        <v>42790.885243055556</v>
      </c>
      <c r="S2326">
        <f t="shared" si="147"/>
        <v>2017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8291</v>
      </c>
      <c r="O2327" t="s">
        <v>8307</v>
      </c>
      <c r="P2327">
        <f t="shared" si="144"/>
        <v>8</v>
      </c>
      <c r="Q2327">
        <f t="shared" si="145"/>
        <v>11.43</v>
      </c>
      <c r="R2327" s="14">
        <f t="shared" si="146"/>
        <v>42794.022349537037</v>
      </c>
      <c r="S2327">
        <f t="shared" si="147"/>
        <v>2017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8291</v>
      </c>
      <c r="O2328" t="s">
        <v>8307</v>
      </c>
      <c r="P2328">
        <f t="shared" si="144"/>
        <v>1</v>
      </c>
      <c r="Q2328">
        <f t="shared" si="145"/>
        <v>108</v>
      </c>
      <c r="R2328" s="14">
        <f t="shared" si="146"/>
        <v>42804.034120370372</v>
      </c>
      <c r="S2328">
        <f t="shared" si="147"/>
        <v>2017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8291</v>
      </c>
      <c r="O2329" t="s">
        <v>8307</v>
      </c>
      <c r="P2329">
        <f t="shared" si="144"/>
        <v>526</v>
      </c>
      <c r="Q2329">
        <f t="shared" si="145"/>
        <v>54.88</v>
      </c>
      <c r="R2329" s="14">
        <f t="shared" si="146"/>
        <v>41842.917129629634</v>
      </c>
      <c r="S2329">
        <f t="shared" si="147"/>
        <v>2014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8291</v>
      </c>
      <c r="O2330" t="s">
        <v>8307</v>
      </c>
      <c r="P2330">
        <f t="shared" si="144"/>
        <v>254</v>
      </c>
      <c r="Q2330">
        <f t="shared" si="145"/>
        <v>47.38</v>
      </c>
      <c r="R2330" s="14">
        <f t="shared" si="146"/>
        <v>42139.781678240746</v>
      </c>
      <c r="S2330">
        <f t="shared" si="147"/>
        <v>2015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8291</v>
      </c>
      <c r="O2331" t="s">
        <v>8307</v>
      </c>
      <c r="P2331">
        <f t="shared" si="144"/>
        <v>106</v>
      </c>
      <c r="Q2331">
        <f t="shared" si="145"/>
        <v>211.84</v>
      </c>
      <c r="R2331" s="14">
        <f t="shared" si="146"/>
        <v>41807.624374999999</v>
      </c>
      <c r="S2331">
        <f t="shared" si="147"/>
        <v>2014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8291</v>
      </c>
      <c r="O2332" t="s">
        <v>8307</v>
      </c>
      <c r="P2332">
        <f t="shared" si="144"/>
        <v>102</v>
      </c>
      <c r="Q2332">
        <f t="shared" si="145"/>
        <v>219.93</v>
      </c>
      <c r="R2332" s="14">
        <f t="shared" si="146"/>
        <v>42332.89980324074</v>
      </c>
      <c r="S2332">
        <f t="shared" si="147"/>
        <v>2015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8291</v>
      </c>
      <c r="O2333" t="s">
        <v>8307</v>
      </c>
      <c r="P2333">
        <f t="shared" si="144"/>
        <v>144</v>
      </c>
      <c r="Q2333">
        <f t="shared" si="145"/>
        <v>40.799999999999997</v>
      </c>
      <c r="R2333" s="14">
        <f t="shared" si="146"/>
        <v>41839.005671296298</v>
      </c>
      <c r="S2333">
        <f t="shared" si="147"/>
        <v>2014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8291</v>
      </c>
      <c r="O2334" t="s">
        <v>8307</v>
      </c>
      <c r="P2334">
        <f t="shared" si="144"/>
        <v>106</v>
      </c>
      <c r="Q2334">
        <f t="shared" si="145"/>
        <v>75.5</v>
      </c>
      <c r="R2334" s="14">
        <f t="shared" si="146"/>
        <v>42011.628136574072</v>
      </c>
      <c r="S2334">
        <f t="shared" si="147"/>
        <v>2015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8291</v>
      </c>
      <c r="O2335" t="s">
        <v>8307</v>
      </c>
      <c r="P2335">
        <f t="shared" si="144"/>
        <v>212</v>
      </c>
      <c r="Q2335">
        <f t="shared" si="145"/>
        <v>13.54</v>
      </c>
      <c r="R2335" s="14">
        <f t="shared" si="146"/>
        <v>41767.650347222225</v>
      </c>
      <c r="S2335">
        <f t="shared" si="147"/>
        <v>2014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8291</v>
      </c>
      <c r="O2336" t="s">
        <v>8307</v>
      </c>
      <c r="P2336">
        <f t="shared" si="144"/>
        <v>102</v>
      </c>
      <c r="Q2336">
        <f t="shared" si="145"/>
        <v>60.87</v>
      </c>
      <c r="R2336" s="14">
        <f t="shared" si="146"/>
        <v>41918.670115740737</v>
      </c>
      <c r="S2336">
        <f t="shared" si="147"/>
        <v>2014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8291</v>
      </c>
      <c r="O2337" t="s">
        <v>8307</v>
      </c>
      <c r="P2337">
        <f t="shared" si="144"/>
        <v>102</v>
      </c>
      <c r="Q2337">
        <f t="shared" si="145"/>
        <v>115.69</v>
      </c>
      <c r="R2337" s="14">
        <f t="shared" si="146"/>
        <v>41771.572256944448</v>
      </c>
      <c r="S2337">
        <f t="shared" si="147"/>
        <v>2014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8291</v>
      </c>
      <c r="O2338" t="s">
        <v>8307</v>
      </c>
      <c r="P2338">
        <f t="shared" si="144"/>
        <v>521</v>
      </c>
      <c r="Q2338">
        <f t="shared" si="145"/>
        <v>48.1</v>
      </c>
      <c r="R2338" s="14">
        <f t="shared" si="146"/>
        <v>41666.924710648149</v>
      </c>
      <c r="S2338">
        <f t="shared" si="147"/>
        <v>2014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8291</v>
      </c>
      <c r="O2339" t="s">
        <v>8307</v>
      </c>
      <c r="P2339">
        <f t="shared" si="144"/>
        <v>111</v>
      </c>
      <c r="Q2339">
        <f t="shared" si="145"/>
        <v>74.180000000000007</v>
      </c>
      <c r="R2339" s="14">
        <f t="shared" si="146"/>
        <v>41786.640543981484</v>
      </c>
      <c r="S2339">
        <f t="shared" si="147"/>
        <v>2014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8291</v>
      </c>
      <c r="O2340" t="s">
        <v>8307</v>
      </c>
      <c r="P2340">
        <f t="shared" si="144"/>
        <v>101</v>
      </c>
      <c r="Q2340">
        <f t="shared" si="145"/>
        <v>123.35</v>
      </c>
      <c r="R2340" s="14">
        <f t="shared" si="146"/>
        <v>41789.896805555552</v>
      </c>
      <c r="S2340">
        <f t="shared" si="147"/>
        <v>2014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8291</v>
      </c>
      <c r="O2341" t="s">
        <v>8307</v>
      </c>
      <c r="P2341">
        <f t="shared" si="144"/>
        <v>294</v>
      </c>
      <c r="Q2341">
        <f t="shared" si="145"/>
        <v>66.62</v>
      </c>
      <c r="R2341" s="14">
        <f t="shared" si="146"/>
        <v>42692.79987268518</v>
      </c>
      <c r="S2341">
        <f t="shared" si="147"/>
        <v>2016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8291</v>
      </c>
      <c r="O2342" t="s">
        <v>8307</v>
      </c>
      <c r="P2342">
        <f t="shared" si="144"/>
        <v>106</v>
      </c>
      <c r="Q2342">
        <f t="shared" si="145"/>
        <v>104.99</v>
      </c>
      <c r="R2342" s="14">
        <f t="shared" si="146"/>
        <v>42643.642800925925</v>
      </c>
      <c r="S2342">
        <f t="shared" si="147"/>
        <v>2016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8274</v>
      </c>
      <c r="O2343" t="s">
        <v>8275</v>
      </c>
      <c r="P2343">
        <f t="shared" si="144"/>
        <v>0</v>
      </c>
      <c r="Q2343">
        <f t="shared" si="145"/>
        <v>0</v>
      </c>
      <c r="R2343" s="14">
        <f t="shared" si="146"/>
        <v>42167.813703703709</v>
      </c>
      <c r="S2343">
        <f t="shared" si="147"/>
        <v>2015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8274</v>
      </c>
      <c r="O2344" t="s">
        <v>8275</v>
      </c>
      <c r="P2344">
        <f t="shared" si="144"/>
        <v>0</v>
      </c>
      <c r="Q2344">
        <f t="shared" si="145"/>
        <v>0</v>
      </c>
      <c r="R2344" s="14">
        <f t="shared" si="146"/>
        <v>41897.702199074076</v>
      </c>
      <c r="S2344">
        <f t="shared" si="147"/>
        <v>2014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8274</v>
      </c>
      <c r="O2345" t="s">
        <v>8275</v>
      </c>
      <c r="P2345">
        <f t="shared" si="144"/>
        <v>3</v>
      </c>
      <c r="Q2345">
        <f t="shared" si="145"/>
        <v>300</v>
      </c>
      <c r="R2345" s="14">
        <f t="shared" si="146"/>
        <v>42327.825289351851</v>
      </c>
      <c r="S2345">
        <f t="shared" si="147"/>
        <v>2015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8274</v>
      </c>
      <c r="O2346" t="s">
        <v>8275</v>
      </c>
      <c r="P2346">
        <f t="shared" si="144"/>
        <v>0</v>
      </c>
      <c r="Q2346">
        <f t="shared" si="145"/>
        <v>1</v>
      </c>
      <c r="R2346" s="14">
        <f t="shared" si="146"/>
        <v>42515.727650462963</v>
      </c>
      <c r="S2346">
        <f t="shared" si="147"/>
        <v>2016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8274</v>
      </c>
      <c r="O2347" t="s">
        <v>8275</v>
      </c>
      <c r="P2347">
        <f t="shared" si="144"/>
        <v>0</v>
      </c>
      <c r="Q2347">
        <f t="shared" si="145"/>
        <v>0</v>
      </c>
      <c r="R2347" s="14">
        <f t="shared" si="146"/>
        <v>42060.001805555556</v>
      </c>
      <c r="S2347">
        <f t="shared" si="147"/>
        <v>2015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8274</v>
      </c>
      <c r="O2348" t="s">
        <v>8275</v>
      </c>
      <c r="P2348">
        <f t="shared" si="144"/>
        <v>0</v>
      </c>
      <c r="Q2348">
        <f t="shared" si="145"/>
        <v>13</v>
      </c>
      <c r="R2348" s="14">
        <f t="shared" si="146"/>
        <v>42615.79896990741</v>
      </c>
      <c r="S2348">
        <f t="shared" si="147"/>
        <v>2016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8274</v>
      </c>
      <c r="O2349" t="s">
        <v>8275</v>
      </c>
      <c r="P2349">
        <f t="shared" si="144"/>
        <v>2</v>
      </c>
      <c r="Q2349">
        <f t="shared" si="145"/>
        <v>15</v>
      </c>
      <c r="R2349" s="14">
        <f t="shared" si="146"/>
        <v>42577.607361111113</v>
      </c>
      <c r="S2349">
        <f t="shared" si="147"/>
        <v>2016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8274</v>
      </c>
      <c r="O2350" t="s">
        <v>8275</v>
      </c>
      <c r="P2350">
        <f t="shared" si="144"/>
        <v>0</v>
      </c>
      <c r="Q2350">
        <f t="shared" si="145"/>
        <v>54</v>
      </c>
      <c r="R2350" s="14">
        <f t="shared" si="146"/>
        <v>42360.932152777779</v>
      </c>
      <c r="S2350">
        <f t="shared" si="147"/>
        <v>2015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8274</v>
      </c>
      <c r="O2351" t="s">
        <v>8275</v>
      </c>
      <c r="P2351">
        <f t="shared" si="144"/>
        <v>0</v>
      </c>
      <c r="Q2351">
        <f t="shared" si="145"/>
        <v>0</v>
      </c>
      <c r="R2351" s="14">
        <f t="shared" si="146"/>
        <v>42198.775787037041</v>
      </c>
      <c r="S2351">
        <f t="shared" si="147"/>
        <v>2015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8274</v>
      </c>
      <c r="O2352" t="s">
        <v>8275</v>
      </c>
      <c r="P2352">
        <f t="shared" si="144"/>
        <v>0</v>
      </c>
      <c r="Q2352">
        <f t="shared" si="145"/>
        <v>0</v>
      </c>
      <c r="R2352" s="14">
        <f t="shared" si="146"/>
        <v>42708.842245370368</v>
      </c>
      <c r="S2352">
        <f t="shared" si="147"/>
        <v>2016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8274</v>
      </c>
      <c r="O2353" t="s">
        <v>8275</v>
      </c>
      <c r="P2353">
        <f t="shared" si="144"/>
        <v>1</v>
      </c>
      <c r="Q2353">
        <f t="shared" si="145"/>
        <v>15.43</v>
      </c>
      <c r="R2353" s="14">
        <f t="shared" si="146"/>
        <v>42094.101145833338</v>
      </c>
      <c r="S2353">
        <f t="shared" si="147"/>
        <v>2015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8274</v>
      </c>
      <c r="O2354" t="s">
        <v>8275</v>
      </c>
      <c r="P2354">
        <f t="shared" si="144"/>
        <v>0</v>
      </c>
      <c r="Q2354">
        <f t="shared" si="145"/>
        <v>0</v>
      </c>
      <c r="R2354" s="14">
        <f t="shared" si="146"/>
        <v>42101.633703703701</v>
      </c>
      <c r="S2354">
        <f t="shared" si="147"/>
        <v>2015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8274</v>
      </c>
      <c r="O2355" t="s">
        <v>8275</v>
      </c>
      <c r="P2355">
        <f t="shared" si="144"/>
        <v>0</v>
      </c>
      <c r="Q2355">
        <f t="shared" si="145"/>
        <v>0</v>
      </c>
      <c r="R2355" s="14">
        <f t="shared" si="146"/>
        <v>42103.676180555558</v>
      </c>
      <c r="S2355">
        <f t="shared" si="147"/>
        <v>2015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8274</v>
      </c>
      <c r="O2356" t="s">
        <v>8275</v>
      </c>
      <c r="P2356">
        <f t="shared" si="144"/>
        <v>0</v>
      </c>
      <c r="Q2356">
        <f t="shared" si="145"/>
        <v>25</v>
      </c>
      <c r="R2356" s="14">
        <f t="shared" si="146"/>
        <v>41954.722916666666</v>
      </c>
      <c r="S2356">
        <f t="shared" si="147"/>
        <v>2014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8274</v>
      </c>
      <c r="O2357" t="s">
        <v>8275</v>
      </c>
      <c r="P2357">
        <f t="shared" si="144"/>
        <v>1</v>
      </c>
      <c r="Q2357">
        <f t="shared" si="145"/>
        <v>27.5</v>
      </c>
      <c r="R2357" s="14">
        <f t="shared" si="146"/>
        <v>42096.918240740735</v>
      </c>
      <c r="S2357">
        <f t="shared" si="147"/>
        <v>2015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8274</v>
      </c>
      <c r="O2358" t="s">
        <v>8275</v>
      </c>
      <c r="P2358">
        <f t="shared" si="144"/>
        <v>0</v>
      </c>
      <c r="Q2358">
        <f t="shared" si="145"/>
        <v>0</v>
      </c>
      <c r="R2358" s="14">
        <f t="shared" si="146"/>
        <v>42130.78361111111</v>
      </c>
      <c r="S2358">
        <f t="shared" si="147"/>
        <v>2015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8274</v>
      </c>
      <c r="O2359" t="s">
        <v>8275</v>
      </c>
      <c r="P2359">
        <f t="shared" si="144"/>
        <v>0</v>
      </c>
      <c r="Q2359">
        <f t="shared" si="145"/>
        <v>0</v>
      </c>
      <c r="R2359" s="14">
        <f t="shared" si="146"/>
        <v>42264.620115740734</v>
      </c>
      <c r="S2359">
        <f t="shared" si="147"/>
        <v>2015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8274</v>
      </c>
      <c r="O2360" t="s">
        <v>8275</v>
      </c>
      <c r="P2360">
        <f t="shared" si="144"/>
        <v>0</v>
      </c>
      <c r="Q2360">
        <f t="shared" si="145"/>
        <v>0</v>
      </c>
      <c r="R2360" s="14">
        <f t="shared" si="146"/>
        <v>41978.930972222224</v>
      </c>
      <c r="S2360">
        <f t="shared" si="147"/>
        <v>2014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8274</v>
      </c>
      <c r="O2361" t="s">
        <v>8275</v>
      </c>
      <c r="P2361">
        <f t="shared" si="144"/>
        <v>15</v>
      </c>
      <c r="Q2361">
        <f t="shared" si="145"/>
        <v>367</v>
      </c>
      <c r="R2361" s="14">
        <f t="shared" si="146"/>
        <v>42159.649583333332</v>
      </c>
      <c r="S2361">
        <f t="shared" si="147"/>
        <v>2015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8274</v>
      </c>
      <c r="O2362" t="s">
        <v>8275</v>
      </c>
      <c r="P2362">
        <f t="shared" si="144"/>
        <v>0</v>
      </c>
      <c r="Q2362">
        <f t="shared" si="145"/>
        <v>2</v>
      </c>
      <c r="R2362" s="14">
        <f t="shared" si="146"/>
        <v>42377.70694444445</v>
      </c>
      <c r="S2362">
        <f t="shared" si="147"/>
        <v>2016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8274</v>
      </c>
      <c r="O2363" t="s">
        <v>8275</v>
      </c>
      <c r="P2363">
        <f t="shared" si="144"/>
        <v>0</v>
      </c>
      <c r="Q2363">
        <f t="shared" si="145"/>
        <v>0</v>
      </c>
      <c r="R2363" s="14">
        <f t="shared" si="146"/>
        <v>42466.858888888892</v>
      </c>
      <c r="S2363">
        <f t="shared" si="147"/>
        <v>2016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8274</v>
      </c>
      <c r="O2364" t="s">
        <v>8275</v>
      </c>
      <c r="P2364">
        <f t="shared" si="144"/>
        <v>29</v>
      </c>
      <c r="Q2364">
        <f t="shared" si="145"/>
        <v>60</v>
      </c>
      <c r="R2364" s="14">
        <f t="shared" si="146"/>
        <v>41954.688310185185</v>
      </c>
      <c r="S2364">
        <f t="shared" si="147"/>
        <v>2014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8274</v>
      </c>
      <c r="O2365" t="s">
        <v>8275</v>
      </c>
      <c r="P2365">
        <f t="shared" si="144"/>
        <v>0</v>
      </c>
      <c r="Q2365">
        <f t="shared" si="145"/>
        <v>0</v>
      </c>
      <c r="R2365" s="14">
        <f t="shared" si="146"/>
        <v>42322.011574074073</v>
      </c>
      <c r="S2365">
        <f t="shared" si="147"/>
        <v>2015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8274</v>
      </c>
      <c r="O2366" t="s">
        <v>8275</v>
      </c>
      <c r="P2366">
        <f t="shared" si="144"/>
        <v>0</v>
      </c>
      <c r="Q2366">
        <f t="shared" si="145"/>
        <v>0</v>
      </c>
      <c r="R2366" s="14">
        <f t="shared" si="146"/>
        <v>42248.934675925921</v>
      </c>
      <c r="S2366">
        <f t="shared" si="147"/>
        <v>2015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8274</v>
      </c>
      <c r="O2367" t="s">
        <v>8275</v>
      </c>
      <c r="P2367">
        <f t="shared" si="144"/>
        <v>0</v>
      </c>
      <c r="Q2367">
        <f t="shared" si="145"/>
        <v>0</v>
      </c>
      <c r="R2367" s="14">
        <f t="shared" si="146"/>
        <v>42346.736400462964</v>
      </c>
      <c r="S2367">
        <f t="shared" si="147"/>
        <v>2015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8274</v>
      </c>
      <c r="O2368" t="s">
        <v>8275</v>
      </c>
      <c r="P2368">
        <f t="shared" si="144"/>
        <v>11</v>
      </c>
      <c r="Q2368">
        <f t="shared" si="145"/>
        <v>97.41</v>
      </c>
      <c r="R2368" s="14">
        <f t="shared" si="146"/>
        <v>42268.531631944439</v>
      </c>
      <c r="S2368">
        <f t="shared" si="147"/>
        <v>2015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8274</v>
      </c>
      <c r="O2369" t="s">
        <v>8275</v>
      </c>
      <c r="P2369">
        <f t="shared" si="144"/>
        <v>1</v>
      </c>
      <c r="Q2369">
        <f t="shared" si="145"/>
        <v>47.86</v>
      </c>
      <c r="R2369" s="14">
        <f t="shared" si="146"/>
        <v>42425.970092592594</v>
      </c>
      <c r="S2369">
        <f t="shared" si="147"/>
        <v>2016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8274</v>
      </c>
      <c r="O2370" t="s">
        <v>8275</v>
      </c>
      <c r="P2370">
        <f t="shared" ref="P2370:P2433" si="148">ROUND(E2370/D2370*100,0)</f>
        <v>0</v>
      </c>
      <c r="Q2370">
        <f t="shared" si="145"/>
        <v>50</v>
      </c>
      <c r="R2370" s="14">
        <f t="shared" si="146"/>
        <v>42063.721817129626</v>
      </c>
      <c r="S2370">
        <f t="shared" si="147"/>
        <v>2015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8274</v>
      </c>
      <c r="O2371" t="s">
        <v>8275</v>
      </c>
      <c r="P2371">
        <f t="shared" si="148"/>
        <v>0</v>
      </c>
      <c r="Q2371">
        <f t="shared" ref="Q2371:Q2434" si="149">IFERROR(ROUND(E2371/L2371,2),0)</f>
        <v>0</v>
      </c>
      <c r="R2371" s="14">
        <f t="shared" ref="R2371:R2434" si="150">(((J2371/60)/60)/24)+DATE(1970,1,1)</f>
        <v>42380.812627314815</v>
      </c>
      <c r="S2371">
        <f t="shared" ref="S2371:S2434" si="151">YEAR(R2371)</f>
        <v>2016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8274</v>
      </c>
      <c r="O2372" t="s">
        <v>8275</v>
      </c>
      <c r="P2372">
        <f t="shared" si="148"/>
        <v>0</v>
      </c>
      <c r="Q2372">
        <f t="shared" si="149"/>
        <v>20.5</v>
      </c>
      <c r="R2372" s="14">
        <f t="shared" si="150"/>
        <v>41961.18913194444</v>
      </c>
      <c r="S2372">
        <f t="shared" si="151"/>
        <v>2014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8274</v>
      </c>
      <c r="O2373" t="s">
        <v>8275</v>
      </c>
      <c r="P2373">
        <f t="shared" si="148"/>
        <v>0</v>
      </c>
      <c r="Q2373">
        <f t="shared" si="149"/>
        <v>0</v>
      </c>
      <c r="R2373" s="14">
        <f t="shared" si="150"/>
        <v>42150.777731481481</v>
      </c>
      <c r="S2373">
        <f t="shared" si="151"/>
        <v>2015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8274</v>
      </c>
      <c r="O2374" t="s">
        <v>8275</v>
      </c>
      <c r="P2374">
        <f t="shared" si="148"/>
        <v>3</v>
      </c>
      <c r="Q2374">
        <f t="shared" si="149"/>
        <v>30</v>
      </c>
      <c r="R2374" s="14">
        <f t="shared" si="150"/>
        <v>42088.069108796291</v>
      </c>
      <c r="S2374">
        <f t="shared" si="151"/>
        <v>2015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8274</v>
      </c>
      <c r="O2375" t="s">
        <v>8275</v>
      </c>
      <c r="P2375">
        <f t="shared" si="148"/>
        <v>0</v>
      </c>
      <c r="Q2375">
        <f t="shared" si="149"/>
        <v>50</v>
      </c>
      <c r="R2375" s="14">
        <f t="shared" si="150"/>
        <v>42215.662314814821</v>
      </c>
      <c r="S2375">
        <f t="shared" si="151"/>
        <v>2015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8274</v>
      </c>
      <c r="O2376" t="s">
        <v>8275</v>
      </c>
      <c r="P2376">
        <f t="shared" si="148"/>
        <v>0</v>
      </c>
      <c r="Q2376">
        <f t="shared" si="149"/>
        <v>10</v>
      </c>
      <c r="R2376" s="14">
        <f t="shared" si="150"/>
        <v>42017.843287037031</v>
      </c>
      <c r="S2376">
        <f t="shared" si="151"/>
        <v>2015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8274</v>
      </c>
      <c r="O2377" t="s">
        <v>8275</v>
      </c>
      <c r="P2377">
        <f t="shared" si="148"/>
        <v>0</v>
      </c>
      <c r="Q2377">
        <f t="shared" si="149"/>
        <v>0</v>
      </c>
      <c r="R2377" s="14">
        <f t="shared" si="150"/>
        <v>42592.836076388892</v>
      </c>
      <c r="S2377">
        <f t="shared" si="151"/>
        <v>2016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8274</v>
      </c>
      <c r="O2378" t="s">
        <v>8275</v>
      </c>
      <c r="P2378">
        <f t="shared" si="148"/>
        <v>11</v>
      </c>
      <c r="Q2378">
        <f t="shared" si="149"/>
        <v>81.58</v>
      </c>
      <c r="R2378" s="14">
        <f t="shared" si="150"/>
        <v>42318.925532407404</v>
      </c>
      <c r="S2378">
        <f t="shared" si="151"/>
        <v>2015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8274</v>
      </c>
      <c r="O2379" t="s">
        <v>8275</v>
      </c>
      <c r="P2379">
        <f t="shared" si="148"/>
        <v>0</v>
      </c>
      <c r="Q2379">
        <f t="shared" si="149"/>
        <v>0</v>
      </c>
      <c r="R2379" s="14">
        <f t="shared" si="150"/>
        <v>42669.870173611111</v>
      </c>
      <c r="S2379">
        <f t="shared" si="151"/>
        <v>2016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8274</v>
      </c>
      <c r="O2380" t="s">
        <v>8275</v>
      </c>
      <c r="P2380">
        <f t="shared" si="148"/>
        <v>0</v>
      </c>
      <c r="Q2380">
        <f t="shared" si="149"/>
        <v>0</v>
      </c>
      <c r="R2380" s="14">
        <f t="shared" si="150"/>
        <v>42213.013078703705</v>
      </c>
      <c r="S2380">
        <f t="shared" si="151"/>
        <v>2015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8274</v>
      </c>
      <c r="O2381" t="s">
        <v>8275</v>
      </c>
      <c r="P2381">
        <f t="shared" si="148"/>
        <v>0</v>
      </c>
      <c r="Q2381">
        <f t="shared" si="149"/>
        <v>0</v>
      </c>
      <c r="R2381" s="14">
        <f t="shared" si="150"/>
        <v>42237.016388888893</v>
      </c>
      <c r="S2381">
        <f t="shared" si="151"/>
        <v>2015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8274</v>
      </c>
      <c r="O2382" t="s">
        <v>8275</v>
      </c>
      <c r="P2382">
        <f t="shared" si="148"/>
        <v>0</v>
      </c>
      <c r="Q2382">
        <f t="shared" si="149"/>
        <v>18.329999999999998</v>
      </c>
      <c r="R2382" s="14">
        <f t="shared" si="150"/>
        <v>42248.793310185181</v>
      </c>
      <c r="S2382">
        <f t="shared" si="151"/>
        <v>2015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8274</v>
      </c>
      <c r="O2383" t="s">
        <v>8275</v>
      </c>
      <c r="P2383">
        <f t="shared" si="148"/>
        <v>2</v>
      </c>
      <c r="Q2383">
        <f t="shared" si="149"/>
        <v>224.43</v>
      </c>
      <c r="R2383" s="14">
        <f t="shared" si="150"/>
        <v>42074.935740740737</v>
      </c>
      <c r="S2383">
        <f t="shared" si="151"/>
        <v>2015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8274</v>
      </c>
      <c r="O2384" t="s">
        <v>8275</v>
      </c>
      <c r="P2384">
        <f t="shared" si="148"/>
        <v>3</v>
      </c>
      <c r="Q2384">
        <f t="shared" si="149"/>
        <v>37.5</v>
      </c>
      <c r="R2384" s="14">
        <f t="shared" si="150"/>
        <v>42195.187534722223</v>
      </c>
      <c r="S2384">
        <f t="shared" si="151"/>
        <v>2015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8274</v>
      </c>
      <c r="O2385" t="s">
        <v>8275</v>
      </c>
      <c r="P2385">
        <f t="shared" si="148"/>
        <v>4</v>
      </c>
      <c r="Q2385">
        <f t="shared" si="149"/>
        <v>145</v>
      </c>
      <c r="R2385" s="14">
        <f t="shared" si="150"/>
        <v>42027.056793981479</v>
      </c>
      <c r="S2385">
        <f t="shared" si="151"/>
        <v>2015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8274</v>
      </c>
      <c r="O2386" t="s">
        <v>8275</v>
      </c>
      <c r="P2386">
        <f t="shared" si="148"/>
        <v>1</v>
      </c>
      <c r="Q2386">
        <f t="shared" si="149"/>
        <v>1</v>
      </c>
      <c r="R2386" s="14">
        <f t="shared" si="150"/>
        <v>41927.067627314813</v>
      </c>
      <c r="S2386">
        <f t="shared" si="151"/>
        <v>2014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8274</v>
      </c>
      <c r="O2387" t="s">
        <v>8275</v>
      </c>
      <c r="P2387">
        <f t="shared" si="148"/>
        <v>1</v>
      </c>
      <c r="Q2387">
        <f t="shared" si="149"/>
        <v>112.57</v>
      </c>
      <c r="R2387" s="14">
        <f t="shared" si="150"/>
        <v>42191.70175925926</v>
      </c>
      <c r="S2387">
        <f t="shared" si="151"/>
        <v>2015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8274</v>
      </c>
      <c r="O2388" t="s">
        <v>8275</v>
      </c>
      <c r="P2388">
        <f t="shared" si="148"/>
        <v>0</v>
      </c>
      <c r="Q2388">
        <f t="shared" si="149"/>
        <v>0</v>
      </c>
      <c r="R2388" s="14">
        <f t="shared" si="150"/>
        <v>41954.838240740741</v>
      </c>
      <c r="S2388">
        <f t="shared" si="151"/>
        <v>2014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8274</v>
      </c>
      <c r="O2389" t="s">
        <v>8275</v>
      </c>
      <c r="P2389">
        <f t="shared" si="148"/>
        <v>1</v>
      </c>
      <c r="Q2389">
        <f t="shared" si="149"/>
        <v>342</v>
      </c>
      <c r="R2389" s="14">
        <f t="shared" si="150"/>
        <v>42528.626620370371</v>
      </c>
      <c r="S2389">
        <f t="shared" si="151"/>
        <v>2016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8274</v>
      </c>
      <c r="O2390" t="s">
        <v>8275</v>
      </c>
      <c r="P2390">
        <f t="shared" si="148"/>
        <v>1</v>
      </c>
      <c r="Q2390">
        <f t="shared" si="149"/>
        <v>57.88</v>
      </c>
      <c r="R2390" s="14">
        <f t="shared" si="150"/>
        <v>41989.853692129633</v>
      </c>
      <c r="S2390">
        <f t="shared" si="151"/>
        <v>2014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8274</v>
      </c>
      <c r="O2391" t="s">
        <v>8275</v>
      </c>
      <c r="P2391">
        <f t="shared" si="148"/>
        <v>0</v>
      </c>
      <c r="Q2391">
        <f t="shared" si="149"/>
        <v>30</v>
      </c>
      <c r="R2391" s="14">
        <f t="shared" si="150"/>
        <v>42179.653379629628</v>
      </c>
      <c r="S2391">
        <f t="shared" si="151"/>
        <v>2015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8274</v>
      </c>
      <c r="O2392" t="s">
        <v>8275</v>
      </c>
      <c r="P2392">
        <f t="shared" si="148"/>
        <v>0</v>
      </c>
      <c r="Q2392">
        <f t="shared" si="149"/>
        <v>0</v>
      </c>
      <c r="R2392" s="14">
        <f t="shared" si="150"/>
        <v>41968.262314814812</v>
      </c>
      <c r="S2392">
        <f t="shared" si="151"/>
        <v>2014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8274</v>
      </c>
      <c r="O2393" t="s">
        <v>8275</v>
      </c>
      <c r="P2393">
        <f t="shared" si="148"/>
        <v>0</v>
      </c>
      <c r="Q2393">
        <f t="shared" si="149"/>
        <v>25</v>
      </c>
      <c r="R2393" s="14">
        <f t="shared" si="150"/>
        <v>42064.794490740736</v>
      </c>
      <c r="S2393">
        <f t="shared" si="151"/>
        <v>2015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8274</v>
      </c>
      <c r="O2394" t="s">
        <v>8275</v>
      </c>
      <c r="P2394">
        <f t="shared" si="148"/>
        <v>0</v>
      </c>
      <c r="Q2394">
        <f t="shared" si="149"/>
        <v>0</v>
      </c>
      <c r="R2394" s="14">
        <f t="shared" si="150"/>
        <v>42276.120636574073</v>
      </c>
      <c r="S2394">
        <f t="shared" si="151"/>
        <v>2015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8274</v>
      </c>
      <c r="O2395" t="s">
        <v>8275</v>
      </c>
      <c r="P2395">
        <f t="shared" si="148"/>
        <v>0</v>
      </c>
      <c r="Q2395">
        <f t="shared" si="149"/>
        <v>50</v>
      </c>
      <c r="R2395" s="14">
        <f t="shared" si="150"/>
        <v>42194.648344907408</v>
      </c>
      <c r="S2395">
        <f t="shared" si="151"/>
        <v>2015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8274</v>
      </c>
      <c r="O2396" t="s">
        <v>8275</v>
      </c>
      <c r="P2396">
        <f t="shared" si="148"/>
        <v>0</v>
      </c>
      <c r="Q2396">
        <f t="shared" si="149"/>
        <v>1.5</v>
      </c>
      <c r="R2396" s="14">
        <f t="shared" si="150"/>
        <v>42031.362187499995</v>
      </c>
      <c r="S2396">
        <f t="shared" si="151"/>
        <v>2015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8274</v>
      </c>
      <c r="O2397" t="s">
        <v>8275</v>
      </c>
      <c r="P2397">
        <f t="shared" si="148"/>
        <v>0</v>
      </c>
      <c r="Q2397">
        <f t="shared" si="149"/>
        <v>0</v>
      </c>
      <c r="R2397" s="14">
        <f t="shared" si="150"/>
        <v>42717.121377314819</v>
      </c>
      <c r="S2397">
        <f t="shared" si="151"/>
        <v>2016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8274</v>
      </c>
      <c r="O2398" t="s">
        <v>8275</v>
      </c>
      <c r="P2398">
        <f t="shared" si="148"/>
        <v>0</v>
      </c>
      <c r="Q2398">
        <f t="shared" si="149"/>
        <v>10</v>
      </c>
      <c r="R2398" s="14">
        <f t="shared" si="150"/>
        <v>42262.849050925928</v>
      </c>
      <c r="S2398">
        <f t="shared" si="151"/>
        <v>2015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8274</v>
      </c>
      <c r="O2399" t="s">
        <v>8275</v>
      </c>
      <c r="P2399">
        <f t="shared" si="148"/>
        <v>0</v>
      </c>
      <c r="Q2399">
        <f t="shared" si="149"/>
        <v>0</v>
      </c>
      <c r="R2399" s="14">
        <f t="shared" si="150"/>
        <v>41976.88490740741</v>
      </c>
      <c r="S2399">
        <f t="shared" si="151"/>
        <v>2014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8274</v>
      </c>
      <c r="O2400" t="s">
        <v>8275</v>
      </c>
      <c r="P2400">
        <f t="shared" si="148"/>
        <v>0</v>
      </c>
      <c r="Q2400">
        <f t="shared" si="149"/>
        <v>0</v>
      </c>
      <c r="R2400" s="14">
        <f t="shared" si="150"/>
        <v>42157.916481481487</v>
      </c>
      <c r="S2400">
        <f t="shared" si="151"/>
        <v>2015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8274</v>
      </c>
      <c r="O2401" t="s">
        <v>8275</v>
      </c>
      <c r="P2401">
        <f t="shared" si="148"/>
        <v>0</v>
      </c>
      <c r="Q2401">
        <f t="shared" si="149"/>
        <v>0</v>
      </c>
      <c r="R2401" s="14">
        <f t="shared" si="150"/>
        <v>41956.853078703702</v>
      </c>
      <c r="S2401">
        <f t="shared" si="151"/>
        <v>2014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8274</v>
      </c>
      <c r="O2402" t="s">
        <v>8275</v>
      </c>
      <c r="P2402">
        <f t="shared" si="148"/>
        <v>0</v>
      </c>
      <c r="Q2402">
        <f t="shared" si="149"/>
        <v>0</v>
      </c>
      <c r="R2402" s="14">
        <f t="shared" si="150"/>
        <v>42444.268101851849</v>
      </c>
      <c r="S2402">
        <f t="shared" si="151"/>
        <v>2016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8291</v>
      </c>
      <c r="O2403" t="s">
        <v>8292</v>
      </c>
      <c r="P2403">
        <f t="shared" si="148"/>
        <v>1</v>
      </c>
      <c r="Q2403">
        <f t="shared" si="149"/>
        <v>22.33</v>
      </c>
      <c r="R2403" s="14">
        <f t="shared" si="150"/>
        <v>42374.822870370372</v>
      </c>
      <c r="S2403">
        <f t="shared" si="151"/>
        <v>2016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8291</v>
      </c>
      <c r="O2404" t="s">
        <v>8292</v>
      </c>
      <c r="P2404">
        <f t="shared" si="148"/>
        <v>0</v>
      </c>
      <c r="Q2404">
        <f t="shared" si="149"/>
        <v>52</v>
      </c>
      <c r="R2404" s="14">
        <f t="shared" si="150"/>
        <v>42107.679756944446</v>
      </c>
      <c r="S2404">
        <f t="shared" si="151"/>
        <v>2015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8291</v>
      </c>
      <c r="O2405" t="s">
        <v>8292</v>
      </c>
      <c r="P2405">
        <f t="shared" si="148"/>
        <v>17</v>
      </c>
      <c r="Q2405">
        <f t="shared" si="149"/>
        <v>16.829999999999998</v>
      </c>
      <c r="R2405" s="14">
        <f t="shared" si="150"/>
        <v>42399.882615740738</v>
      </c>
      <c r="S2405">
        <f t="shared" si="151"/>
        <v>2016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8291</v>
      </c>
      <c r="O2406" t="s">
        <v>8292</v>
      </c>
      <c r="P2406">
        <f t="shared" si="148"/>
        <v>0</v>
      </c>
      <c r="Q2406">
        <f t="shared" si="149"/>
        <v>0</v>
      </c>
      <c r="R2406" s="14">
        <f t="shared" si="150"/>
        <v>42342.03943287037</v>
      </c>
      <c r="S2406">
        <f t="shared" si="151"/>
        <v>2015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8291</v>
      </c>
      <c r="O2407" t="s">
        <v>8292</v>
      </c>
      <c r="P2407">
        <f t="shared" si="148"/>
        <v>23</v>
      </c>
      <c r="Q2407">
        <f t="shared" si="149"/>
        <v>56.3</v>
      </c>
      <c r="R2407" s="14">
        <f t="shared" si="150"/>
        <v>42595.585358796292</v>
      </c>
      <c r="S2407">
        <f t="shared" si="151"/>
        <v>2016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8291</v>
      </c>
      <c r="O2408" t="s">
        <v>8292</v>
      </c>
      <c r="P2408">
        <f t="shared" si="148"/>
        <v>41</v>
      </c>
      <c r="Q2408">
        <f t="shared" si="149"/>
        <v>84.06</v>
      </c>
      <c r="R2408" s="14">
        <f t="shared" si="150"/>
        <v>41983.110995370371</v>
      </c>
      <c r="S2408">
        <f t="shared" si="151"/>
        <v>2014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8291</v>
      </c>
      <c r="O2409" t="s">
        <v>8292</v>
      </c>
      <c r="P2409">
        <f t="shared" si="148"/>
        <v>25</v>
      </c>
      <c r="Q2409">
        <f t="shared" si="149"/>
        <v>168.39</v>
      </c>
      <c r="R2409" s="14">
        <f t="shared" si="150"/>
        <v>42082.575555555552</v>
      </c>
      <c r="S2409">
        <f t="shared" si="151"/>
        <v>2015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8291</v>
      </c>
      <c r="O2410" t="s">
        <v>8292</v>
      </c>
      <c r="P2410">
        <f t="shared" si="148"/>
        <v>0</v>
      </c>
      <c r="Q2410">
        <f t="shared" si="149"/>
        <v>15</v>
      </c>
      <c r="R2410" s="14">
        <f t="shared" si="150"/>
        <v>41919.140706018516</v>
      </c>
      <c r="S2410">
        <f t="shared" si="151"/>
        <v>2014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8291</v>
      </c>
      <c r="O2411" t="s">
        <v>8292</v>
      </c>
      <c r="P2411">
        <f t="shared" si="148"/>
        <v>2</v>
      </c>
      <c r="Q2411">
        <f t="shared" si="149"/>
        <v>76.67</v>
      </c>
      <c r="R2411" s="14">
        <f t="shared" si="150"/>
        <v>42204.875868055555</v>
      </c>
      <c r="S2411">
        <f t="shared" si="151"/>
        <v>2015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8291</v>
      </c>
      <c r="O2412" t="s">
        <v>8292</v>
      </c>
      <c r="P2412">
        <f t="shared" si="148"/>
        <v>0</v>
      </c>
      <c r="Q2412">
        <f t="shared" si="149"/>
        <v>0</v>
      </c>
      <c r="R2412" s="14">
        <f t="shared" si="150"/>
        <v>42224.408275462964</v>
      </c>
      <c r="S2412">
        <f t="shared" si="151"/>
        <v>2015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8291</v>
      </c>
      <c r="O2413" t="s">
        <v>8292</v>
      </c>
      <c r="P2413">
        <f t="shared" si="148"/>
        <v>1</v>
      </c>
      <c r="Q2413">
        <f t="shared" si="149"/>
        <v>50.33</v>
      </c>
      <c r="R2413" s="14">
        <f t="shared" si="150"/>
        <v>42211.732430555552</v>
      </c>
      <c r="S2413">
        <f t="shared" si="151"/>
        <v>2015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8291</v>
      </c>
      <c r="O2414" t="s">
        <v>8292</v>
      </c>
      <c r="P2414">
        <f t="shared" si="148"/>
        <v>0</v>
      </c>
      <c r="Q2414">
        <f t="shared" si="149"/>
        <v>0</v>
      </c>
      <c r="R2414" s="14">
        <f t="shared" si="150"/>
        <v>42655.736956018518</v>
      </c>
      <c r="S2414">
        <f t="shared" si="151"/>
        <v>2016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8291</v>
      </c>
      <c r="O2415" t="s">
        <v>8292</v>
      </c>
      <c r="P2415">
        <f t="shared" si="148"/>
        <v>1</v>
      </c>
      <c r="Q2415">
        <f t="shared" si="149"/>
        <v>8.33</v>
      </c>
      <c r="R2415" s="14">
        <f t="shared" si="150"/>
        <v>41760.10974537037</v>
      </c>
      <c r="S2415">
        <f t="shared" si="151"/>
        <v>2014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8291</v>
      </c>
      <c r="O2416" t="s">
        <v>8292</v>
      </c>
      <c r="P2416">
        <f t="shared" si="148"/>
        <v>3</v>
      </c>
      <c r="Q2416">
        <f t="shared" si="149"/>
        <v>35.380000000000003</v>
      </c>
      <c r="R2416" s="14">
        <f t="shared" si="150"/>
        <v>42198.695138888885</v>
      </c>
      <c r="S2416">
        <f t="shared" si="151"/>
        <v>2015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8291</v>
      </c>
      <c r="O2417" t="s">
        <v>8292</v>
      </c>
      <c r="P2417">
        <f t="shared" si="148"/>
        <v>1</v>
      </c>
      <c r="Q2417">
        <f t="shared" si="149"/>
        <v>55.83</v>
      </c>
      <c r="R2417" s="14">
        <f t="shared" si="150"/>
        <v>42536.862800925926</v>
      </c>
      <c r="S2417">
        <f t="shared" si="151"/>
        <v>2016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8291</v>
      </c>
      <c r="O2418" t="s">
        <v>8292</v>
      </c>
      <c r="P2418">
        <f t="shared" si="148"/>
        <v>0</v>
      </c>
      <c r="Q2418">
        <f t="shared" si="149"/>
        <v>5</v>
      </c>
      <c r="R2418" s="14">
        <f t="shared" si="150"/>
        <v>42019.737766203703</v>
      </c>
      <c r="S2418">
        <f t="shared" si="151"/>
        <v>2015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8291</v>
      </c>
      <c r="O2419" t="s">
        <v>8292</v>
      </c>
      <c r="P2419">
        <f t="shared" si="148"/>
        <v>0</v>
      </c>
      <c r="Q2419">
        <f t="shared" si="149"/>
        <v>0</v>
      </c>
      <c r="R2419" s="14">
        <f t="shared" si="150"/>
        <v>41831.884108796294</v>
      </c>
      <c r="S2419">
        <f t="shared" si="151"/>
        <v>2014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8291</v>
      </c>
      <c r="O2420" t="s">
        <v>8292</v>
      </c>
      <c r="P2420">
        <f t="shared" si="148"/>
        <v>0</v>
      </c>
      <c r="Q2420">
        <f t="shared" si="149"/>
        <v>1</v>
      </c>
      <c r="R2420" s="14">
        <f t="shared" si="150"/>
        <v>42027.856990740736</v>
      </c>
      <c r="S2420">
        <f t="shared" si="151"/>
        <v>2015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8291</v>
      </c>
      <c r="O2421" t="s">
        <v>8292</v>
      </c>
      <c r="P2421">
        <f t="shared" si="148"/>
        <v>0</v>
      </c>
      <c r="Q2421">
        <f t="shared" si="149"/>
        <v>0</v>
      </c>
      <c r="R2421" s="14">
        <f t="shared" si="150"/>
        <v>41993.738298611104</v>
      </c>
      <c r="S2421">
        <f t="shared" si="151"/>
        <v>2014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8291</v>
      </c>
      <c r="O2422" t="s">
        <v>8292</v>
      </c>
      <c r="P2422">
        <f t="shared" si="148"/>
        <v>15</v>
      </c>
      <c r="Q2422">
        <f t="shared" si="149"/>
        <v>69.47</v>
      </c>
      <c r="R2422" s="14">
        <f t="shared" si="150"/>
        <v>41893.028877314813</v>
      </c>
      <c r="S2422">
        <f t="shared" si="151"/>
        <v>2014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8291</v>
      </c>
      <c r="O2423" t="s">
        <v>8292</v>
      </c>
      <c r="P2423">
        <f t="shared" si="148"/>
        <v>0</v>
      </c>
      <c r="Q2423">
        <f t="shared" si="149"/>
        <v>1</v>
      </c>
      <c r="R2423" s="14">
        <f t="shared" si="150"/>
        <v>42026.687453703707</v>
      </c>
      <c r="S2423">
        <f t="shared" si="151"/>
        <v>2015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8291</v>
      </c>
      <c r="O2424" t="s">
        <v>8292</v>
      </c>
      <c r="P2424">
        <f t="shared" si="148"/>
        <v>0</v>
      </c>
      <c r="Q2424">
        <f t="shared" si="149"/>
        <v>1</v>
      </c>
      <c r="R2424" s="14">
        <f t="shared" si="150"/>
        <v>42044.724953703699</v>
      </c>
      <c r="S2424">
        <f t="shared" si="151"/>
        <v>2015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8291</v>
      </c>
      <c r="O2425" t="s">
        <v>8292</v>
      </c>
      <c r="P2425">
        <f t="shared" si="148"/>
        <v>0</v>
      </c>
      <c r="Q2425">
        <f t="shared" si="149"/>
        <v>8</v>
      </c>
      <c r="R2425" s="14">
        <f t="shared" si="150"/>
        <v>41974.704745370371</v>
      </c>
      <c r="S2425">
        <f t="shared" si="151"/>
        <v>2014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8291</v>
      </c>
      <c r="O2426" t="s">
        <v>8292</v>
      </c>
      <c r="P2426">
        <f t="shared" si="148"/>
        <v>1</v>
      </c>
      <c r="Q2426">
        <f t="shared" si="149"/>
        <v>34.44</v>
      </c>
      <c r="R2426" s="14">
        <f t="shared" si="150"/>
        <v>41909.892453703702</v>
      </c>
      <c r="S2426">
        <f t="shared" si="151"/>
        <v>2014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8291</v>
      </c>
      <c r="O2427" t="s">
        <v>8292</v>
      </c>
      <c r="P2427">
        <f t="shared" si="148"/>
        <v>0</v>
      </c>
      <c r="Q2427">
        <f t="shared" si="149"/>
        <v>1</v>
      </c>
      <c r="R2427" s="14">
        <f t="shared" si="150"/>
        <v>42502.913761574076</v>
      </c>
      <c r="S2427">
        <f t="shared" si="151"/>
        <v>2016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8291</v>
      </c>
      <c r="O2428" t="s">
        <v>8292</v>
      </c>
      <c r="P2428">
        <f t="shared" si="148"/>
        <v>0</v>
      </c>
      <c r="Q2428">
        <f t="shared" si="149"/>
        <v>0</v>
      </c>
      <c r="R2428" s="14">
        <f t="shared" si="150"/>
        <v>42164.170046296291</v>
      </c>
      <c r="S2428">
        <f t="shared" si="151"/>
        <v>2015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8291</v>
      </c>
      <c r="O2429" t="s">
        <v>8292</v>
      </c>
      <c r="P2429">
        <f t="shared" si="148"/>
        <v>0</v>
      </c>
      <c r="Q2429">
        <f t="shared" si="149"/>
        <v>1</v>
      </c>
      <c r="R2429" s="14">
        <f t="shared" si="150"/>
        <v>42412.318668981476</v>
      </c>
      <c r="S2429">
        <f t="shared" si="151"/>
        <v>2016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8291</v>
      </c>
      <c r="O2430" t="s">
        <v>8292</v>
      </c>
      <c r="P2430">
        <f t="shared" si="148"/>
        <v>0</v>
      </c>
      <c r="Q2430">
        <f t="shared" si="149"/>
        <v>1</v>
      </c>
      <c r="R2430" s="14">
        <f t="shared" si="150"/>
        <v>42045.784155092595</v>
      </c>
      <c r="S2430">
        <f t="shared" si="151"/>
        <v>2015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8291</v>
      </c>
      <c r="O2431" t="s">
        <v>8292</v>
      </c>
      <c r="P2431">
        <f t="shared" si="148"/>
        <v>1</v>
      </c>
      <c r="Q2431">
        <f t="shared" si="149"/>
        <v>501.25</v>
      </c>
      <c r="R2431" s="14">
        <f t="shared" si="150"/>
        <v>42734.879236111112</v>
      </c>
      <c r="S2431">
        <f t="shared" si="151"/>
        <v>2016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8291</v>
      </c>
      <c r="O2432" t="s">
        <v>8292</v>
      </c>
      <c r="P2432">
        <f t="shared" si="148"/>
        <v>1</v>
      </c>
      <c r="Q2432">
        <f t="shared" si="149"/>
        <v>10.5</v>
      </c>
      <c r="R2432" s="14">
        <f t="shared" si="150"/>
        <v>42382.130833333329</v>
      </c>
      <c r="S2432">
        <f t="shared" si="151"/>
        <v>2016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8291</v>
      </c>
      <c r="O2433" t="s">
        <v>8292</v>
      </c>
      <c r="P2433">
        <f t="shared" si="148"/>
        <v>0</v>
      </c>
      <c r="Q2433">
        <f t="shared" si="149"/>
        <v>1</v>
      </c>
      <c r="R2433" s="14">
        <f t="shared" si="150"/>
        <v>42489.099687499998</v>
      </c>
      <c r="S2433">
        <f t="shared" si="151"/>
        <v>2016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8291</v>
      </c>
      <c r="O2434" t="s">
        <v>8292</v>
      </c>
      <c r="P2434">
        <f t="shared" ref="P2434:P2497" si="152">ROUND(E2434/D2434*100,0)</f>
        <v>0</v>
      </c>
      <c r="Q2434">
        <f t="shared" si="149"/>
        <v>1</v>
      </c>
      <c r="R2434" s="14">
        <f t="shared" si="150"/>
        <v>42041.218715277777</v>
      </c>
      <c r="S2434">
        <f t="shared" si="151"/>
        <v>2015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8291</v>
      </c>
      <c r="O2435" t="s">
        <v>8292</v>
      </c>
      <c r="P2435">
        <f t="shared" si="152"/>
        <v>0</v>
      </c>
      <c r="Q2435">
        <f t="shared" ref="Q2435:Q2498" si="153">IFERROR(ROUND(E2435/L2435,2),0)</f>
        <v>0</v>
      </c>
      <c r="R2435" s="14">
        <f t="shared" ref="R2435:R2498" si="154">(((J2435/60)/60)/24)+DATE(1970,1,1)</f>
        <v>42397.89980324074</v>
      </c>
      <c r="S2435">
        <f t="shared" ref="S2435:S2498" si="155">YEAR(R2435)</f>
        <v>2016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8291</v>
      </c>
      <c r="O2436" t="s">
        <v>8292</v>
      </c>
      <c r="P2436">
        <f t="shared" si="152"/>
        <v>0</v>
      </c>
      <c r="Q2436">
        <f t="shared" si="153"/>
        <v>13</v>
      </c>
      <c r="R2436" s="14">
        <f t="shared" si="154"/>
        <v>42180.18604166666</v>
      </c>
      <c r="S2436">
        <f t="shared" si="155"/>
        <v>2015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8291</v>
      </c>
      <c r="O2437" t="s">
        <v>8292</v>
      </c>
      <c r="P2437">
        <f t="shared" si="152"/>
        <v>0</v>
      </c>
      <c r="Q2437">
        <f t="shared" si="153"/>
        <v>306</v>
      </c>
      <c r="R2437" s="14">
        <f t="shared" si="154"/>
        <v>42252.277615740735</v>
      </c>
      <c r="S2437">
        <f t="shared" si="155"/>
        <v>2015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8291</v>
      </c>
      <c r="O2438" t="s">
        <v>8292</v>
      </c>
      <c r="P2438">
        <f t="shared" si="152"/>
        <v>0</v>
      </c>
      <c r="Q2438">
        <f t="shared" si="153"/>
        <v>22.5</v>
      </c>
      <c r="R2438" s="14">
        <f t="shared" si="154"/>
        <v>42338.615393518514</v>
      </c>
      <c r="S2438">
        <f t="shared" si="155"/>
        <v>2015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8291</v>
      </c>
      <c r="O2439" t="s">
        <v>8292</v>
      </c>
      <c r="P2439">
        <f t="shared" si="152"/>
        <v>0</v>
      </c>
      <c r="Q2439">
        <f t="shared" si="153"/>
        <v>0</v>
      </c>
      <c r="R2439" s="14">
        <f t="shared" si="154"/>
        <v>42031.965138888889</v>
      </c>
      <c r="S2439">
        <f t="shared" si="155"/>
        <v>2015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8291</v>
      </c>
      <c r="O2440" t="s">
        <v>8292</v>
      </c>
      <c r="P2440">
        <f t="shared" si="152"/>
        <v>0</v>
      </c>
      <c r="Q2440">
        <f t="shared" si="153"/>
        <v>50</v>
      </c>
      <c r="R2440" s="14">
        <f t="shared" si="154"/>
        <v>42285.91506944444</v>
      </c>
      <c r="S2440">
        <f t="shared" si="155"/>
        <v>2015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8291</v>
      </c>
      <c r="O2441" t="s">
        <v>8292</v>
      </c>
      <c r="P2441">
        <f t="shared" si="152"/>
        <v>0</v>
      </c>
      <c r="Q2441">
        <f t="shared" si="153"/>
        <v>0</v>
      </c>
      <c r="R2441" s="14">
        <f t="shared" si="154"/>
        <v>42265.818622685183</v>
      </c>
      <c r="S2441">
        <f t="shared" si="155"/>
        <v>2015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8291</v>
      </c>
      <c r="O2442" t="s">
        <v>8292</v>
      </c>
      <c r="P2442">
        <f t="shared" si="152"/>
        <v>0</v>
      </c>
      <c r="Q2442">
        <f t="shared" si="153"/>
        <v>5</v>
      </c>
      <c r="R2442" s="14">
        <f t="shared" si="154"/>
        <v>42383.899456018517</v>
      </c>
      <c r="S2442">
        <f t="shared" si="155"/>
        <v>2016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8291</v>
      </c>
      <c r="O2443" t="s">
        <v>8307</v>
      </c>
      <c r="P2443">
        <f t="shared" si="152"/>
        <v>108</v>
      </c>
      <c r="Q2443">
        <f t="shared" si="153"/>
        <v>74.23</v>
      </c>
      <c r="R2443" s="14">
        <f t="shared" si="154"/>
        <v>42187.125625000001</v>
      </c>
      <c r="S2443">
        <f t="shared" si="155"/>
        <v>2015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8291</v>
      </c>
      <c r="O2444" t="s">
        <v>8307</v>
      </c>
      <c r="P2444">
        <f t="shared" si="152"/>
        <v>126</v>
      </c>
      <c r="Q2444">
        <f t="shared" si="153"/>
        <v>81.25</v>
      </c>
      <c r="R2444" s="14">
        <f t="shared" si="154"/>
        <v>42052.666990740734</v>
      </c>
      <c r="S2444">
        <f t="shared" si="155"/>
        <v>2015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8291</v>
      </c>
      <c r="O2445" t="s">
        <v>8307</v>
      </c>
      <c r="P2445">
        <f t="shared" si="152"/>
        <v>203</v>
      </c>
      <c r="Q2445">
        <f t="shared" si="153"/>
        <v>130.22999999999999</v>
      </c>
      <c r="R2445" s="14">
        <f t="shared" si="154"/>
        <v>41836.625254629631</v>
      </c>
      <c r="S2445">
        <f t="shared" si="155"/>
        <v>2014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8291</v>
      </c>
      <c r="O2446" t="s">
        <v>8307</v>
      </c>
      <c r="P2446">
        <f t="shared" si="152"/>
        <v>109</v>
      </c>
      <c r="Q2446">
        <f t="shared" si="153"/>
        <v>53.41</v>
      </c>
      <c r="R2446" s="14">
        <f t="shared" si="154"/>
        <v>42485.754525462966</v>
      </c>
      <c r="S2446">
        <f t="shared" si="155"/>
        <v>2016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8291</v>
      </c>
      <c r="O2447" t="s">
        <v>8307</v>
      </c>
      <c r="P2447">
        <f t="shared" si="152"/>
        <v>173</v>
      </c>
      <c r="Q2447">
        <f t="shared" si="153"/>
        <v>75.13</v>
      </c>
      <c r="R2447" s="14">
        <f t="shared" si="154"/>
        <v>42243.190057870372</v>
      </c>
      <c r="S2447">
        <f t="shared" si="155"/>
        <v>2015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8291</v>
      </c>
      <c r="O2448" t="s">
        <v>8307</v>
      </c>
      <c r="P2448">
        <f t="shared" si="152"/>
        <v>168</v>
      </c>
      <c r="Q2448">
        <f t="shared" si="153"/>
        <v>75.67</v>
      </c>
      <c r="R2448" s="14">
        <f t="shared" si="154"/>
        <v>42670.602673611109</v>
      </c>
      <c r="S2448">
        <f t="shared" si="155"/>
        <v>2016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8291</v>
      </c>
      <c r="O2449" t="s">
        <v>8307</v>
      </c>
      <c r="P2449">
        <f t="shared" si="152"/>
        <v>427</v>
      </c>
      <c r="Q2449">
        <f t="shared" si="153"/>
        <v>31.69</v>
      </c>
      <c r="R2449" s="14">
        <f t="shared" si="154"/>
        <v>42654.469826388886</v>
      </c>
      <c r="S2449">
        <f t="shared" si="155"/>
        <v>2016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8291</v>
      </c>
      <c r="O2450" t="s">
        <v>8307</v>
      </c>
      <c r="P2450">
        <f t="shared" si="152"/>
        <v>108</v>
      </c>
      <c r="Q2450">
        <f t="shared" si="153"/>
        <v>47.78</v>
      </c>
      <c r="R2450" s="14">
        <f t="shared" si="154"/>
        <v>42607.316122685181</v>
      </c>
      <c r="S2450">
        <f t="shared" si="155"/>
        <v>2016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8291</v>
      </c>
      <c r="O2451" t="s">
        <v>8307</v>
      </c>
      <c r="P2451">
        <f t="shared" si="152"/>
        <v>108</v>
      </c>
      <c r="Q2451">
        <f t="shared" si="153"/>
        <v>90</v>
      </c>
      <c r="R2451" s="14">
        <f t="shared" si="154"/>
        <v>41943.142534722225</v>
      </c>
      <c r="S2451">
        <f t="shared" si="155"/>
        <v>2014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8291</v>
      </c>
      <c r="O2452" t="s">
        <v>8307</v>
      </c>
      <c r="P2452">
        <f t="shared" si="152"/>
        <v>102</v>
      </c>
      <c r="Q2452">
        <f t="shared" si="153"/>
        <v>149.31</v>
      </c>
      <c r="R2452" s="14">
        <f t="shared" si="154"/>
        <v>41902.07240740741</v>
      </c>
      <c r="S2452">
        <f t="shared" si="155"/>
        <v>2014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8291</v>
      </c>
      <c r="O2453" t="s">
        <v>8307</v>
      </c>
      <c r="P2453">
        <f t="shared" si="152"/>
        <v>115</v>
      </c>
      <c r="Q2453">
        <f t="shared" si="153"/>
        <v>62.07</v>
      </c>
      <c r="R2453" s="14">
        <f t="shared" si="154"/>
        <v>42779.908449074079</v>
      </c>
      <c r="S2453">
        <f t="shared" si="155"/>
        <v>2017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8291</v>
      </c>
      <c r="O2454" t="s">
        <v>8307</v>
      </c>
      <c r="P2454">
        <f t="shared" si="152"/>
        <v>134</v>
      </c>
      <c r="Q2454">
        <f t="shared" si="153"/>
        <v>53.4</v>
      </c>
      <c r="R2454" s="14">
        <f t="shared" si="154"/>
        <v>42338.84375</v>
      </c>
      <c r="S2454">
        <f t="shared" si="155"/>
        <v>2015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8291</v>
      </c>
      <c r="O2455" t="s">
        <v>8307</v>
      </c>
      <c r="P2455">
        <f t="shared" si="152"/>
        <v>155</v>
      </c>
      <c r="Q2455">
        <f t="shared" si="153"/>
        <v>69.27</v>
      </c>
      <c r="R2455" s="14">
        <f t="shared" si="154"/>
        <v>42738.692233796297</v>
      </c>
      <c r="S2455">
        <f t="shared" si="155"/>
        <v>2017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8291</v>
      </c>
      <c r="O2456" t="s">
        <v>8307</v>
      </c>
      <c r="P2456">
        <f t="shared" si="152"/>
        <v>101</v>
      </c>
      <c r="Q2456">
        <f t="shared" si="153"/>
        <v>271.51</v>
      </c>
      <c r="R2456" s="14">
        <f t="shared" si="154"/>
        <v>42770.201481481476</v>
      </c>
      <c r="S2456">
        <f t="shared" si="155"/>
        <v>2017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8291</v>
      </c>
      <c r="O2457" t="s">
        <v>8307</v>
      </c>
      <c r="P2457">
        <f t="shared" si="152"/>
        <v>182</v>
      </c>
      <c r="Q2457">
        <f t="shared" si="153"/>
        <v>34.130000000000003</v>
      </c>
      <c r="R2457" s="14">
        <f t="shared" si="154"/>
        <v>42452.781828703708</v>
      </c>
      <c r="S2457">
        <f t="shared" si="155"/>
        <v>2016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8291</v>
      </c>
      <c r="O2458" t="s">
        <v>8307</v>
      </c>
      <c r="P2458">
        <f t="shared" si="152"/>
        <v>181</v>
      </c>
      <c r="Q2458">
        <f t="shared" si="153"/>
        <v>40.49</v>
      </c>
      <c r="R2458" s="14">
        <f t="shared" si="154"/>
        <v>42761.961099537039</v>
      </c>
      <c r="S2458">
        <f t="shared" si="155"/>
        <v>2017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8291</v>
      </c>
      <c r="O2459" t="s">
        <v>8307</v>
      </c>
      <c r="P2459">
        <f t="shared" si="152"/>
        <v>102</v>
      </c>
      <c r="Q2459">
        <f t="shared" si="153"/>
        <v>189.76</v>
      </c>
      <c r="R2459" s="14">
        <f t="shared" si="154"/>
        <v>42423.602500000001</v>
      </c>
      <c r="S2459">
        <f t="shared" si="155"/>
        <v>2016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8291</v>
      </c>
      <c r="O2460" t="s">
        <v>8307</v>
      </c>
      <c r="P2460">
        <f t="shared" si="152"/>
        <v>110</v>
      </c>
      <c r="Q2460">
        <f t="shared" si="153"/>
        <v>68.86</v>
      </c>
      <c r="R2460" s="14">
        <f t="shared" si="154"/>
        <v>42495.871736111112</v>
      </c>
      <c r="S2460">
        <f t="shared" si="155"/>
        <v>2016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8291</v>
      </c>
      <c r="O2461" t="s">
        <v>8307</v>
      </c>
      <c r="P2461">
        <f t="shared" si="152"/>
        <v>102</v>
      </c>
      <c r="Q2461">
        <f t="shared" si="153"/>
        <v>108.78</v>
      </c>
      <c r="R2461" s="14">
        <f t="shared" si="154"/>
        <v>42407.637557870374</v>
      </c>
      <c r="S2461">
        <f t="shared" si="155"/>
        <v>2016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8291</v>
      </c>
      <c r="O2462" t="s">
        <v>8307</v>
      </c>
      <c r="P2462">
        <f t="shared" si="152"/>
        <v>101</v>
      </c>
      <c r="Q2462">
        <f t="shared" si="153"/>
        <v>125.99</v>
      </c>
      <c r="R2462" s="14">
        <f t="shared" si="154"/>
        <v>42704.187118055561</v>
      </c>
      <c r="S2462">
        <f t="shared" si="155"/>
        <v>2016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8280</v>
      </c>
      <c r="O2463" t="s">
        <v>8284</v>
      </c>
      <c r="P2463">
        <f t="shared" si="152"/>
        <v>104</v>
      </c>
      <c r="Q2463">
        <f t="shared" si="153"/>
        <v>90.52</v>
      </c>
      <c r="R2463" s="14">
        <f t="shared" si="154"/>
        <v>40784.012696759259</v>
      </c>
      <c r="S2463">
        <f t="shared" si="155"/>
        <v>2011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8280</v>
      </c>
      <c r="O2464" t="s">
        <v>8284</v>
      </c>
      <c r="P2464">
        <f t="shared" si="152"/>
        <v>111</v>
      </c>
      <c r="Q2464">
        <f t="shared" si="153"/>
        <v>28.88</v>
      </c>
      <c r="R2464" s="14">
        <f t="shared" si="154"/>
        <v>41089.186296296299</v>
      </c>
      <c r="S2464">
        <f t="shared" si="155"/>
        <v>2012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8280</v>
      </c>
      <c r="O2465" t="s">
        <v>8284</v>
      </c>
      <c r="P2465">
        <f t="shared" si="152"/>
        <v>116</v>
      </c>
      <c r="Q2465">
        <f t="shared" si="153"/>
        <v>31</v>
      </c>
      <c r="R2465" s="14">
        <f t="shared" si="154"/>
        <v>41341.111400462964</v>
      </c>
      <c r="S2465">
        <f t="shared" si="155"/>
        <v>2013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8280</v>
      </c>
      <c r="O2466" t="s">
        <v>8284</v>
      </c>
      <c r="P2466">
        <f t="shared" si="152"/>
        <v>111</v>
      </c>
      <c r="Q2466">
        <f t="shared" si="153"/>
        <v>51.67</v>
      </c>
      <c r="R2466" s="14">
        <f t="shared" si="154"/>
        <v>42248.90042824074</v>
      </c>
      <c r="S2466">
        <f t="shared" si="155"/>
        <v>2015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8280</v>
      </c>
      <c r="O2467" t="s">
        <v>8284</v>
      </c>
      <c r="P2467">
        <f t="shared" si="152"/>
        <v>180</v>
      </c>
      <c r="Q2467">
        <f t="shared" si="153"/>
        <v>26.27</v>
      </c>
      <c r="R2467" s="14">
        <f t="shared" si="154"/>
        <v>41145.719305555554</v>
      </c>
      <c r="S2467">
        <f t="shared" si="155"/>
        <v>2012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8280</v>
      </c>
      <c r="O2468" t="s">
        <v>8284</v>
      </c>
      <c r="P2468">
        <f t="shared" si="152"/>
        <v>100</v>
      </c>
      <c r="Q2468">
        <f t="shared" si="153"/>
        <v>48.08</v>
      </c>
      <c r="R2468" s="14">
        <f t="shared" si="154"/>
        <v>41373.102465277778</v>
      </c>
      <c r="S2468">
        <f t="shared" si="155"/>
        <v>2013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8280</v>
      </c>
      <c r="O2469" t="s">
        <v>8284</v>
      </c>
      <c r="P2469">
        <f t="shared" si="152"/>
        <v>119</v>
      </c>
      <c r="Q2469">
        <f t="shared" si="153"/>
        <v>27.56</v>
      </c>
      <c r="R2469" s="14">
        <f t="shared" si="154"/>
        <v>41025.874201388891</v>
      </c>
      <c r="S2469">
        <f t="shared" si="155"/>
        <v>2012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8280</v>
      </c>
      <c r="O2470" t="s">
        <v>8284</v>
      </c>
      <c r="P2470">
        <f t="shared" si="152"/>
        <v>107</v>
      </c>
      <c r="Q2470">
        <f t="shared" si="153"/>
        <v>36.97</v>
      </c>
      <c r="R2470" s="14">
        <f t="shared" si="154"/>
        <v>41174.154178240737</v>
      </c>
      <c r="S2470">
        <f t="shared" si="155"/>
        <v>2012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8280</v>
      </c>
      <c r="O2471" t="s">
        <v>8284</v>
      </c>
      <c r="P2471">
        <f t="shared" si="152"/>
        <v>114</v>
      </c>
      <c r="Q2471">
        <f t="shared" si="153"/>
        <v>29.02</v>
      </c>
      <c r="R2471" s="14">
        <f t="shared" si="154"/>
        <v>40557.429733796293</v>
      </c>
      <c r="S2471">
        <f t="shared" si="155"/>
        <v>2011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8280</v>
      </c>
      <c r="O2472" t="s">
        <v>8284</v>
      </c>
      <c r="P2472">
        <f t="shared" si="152"/>
        <v>103</v>
      </c>
      <c r="Q2472">
        <f t="shared" si="153"/>
        <v>28.66</v>
      </c>
      <c r="R2472" s="14">
        <f t="shared" si="154"/>
        <v>41023.07471064815</v>
      </c>
      <c r="S2472">
        <f t="shared" si="155"/>
        <v>2012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8280</v>
      </c>
      <c r="O2473" t="s">
        <v>8284</v>
      </c>
      <c r="P2473">
        <f t="shared" si="152"/>
        <v>128</v>
      </c>
      <c r="Q2473">
        <f t="shared" si="153"/>
        <v>37.65</v>
      </c>
      <c r="R2473" s="14">
        <f t="shared" si="154"/>
        <v>40893.992962962962</v>
      </c>
      <c r="S2473">
        <f t="shared" si="155"/>
        <v>2011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8280</v>
      </c>
      <c r="O2474" t="s">
        <v>8284</v>
      </c>
      <c r="P2474">
        <f t="shared" si="152"/>
        <v>136</v>
      </c>
      <c r="Q2474">
        <f t="shared" si="153"/>
        <v>97.9</v>
      </c>
      <c r="R2474" s="14">
        <f t="shared" si="154"/>
        <v>40354.11550925926</v>
      </c>
      <c r="S2474">
        <f t="shared" si="155"/>
        <v>2010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8280</v>
      </c>
      <c r="O2475" t="s">
        <v>8284</v>
      </c>
      <c r="P2475">
        <f t="shared" si="152"/>
        <v>100</v>
      </c>
      <c r="Q2475">
        <f t="shared" si="153"/>
        <v>42.55</v>
      </c>
      <c r="R2475" s="14">
        <f t="shared" si="154"/>
        <v>41193.748483796298</v>
      </c>
      <c r="S2475">
        <f t="shared" si="155"/>
        <v>2012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8280</v>
      </c>
      <c r="O2476" t="s">
        <v>8284</v>
      </c>
      <c r="P2476">
        <f t="shared" si="152"/>
        <v>100</v>
      </c>
      <c r="Q2476">
        <f t="shared" si="153"/>
        <v>131.58000000000001</v>
      </c>
      <c r="R2476" s="14">
        <f t="shared" si="154"/>
        <v>40417.011296296296</v>
      </c>
      <c r="S2476">
        <f t="shared" si="155"/>
        <v>2010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8280</v>
      </c>
      <c r="O2477" t="s">
        <v>8284</v>
      </c>
      <c r="P2477">
        <f t="shared" si="152"/>
        <v>105</v>
      </c>
      <c r="Q2477">
        <f t="shared" si="153"/>
        <v>32.32</v>
      </c>
      <c r="R2477" s="14">
        <f t="shared" si="154"/>
        <v>40310.287673611114</v>
      </c>
      <c r="S2477">
        <f t="shared" si="155"/>
        <v>2010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8280</v>
      </c>
      <c r="O2478" t="s">
        <v>8284</v>
      </c>
      <c r="P2478">
        <f t="shared" si="152"/>
        <v>105</v>
      </c>
      <c r="Q2478">
        <f t="shared" si="153"/>
        <v>61.1</v>
      </c>
      <c r="R2478" s="14">
        <f t="shared" si="154"/>
        <v>41913.328356481477</v>
      </c>
      <c r="S2478">
        <f t="shared" si="155"/>
        <v>2014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8280</v>
      </c>
      <c r="O2479" t="s">
        <v>8284</v>
      </c>
      <c r="P2479">
        <f t="shared" si="152"/>
        <v>171</v>
      </c>
      <c r="Q2479">
        <f t="shared" si="153"/>
        <v>31.34</v>
      </c>
      <c r="R2479" s="14">
        <f t="shared" si="154"/>
        <v>41088.691493055558</v>
      </c>
      <c r="S2479">
        <f t="shared" si="155"/>
        <v>2012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8280</v>
      </c>
      <c r="O2480" t="s">
        <v>8284</v>
      </c>
      <c r="P2480">
        <f t="shared" si="152"/>
        <v>128</v>
      </c>
      <c r="Q2480">
        <f t="shared" si="153"/>
        <v>129.11000000000001</v>
      </c>
      <c r="R2480" s="14">
        <f t="shared" si="154"/>
        <v>41257.950381944444</v>
      </c>
      <c r="S2480">
        <f t="shared" si="155"/>
        <v>2012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8280</v>
      </c>
      <c r="O2481" t="s">
        <v>8284</v>
      </c>
      <c r="P2481">
        <f t="shared" si="152"/>
        <v>133</v>
      </c>
      <c r="Q2481">
        <f t="shared" si="153"/>
        <v>25.02</v>
      </c>
      <c r="R2481" s="14">
        <f t="shared" si="154"/>
        <v>41107.726782407408</v>
      </c>
      <c r="S2481">
        <f t="shared" si="155"/>
        <v>2012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8280</v>
      </c>
      <c r="O2482" t="s">
        <v>8284</v>
      </c>
      <c r="P2482">
        <f t="shared" si="152"/>
        <v>100</v>
      </c>
      <c r="Q2482">
        <f t="shared" si="153"/>
        <v>250</v>
      </c>
      <c r="R2482" s="14">
        <f t="shared" si="154"/>
        <v>42227.936157407406</v>
      </c>
      <c r="S2482">
        <f t="shared" si="155"/>
        <v>2015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8280</v>
      </c>
      <c r="O2483" t="s">
        <v>8284</v>
      </c>
      <c r="P2483">
        <f t="shared" si="152"/>
        <v>113</v>
      </c>
      <c r="Q2483">
        <f t="shared" si="153"/>
        <v>47.54</v>
      </c>
      <c r="R2483" s="14">
        <f t="shared" si="154"/>
        <v>40999.645925925928</v>
      </c>
      <c r="S2483">
        <f t="shared" si="155"/>
        <v>2012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8280</v>
      </c>
      <c r="O2484" t="s">
        <v>8284</v>
      </c>
      <c r="P2484">
        <f t="shared" si="152"/>
        <v>100</v>
      </c>
      <c r="Q2484">
        <f t="shared" si="153"/>
        <v>40.04</v>
      </c>
      <c r="R2484" s="14">
        <f t="shared" si="154"/>
        <v>40711.782210648147</v>
      </c>
      <c r="S2484">
        <f t="shared" si="155"/>
        <v>2011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8280</v>
      </c>
      <c r="O2485" t="s">
        <v>8284</v>
      </c>
      <c r="P2485">
        <f t="shared" si="152"/>
        <v>114</v>
      </c>
      <c r="Q2485">
        <f t="shared" si="153"/>
        <v>65.84</v>
      </c>
      <c r="R2485" s="14">
        <f t="shared" si="154"/>
        <v>40970.750034722223</v>
      </c>
      <c r="S2485">
        <f t="shared" si="155"/>
        <v>2012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8280</v>
      </c>
      <c r="O2486" t="s">
        <v>8284</v>
      </c>
      <c r="P2486">
        <f t="shared" si="152"/>
        <v>119</v>
      </c>
      <c r="Q2486">
        <f t="shared" si="153"/>
        <v>46.4</v>
      </c>
      <c r="R2486" s="14">
        <f t="shared" si="154"/>
        <v>40771.916701388887</v>
      </c>
      <c r="S2486">
        <f t="shared" si="155"/>
        <v>2011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8280</v>
      </c>
      <c r="O2487" t="s">
        <v>8284</v>
      </c>
      <c r="P2487">
        <f t="shared" si="152"/>
        <v>103</v>
      </c>
      <c r="Q2487">
        <f t="shared" si="153"/>
        <v>50.37</v>
      </c>
      <c r="R2487" s="14">
        <f t="shared" si="154"/>
        <v>40793.998599537037</v>
      </c>
      <c r="S2487">
        <f t="shared" si="155"/>
        <v>2011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8280</v>
      </c>
      <c r="O2488" t="s">
        <v>8284</v>
      </c>
      <c r="P2488">
        <f t="shared" si="152"/>
        <v>266</v>
      </c>
      <c r="Q2488">
        <f t="shared" si="153"/>
        <v>26.57</v>
      </c>
      <c r="R2488" s="14">
        <f t="shared" si="154"/>
        <v>40991.708055555559</v>
      </c>
      <c r="S2488">
        <f t="shared" si="155"/>
        <v>2012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8280</v>
      </c>
      <c r="O2489" t="s">
        <v>8284</v>
      </c>
      <c r="P2489">
        <f t="shared" si="152"/>
        <v>100</v>
      </c>
      <c r="Q2489">
        <f t="shared" si="153"/>
        <v>39.49</v>
      </c>
      <c r="R2489" s="14">
        <f t="shared" si="154"/>
        <v>41026.083298611113</v>
      </c>
      <c r="S2489">
        <f t="shared" si="155"/>
        <v>2012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8280</v>
      </c>
      <c r="O2490" t="s">
        <v>8284</v>
      </c>
      <c r="P2490">
        <f t="shared" si="152"/>
        <v>107</v>
      </c>
      <c r="Q2490">
        <f t="shared" si="153"/>
        <v>49.25</v>
      </c>
      <c r="R2490" s="14">
        <f t="shared" si="154"/>
        <v>40833.633194444446</v>
      </c>
      <c r="S2490">
        <f t="shared" si="155"/>
        <v>2011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8280</v>
      </c>
      <c r="O2491" t="s">
        <v>8284</v>
      </c>
      <c r="P2491">
        <f t="shared" si="152"/>
        <v>134</v>
      </c>
      <c r="Q2491">
        <f t="shared" si="153"/>
        <v>62.38</v>
      </c>
      <c r="R2491" s="14">
        <f t="shared" si="154"/>
        <v>41373.690266203703</v>
      </c>
      <c r="S2491">
        <f t="shared" si="155"/>
        <v>2013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8280</v>
      </c>
      <c r="O2492" t="s">
        <v>8284</v>
      </c>
      <c r="P2492">
        <f t="shared" si="152"/>
        <v>121</v>
      </c>
      <c r="Q2492">
        <f t="shared" si="153"/>
        <v>37.94</v>
      </c>
      <c r="R2492" s="14">
        <f t="shared" si="154"/>
        <v>41023.227731481478</v>
      </c>
      <c r="S2492">
        <f t="shared" si="155"/>
        <v>2012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8280</v>
      </c>
      <c r="O2493" t="s">
        <v>8284</v>
      </c>
      <c r="P2493">
        <f t="shared" si="152"/>
        <v>103</v>
      </c>
      <c r="Q2493">
        <f t="shared" si="153"/>
        <v>51.6</v>
      </c>
      <c r="R2493" s="14">
        <f t="shared" si="154"/>
        <v>40542.839282407411</v>
      </c>
      <c r="S2493">
        <f t="shared" si="155"/>
        <v>2010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8280</v>
      </c>
      <c r="O2494" t="s">
        <v>8284</v>
      </c>
      <c r="P2494">
        <f t="shared" si="152"/>
        <v>125</v>
      </c>
      <c r="Q2494">
        <f t="shared" si="153"/>
        <v>27.78</v>
      </c>
      <c r="R2494" s="14">
        <f t="shared" si="154"/>
        <v>41024.985972222225</v>
      </c>
      <c r="S2494">
        <f t="shared" si="155"/>
        <v>2012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8280</v>
      </c>
      <c r="O2495" t="s">
        <v>8284</v>
      </c>
      <c r="P2495">
        <f t="shared" si="152"/>
        <v>129</v>
      </c>
      <c r="Q2495">
        <f t="shared" si="153"/>
        <v>99.38</v>
      </c>
      <c r="R2495" s="14">
        <f t="shared" si="154"/>
        <v>41348.168287037035</v>
      </c>
      <c r="S2495">
        <f t="shared" si="155"/>
        <v>2013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8280</v>
      </c>
      <c r="O2496" t="s">
        <v>8284</v>
      </c>
      <c r="P2496">
        <f t="shared" si="152"/>
        <v>101</v>
      </c>
      <c r="Q2496">
        <f t="shared" si="153"/>
        <v>38.85</v>
      </c>
      <c r="R2496" s="14">
        <f t="shared" si="154"/>
        <v>41022.645185185182</v>
      </c>
      <c r="S2496">
        <f t="shared" si="155"/>
        <v>2012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8280</v>
      </c>
      <c r="O2497" t="s">
        <v>8284</v>
      </c>
      <c r="P2497">
        <f t="shared" si="152"/>
        <v>128</v>
      </c>
      <c r="Q2497">
        <f t="shared" si="153"/>
        <v>45.55</v>
      </c>
      <c r="R2497" s="14">
        <f t="shared" si="154"/>
        <v>41036.946469907409</v>
      </c>
      <c r="S2497">
        <f t="shared" si="155"/>
        <v>2012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8280</v>
      </c>
      <c r="O2498" t="s">
        <v>8284</v>
      </c>
      <c r="P2498">
        <f t="shared" ref="P2498:P2561" si="156">ROUND(E2498/D2498*100,0)</f>
        <v>100</v>
      </c>
      <c r="Q2498">
        <f t="shared" si="153"/>
        <v>600</v>
      </c>
      <c r="R2498" s="14">
        <f t="shared" si="154"/>
        <v>41327.996435185189</v>
      </c>
      <c r="S2498">
        <f t="shared" si="155"/>
        <v>2013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8280</v>
      </c>
      <c r="O2499" t="s">
        <v>8284</v>
      </c>
      <c r="P2499">
        <f t="shared" si="156"/>
        <v>113</v>
      </c>
      <c r="Q2499">
        <f t="shared" ref="Q2499:Q2562" si="157">IFERROR(ROUND(E2499/L2499,2),0)</f>
        <v>80.55</v>
      </c>
      <c r="R2499" s="14">
        <f t="shared" ref="R2499:R2562" si="158">(((J2499/60)/60)/24)+DATE(1970,1,1)</f>
        <v>40730.878912037035</v>
      </c>
      <c r="S2499">
        <f t="shared" ref="S2499:S2562" si="159">YEAR(R2499)</f>
        <v>2011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8280</v>
      </c>
      <c r="O2500" t="s">
        <v>8284</v>
      </c>
      <c r="P2500">
        <f t="shared" si="156"/>
        <v>106</v>
      </c>
      <c r="Q2500">
        <f t="shared" si="157"/>
        <v>52.8</v>
      </c>
      <c r="R2500" s="14">
        <f t="shared" si="158"/>
        <v>42017.967442129629</v>
      </c>
      <c r="S2500">
        <f t="shared" si="159"/>
        <v>2015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8280</v>
      </c>
      <c r="O2501" t="s">
        <v>8284</v>
      </c>
      <c r="P2501">
        <f t="shared" si="156"/>
        <v>203</v>
      </c>
      <c r="Q2501">
        <f t="shared" si="157"/>
        <v>47.68</v>
      </c>
      <c r="R2501" s="14">
        <f t="shared" si="158"/>
        <v>41226.648576388885</v>
      </c>
      <c r="S2501">
        <f t="shared" si="159"/>
        <v>2012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8280</v>
      </c>
      <c r="O2502" t="s">
        <v>8284</v>
      </c>
      <c r="P2502">
        <f t="shared" si="156"/>
        <v>113</v>
      </c>
      <c r="Q2502">
        <f t="shared" si="157"/>
        <v>23.45</v>
      </c>
      <c r="R2502" s="14">
        <f t="shared" si="158"/>
        <v>41053.772858796299</v>
      </c>
      <c r="S2502">
        <f t="shared" si="159"/>
        <v>2012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8291</v>
      </c>
      <c r="O2503" t="s">
        <v>8308</v>
      </c>
      <c r="P2503">
        <f t="shared" si="156"/>
        <v>3</v>
      </c>
      <c r="Q2503">
        <f t="shared" si="157"/>
        <v>40.14</v>
      </c>
      <c r="R2503" s="14">
        <f t="shared" si="158"/>
        <v>42244.776666666665</v>
      </c>
      <c r="S2503">
        <f t="shared" si="159"/>
        <v>2015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8291</v>
      </c>
      <c r="O2504" t="s">
        <v>8308</v>
      </c>
      <c r="P2504">
        <f t="shared" si="156"/>
        <v>0</v>
      </c>
      <c r="Q2504">
        <f t="shared" si="157"/>
        <v>17.2</v>
      </c>
      <c r="R2504" s="14">
        <f t="shared" si="158"/>
        <v>41858.825439814813</v>
      </c>
      <c r="S2504">
        <f t="shared" si="159"/>
        <v>2014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8291</v>
      </c>
      <c r="O2505" t="s">
        <v>8308</v>
      </c>
      <c r="P2505">
        <f t="shared" si="156"/>
        <v>0</v>
      </c>
      <c r="Q2505">
        <f t="shared" si="157"/>
        <v>0</v>
      </c>
      <c r="R2505" s="14">
        <f t="shared" si="158"/>
        <v>42498.899398148147</v>
      </c>
      <c r="S2505">
        <f t="shared" si="159"/>
        <v>2016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8291</v>
      </c>
      <c r="O2506" t="s">
        <v>8308</v>
      </c>
      <c r="P2506">
        <f t="shared" si="156"/>
        <v>0</v>
      </c>
      <c r="Q2506">
        <f t="shared" si="157"/>
        <v>0</v>
      </c>
      <c r="R2506" s="14">
        <f t="shared" si="158"/>
        <v>41928.015439814815</v>
      </c>
      <c r="S2506">
        <f t="shared" si="159"/>
        <v>2014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8291</v>
      </c>
      <c r="O2507" t="s">
        <v>8308</v>
      </c>
      <c r="P2507">
        <f t="shared" si="156"/>
        <v>0</v>
      </c>
      <c r="Q2507">
        <f t="shared" si="157"/>
        <v>0</v>
      </c>
      <c r="R2507" s="14">
        <f t="shared" si="158"/>
        <v>42047.05574074074</v>
      </c>
      <c r="S2507">
        <f t="shared" si="159"/>
        <v>2015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8291</v>
      </c>
      <c r="O2508" t="s">
        <v>8308</v>
      </c>
      <c r="P2508">
        <f t="shared" si="156"/>
        <v>1</v>
      </c>
      <c r="Q2508">
        <f t="shared" si="157"/>
        <v>15</v>
      </c>
      <c r="R2508" s="14">
        <f t="shared" si="158"/>
        <v>42258.297094907408</v>
      </c>
      <c r="S2508">
        <f t="shared" si="159"/>
        <v>2015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8291</v>
      </c>
      <c r="O2509" t="s">
        <v>8308</v>
      </c>
      <c r="P2509">
        <f t="shared" si="156"/>
        <v>0</v>
      </c>
      <c r="Q2509">
        <f t="shared" si="157"/>
        <v>0</v>
      </c>
      <c r="R2509" s="14">
        <f t="shared" si="158"/>
        <v>42105.072962962964</v>
      </c>
      <c r="S2509">
        <f t="shared" si="159"/>
        <v>2015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8291</v>
      </c>
      <c r="O2510" t="s">
        <v>8308</v>
      </c>
      <c r="P2510">
        <f t="shared" si="156"/>
        <v>0</v>
      </c>
      <c r="Q2510">
        <f t="shared" si="157"/>
        <v>0</v>
      </c>
      <c r="R2510" s="14">
        <f t="shared" si="158"/>
        <v>41835.951782407406</v>
      </c>
      <c r="S2510">
        <f t="shared" si="159"/>
        <v>2014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8291</v>
      </c>
      <c r="O2511" t="s">
        <v>8308</v>
      </c>
      <c r="P2511">
        <f t="shared" si="156"/>
        <v>1</v>
      </c>
      <c r="Q2511">
        <f t="shared" si="157"/>
        <v>35.71</v>
      </c>
      <c r="R2511" s="14">
        <f t="shared" si="158"/>
        <v>42058.809594907405</v>
      </c>
      <c r="S2511">
        <f t="shared" si="159"/>
        <v>2015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8291</v>
      </c>
      <c r="O2512" t="s">
        <v>8308</v>
      </c>
      <c r="P2512">
        <f t="shared" si="156"/>
        <v>0</v>
      </c>
      <c r="Q2512">
        <f t="shared" si="157"/>
        <v>37.5</v>
      </c>
      <c r="R2512" s="14">
        <f t="shared" si="158"/>
        <v>42078.997361111105</v>
      </c>
      <c r="S2512">
        <f t="shared" si="159"/>
        <v>2015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8291</v>
      </c>
      <c r="O2513" t="s">
        <v>8308</v>
      </c>
      <c r="P2513">
        <f t="shared" si="156"/>
        <v>0</v>
      </c>
      <c r="Q2513">
        <f t="shared" si="157"/>
        <v>0</v>
      </c>
      <c r="R2513" s="14">
        <f t="shared" si="158"/>
        <v>42371.446909722217</v>
      </c>
      <c r="S2513">
        <f t="shared" si="159"/>
        <v>2016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8291</v>
      </c>
      <c r="O2514" t="s">
        <v>8308</v>
      </c>
      <c r="P2514">
        <f t="shared" si="156"/>
        <v>0</v>
      </c>
      <c r="Q2514">
        <f t="shared" si="157"/>
        <v>0</v>
      </c>
      <c r="R2514" s="14">
        <f t="shared" si="158"/>
        <v>41971.876863425925</v>
      </c>
      <c r="S2514">
        <f t="shared" si="159"/>
        <v>2014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8291</v>
      </c>
      <c r="O2515" t="s">
        <v>8308</v>
      </c>
      <c r="P2515">
        <f t="shared" si="156"/>
        <v>0</v>
      </c>
      <c r="Q2515">
        <f t="shared" si="157"/>
        <v>0</v>
      </c>
      <c r="R2515" s="14">
        <f t="shared" si="158"/>
        <v>42732.00681712963</v>
      </c>
      <c r="S2515">
        <f t="shared" si="159"/>
        <v>2016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8291</v>
      </c>
      <c r="O2516" t="s">
        <v>8308</v>
      </c>
      <c r="P2516">
        <f t="shared" si="156"/>
        <v>2</v>
      </c>
      <c r="Q2516">
        <f t="shared" si="157"/>
        <v>52.5</v>
      </c>
      <c r="R2516" s="14">
        <f t="shared" si="158"/>
        <v>41854.389780092592</v>
      </c>
      <c r="S2516">
        <f t="shared" si="159"/>
        <v>2014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8291</v>
      </c>
      <c r="O2517" t="s">
        <v>8308</v>
      </c>
      <c r="P2517">
        <f t="shared" si="156"/>
        <v>19</v>
      </c>
      <c r="Q2517">
        <f t="shared" si="157"/>
        <v>77.5</v>
      </c>
      <c r="R2517" s="14">
        <f t="shared" si="158"/>
        <v>42027.839733796296</v>
      </c>
      <c r="S2517">
        <f t="shared" si="159"/>
        <v>2015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8291</v>
      </c>
      <c r="O2518" t="s">
        <v>8308</v>
      </c>
      <c r="P2518">
        <f t="shared" si="156"/>
        <v>0</v>
      </c>
      <c r="Q2518">
        <f t="shared" si="157"/>
        <v>0</v>
      </c>
      <c r="R2518" s="14">
        <f t="shared" si="158"/>
        <v>41942.653379629628</v>
      </c>
      <c r="S2518">
        <f t="shared" si="159"/>
        <v>2014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8291</v>
      </c>
      <c r="O2519" t="s">
        <v>8308</v>
      </c>
      <c r="P2519">
        <f t="shared" si="156"/>
        <v>10</v>
      </c>
      <c r="Q2519">
        <f t="shared" si="157"/>
        <v>53.55</v>
      </c>
      <c r="R2519" s="14">
        <f t="shared" si="158"/>
        <v>42052.802430555559</v>
      </c>
      <c r="S2519">
        <f t="shared" si="159"/>
        <v>2015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8291</v>
      </c>
      <c r="O2520" t="s">
        <v>8308</v>
      </c>
      <c r="P2520">
        <f t="shared" si="156"/>
        <v>0</v>
      </c>
      <c r="Q2520">
        <f t="shared" si="157"/>
        <v>0</v>
      </c>
      <c r="R2520" s="14">
        <f t="shared" si="158"/>
        <v>41926.680879629632</v>
      </c>
      <c r="S2520">
        <f t="shared" si="159"/>
        <v>2014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8291</v>
      </c>
      <c r="O2521" t="s">
        <v>8308</v>
      </c>
      <c r="P2521">
        <f t="shared" si="156"/>
        <v>0</v>
      </c>
      <c r="Q2521">
        <f t="shared" si="157"/>
        <v>16.25</v>
      </c>
      <c r="R2521" s="14">
        <f t="shared" si="158"/>
        <v>41809.155138888891</v>
      </c>
      <c r="S2521">
        <f t="shared" si="159"/>
        <v>2014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8291</v>
      </c>
      <c r="O2522" t="s">
        <v>8308</v>
      </c>
      <c r="P2522">
        <f t="shared" si="156"/>
        <v>0</v>
      </c>
      <c r="Q2522">
        <f t="shared" si="157"/>
        <v>0</v>
      </c>
      <c r="R2522" s="14">
        <f t="shared" si="158"/>
        <v>42612.600520833337</v>
      </c>
      <c r="S2522">
        <f t="shared" si="159"/>
        <v>2016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8280</v>
      </c>
      <c r="O2523" t="s">
        <v>8309</v>
      </c>
      <c r="P2523">
        <f t="shared" si="156"/>
        <v>109</v>
      </c>
      <c r="Q2523">
        <f t="shared" si="157"/>
        <v>103.68</v>
      </c>
      <c r="R2523" s="14">
        <f t="shared" si="158"/>
        <v>42269.967835648145</v>
      </c>
      <c r="S2523">
        <f t="shared" si="159"/>
        <v>2015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8280</v>
      </c>
      <c r="O2524" t="s">
        <v>8309</v>
      </c>
      <c r="P2524">
        <f t="shared" si="156"/>
        <v>100</v>
      </c>
      <c r="Q2524">
        <f t="shared" si="157"/>
        <v>185.19</v>
      </c>
      <c r="R2524" s="14">
        <f t="shared" si="158"/>
        <v>42460.573611111111</v>
      </c>
      <c r="S2524">
        <f t="shared" si="159"/>
        <v>2016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8280</v>
      </c>
      <c r="O2525" t="s">
        <v>8309</v>
      </c>
      <c r="P2525">
        <f t="shared" si="156"/>
        <v>156</v>
      </c>
      <c r="Q2525">
        <f t="shared" si="157"/>
        <v>54.15</v>
      </c>
      <c r="R2525" s="14">
        <f t="shared" si="158"/>
        <v>41930.975601851853</v>
      </c>
      <c r="S2525">
        <f t="shared" si="159"/>
        <v>2014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8280</v>
      </c>
      <c r="O2526" t="s">
        <v>8309</v>
      </c>
      <c r="P2526">
        <f t="shared" si="156"/>
        <v>102</v>
      </c>
      <c r="Q2526">
        <f t="shared" si="157"/>
        <v>177.21</v>
      </c>
      <c r="R2526" s="14">
        <f t="shared" si="158"/>
        <v>41961.807372685187</v>
      </c>
      <c r="S2526">
        <f t="shared" si="159"/>
        <v>2014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8280</v>
      </c>
      <c r="O2527" t="s">
        <v>8309</v>
      </c>
      <c r="P2527">
        <f t="shared" si="156"/>
        <v>100</v>
      </c>
      <c r="Q2527">
        <f t="shared" si="157"/>
        <v>100.33</v>
      </c>
      <c r="R2527" s="14">
        <f t="shared" si="158"/>
        <v>41058.844571759262</v>
      </c>
      <c r="S2527">
        <f t="shared" si="159"/>
        <v>2012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8280</v>
      </c>
      <c r="O2528" t="s">
        <v>8309</v>
      </c>
      <c r="P2528">
        <f t="shared" si="156"/>
        <v>113</v>
      </c>
      <c r="Q2528">
        <f t="shared" si="157"/>
        <v>136.91</v>
      </c>
      <c r="R2528" s="14">
        <f t="shared" si="158"/>
        <v>41953.091134259259</v>
      </c>
      <c r="S2528">
        <f t="shared" si="159"/>
        <v>2014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8280</v>
      </c>
      <c r="O2529" t="s">
        <v>8309</v>
      </c>
      <c r="P2529">
        <f t="shared" si="156"/>
        <v>102</v>
      </c>
      <c r="Q2529">
        <f t="shared" si="157"/>
        <v>57.54</v>
      </c>
      <c r="R2529" s="14">
        <f t="shared" si="158"/>
        <v>41546.75105324074</v>
      </c>
      <c r="S2529">
        <f t="shared" si="159"/>
        <v>2013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8280</v>
      </c>
      <c r="O2530" t="s">
        <v>8309</v>
      </c>
      <c r="P2530">
        <f t="shared" si="156"/>
        <v>107</v>
      </c>
      <c r="Q2530">
        <f t="shared" si="157"/>
        <v>52.96</v>
      </c>
      <c r="R2530" s="14">
        <f t="shared" si="158"/>
        <v>42217.834525462968</v>
      </c>
      <c r="S2530">
        <f t="shared" si="159"/>
        <v>2015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8280</v>
      </c>
      <c r="O2531" t="s">
        <v>8309</v>
      </c>
      <c r="P2531">
        <f t="shared" si="156"/>
        <v>104</v>
      </c>
      <c r="Q2531">
        <f t="shared" si="157"/>
        <v>82.33</v>
      </c>
      <c r="R2531" s="14">
        <f t="shared" si="158"/>
        <v>40948.080729166664</v>
      </c>
      <c r="S2531">
        <f t="shared" si="159"/>
        <v>2012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8280</v>
      </c>
      <c r="O2532" t="s">
        <v>8309</v>
      </c>
      <c r="P2532">
        <f t="shared" si="156"/>
        <v>100</v>
      </c>
      <c r="Q2532">
        <f t="shared" si="157"/>
        <v>135.41999999999999</v>
      </c>
      <c r="R2532" s="14">
        <f t="shared" si="158"/>
        <v>42081.864641203705</v>
      </c>
      <c r="S2532">
        <f t="shared" si="159"/>
        <v>2015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8280</v>
      </c>
      <c r="O2533" t="s">
        <v>8309</v>
      </c>
      <c r="P2533">
        <f t="shared" si="156"/>
        <v>100</v>
      </c>
      <c r="Q2533">
        <f t="shared" si="157"/>
        <v>74.069999999999993</v>
      </c>
      <c r="R2533" s="14">
        <f t="shared" si="158"/>
        <v>42208.680023148147</v>
      </c>
      <c r="S2533">
        <f t="shared" si="159"/>
        <v>2015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8280</v>
      </c>
      <c r="O2534" t="s">
        <v>8309</v>
      </c>
      <c r="P2534">
        <f t="shared" si="156"/>
        <v>126</v>
      </c>
      <c r="Q2534">
        <f t="shared" si="157"/>
        <v>84.08</v>
      </c>
      <c r="R2534" s="14">
        <f t="shared" si="158"/>
        <v>41107.849143518521</v>
      </c>
      <c r="S2534">
        <f t="shared" si="159"/>
        <v>2012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8280</v>
      </c>
      <c r="O2535" t="s">
        <v>8309</v>
      </c>
      <c r="P2535">
        <f t="shared" si="156"/>
        <v>111</v>
      </c>
      <c r="Q2535">
        <f t="shared" si="157"/>
        <v>61.03</v>
      </c>
      <c r="R2535" s="14">
        <f t="shared" si="158"/>
        <v>41304.751284722224</v>
      </c>
      <c r="S2535">
        <f t="shared" si="159"/>
        <v>2013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8280</v>
      </c>
      <c r="O2536" t="s">
        <v>8309</v>
      </c>
      <c r="P2536">
        <f t="shared" si="156"/>
        <v>105</v>
      </c>
      <c r="Q2536">
        <f t="shared" si="157"/>
        <v>150</v>
      </c>
      <c r="R2536" s="14">
        <f t="shared" si="158"/>
        <v>40127.700370370374</v>
      </c>
      <c r="S2536">
        <f t="shared" si="159"/>
        <v>2009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8280</v>
      </c>
      <c r="O2537" t="s">
        <v>8309</v>
      </c>
      <c r="P2537">
        <f t="shared" si="156"/>
        <v>104</v>
      </c>
      <c r="Q2537">
        <f t="shared" si="157"/>
        <v>266.08999999999997</v>
      </c>
      <c r="R2537" s="14">
        <f t="shared" si="158"/>
        <v>41943.791030092594</v>
      </c>
      <c r="S2537">
        <f t="shared" si="159"/>
        <v>2014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8280</v>
      </c>
      <c r="O2538" t="s">
        <v>8309</v>
      </c>
      <c r="P2538">
        <f t="shared" si="156"/>
        <v>116</v>
      </c>
      <c r="Q2538">
        <f t="shared" si="157"/>
        <v>7.25</v>
      </c>
      <c r="R2538" s="14">
        <f t="shared" si="158"/>
        <v>41464.106087962966</v>
      </c>
      <c r="S2538">
        <f t="shared" si="159"/>
        <v>2013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8280</v>
      </c>
      <c r="O2539" t="s">
        <v>8309</v>
      </c>
      <c r="P2539">
        <f t="shared" si="156"/>
        <v>110</v>
      </c>
      <c r="Q2539">
        <f t="shared" si="157"/>
        <v>100</v>
      </c>
      <c r="R2539" s="14">
        <f t="shared" si="158"/>
        <v>40696.648784722223</v>
      </c>
      <c r="S2539">
        <f t="shared" si="159"/>
        <v>2011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8280</v>
      </c>
      <c r="O2540" t="s">
        <v>8309</v>
      </c>
      <c r="P2540">
        <f t="shared" si="156"/>
        <v>113</v>
      </c>
      <c r="Q2540">
        <f t="shared" si="157"/>
        <v>109.96</v>
      </c>
      <c r="R2540" s="14">
        <f t="shared" si="158"/>
        <v>41298.509965277779</v>
      </c>
      <c r="S2540">
        <f t="shared" si="159"/>
        <v>2013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8280</v>
      </c>
      <c r="O2541" t="s">
        <v>8309</v>
      </c>
      <c r="P2541">
        <f t="shared" si="156"/>
        <v>100</v>
      </c>
      <c r="Q2541">
        <f t="shared" si="157"/>
        <v>169.92</v>
      </c>
      <c r="R2541" s="14">
        <f t="shared" si="158"/>
        <v>41977.902222222227</v>
      </c>
      <c r="S2541">
        <f t="shared" si="159"/>
        <v>2014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8280</v>
      </c>
      <c r="O2542" t="s">
        <v>8309</v>
      </c>
      <c r="P2542">
        <f t="shared" si="156"/>
        <v>103</v>
      </c>
      <c r="Q2542">
        <f t="shared" si="157"/>
        <v>95.74</v>
      </c>
      <c r="R2542" s="14">
        <f t="shared" si="158"/>
        <v>40785.675011574072</v>
      </c>
      <c r="S2542">
        <f t="shared" si="159"/>
        <v>2011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8280</v>
      </c>
      <c r="O2543" t="s">
        <v>8309</v>
      </c>
      <c r="P2543">
        <f t="shared" si="156"/>
        <v>107</v>
      </c>
      <c r="Q2543">
        <f t="shared" si="157"/>
        <v>59.46</v>
      </c>
      <c r="R2543" s="14">
        <f t="shared" si="158"/>
        <v>41483.449282407404</v>
      </c>
      <c r="S2543">
        <f t="shared" si="159"/>
        <v>2013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8280</v>
      </c>
      <c r="O2544" t="s">
        <v>8309</v>
      </c>
      <c r="P2544">
        <f t="shared" si="156"/>
        <v>104</v>
      </c>
      <c r="Q2544">
        <f t="shared" si="157"/>
        <v>55.77</v>
      </c>
      <c r="R2544" s="14">
        <f t="shared" si="158"/>
        <v>41509.426585648151</v>
      </c>
      <c r="S2544">
        <f t="shared" si="159"/>
        <v>2013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8280</v>
      </c>
      <c r="O2545" t="s">
        <v>8309</v>
      </c>
      <c r="P2545">
        <f t="shared" si="156"/>
        <v>156</v>
      </c>
      <c r="Q2545">
        <f t="shared" si="157"/>
        <v>30.08</v>
      </c>
      <c r="R2545" s="14">
        <f t="shared" si="158"/>
        <v>40514.107615740737</v>
      </c>
      <c r="S2545">
        <f t="shared" si="159"/>
        <v>2010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8280</v>
      </c>
      <c r="O2546" t="s">
        <v>8309</v>
      </c>
      <c r="P2546">
        <f t="shared" si="156"/>
        <v>101</v>
      </c>
      <c r="Q2546">
        <f t="shared" si="157"/>
        <v>88.44</v>
      </c>
      <c r="R2546" s="14">
        <f t="shared" si="158"/>
        <v>41068.520474537036</v>
      </c>
      <c r="S2546">
        <f t="shared" si="159"/>
        <v>2012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8280</v>
      </c>
      <c r="O2547" t="s">
        <v>8309</v>
      </c>
      <c r="P2547">
        <f t="shared" si="156"/>
        <v>195</v>
      </c>
      <c r="Q2547">
        <f t="shared" si="157"/>
        <v>64.03</v>
      </c>
      <c r="R2547" s="14">
        <f t="shared" si="158"/>
        <v>42027.13817129629</v>
      </c>
      <c r="S2547">
        <f t="shared" si="159"/>
        <v>2015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8280</v>
      </c>
      <c r="O2548" t="s">
        <v>8309</v>
      </c>
      <c r="P2548">
        <f t="shared" si="156"/>
        <v>112</v>
      </c>
      <c r="Q2548">
        <f t="shared" si="157"/>
        <v>60.15</v>
      </c>
      <c r="R2548" s="14">
        <f t="shared" si="158"/>
        <v>41524.858553240738</v>
      </c>
      <c r="S2548">
        <f t="shared" si="159"/>
        <v>2013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8280</v>
      </c>
      <c r="O2549" t="s">
        <v>8309</v>
      </c>
      <c r="P2549">
        <f t="shared" si="156"/>
        <v>120</v>
      </c>
      <c r="Q2549">
        <f t="shared" si="157"/>
        <v>49.19</v>
      </c>
      <c r="R2549" s="14">
        <f t="shared" si="158"/>
        <v>40973.773182870369</v>
      </c>
      <c r="S2549">
        <f t="shared" si="159"/>
        <v>2012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8280</v>
      </c>
      <c r="O2550" t="s">
        <v>8309</v>
      </c>
      <c r="P2550">
        <f t="shared" si="156"/>
        <v>102</v>
      </c>
      <c r="Q2550">
        <f t="shared" si="157"/>
        <v>165.16</v>
      </c>
      <c r="R2550" s="14">
        <f t="shared" si="158"/>
        <v>42618.625428240746</v>
      </c>
      <c r="S2550">
        <f t="shared" si="159"/>
        <v>2016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8280</v>
      </c>
      <c r="O2551" t="s">
        <v>8309</v>
      </c>
      <c r="P2551">
        <f t="shared" si="156"/>
        <v>103</v>
      </c>
      <c r="Q2551">
        <f t="shared" si="157"/>
        <v>43.62</v>
      </c>
      <c r="R2551" s="14">
        <f t="shared" si="158"/>
        <v>41390.757754629631</v>
      </c>
      <c r="S2551">
        <f t="shared" si="159"/>
        <v>2013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8280</v>
      </c>
      <c r="O2552" t="s">
        <v>8309</v>
      </c>
      <c r="P2552">
        <f t="shared" si="156"/>
        <v>101</v>
      </c>
      <c r="Q2552">
        <f t="shared" si="157"/>
        <v>43.7</v>
      </c>
      <c r="R2552" s="14">
        <f t="shared" si="158"/>
        <v>42228.634328703702</v>
      </c>
      <c r="S2552">
        <f t="shared" si="159"/>
        <v>2015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8280</v>
      </c>
      <c r="O2553" t="s">
        <v>8309</v>
      </c>
      <c r="P2553">
        <f t="shared" si="156"/>
        <v>103</v>
      </c>
      <c r="Q2553">
        <f t="shared" si="157"/>
        <v>67.42</v>
      </c>
      <c r="R2553" s="14">
        <f t="shared" si="158"/>
        <v>40961.252141203702</v>
      </c>
      <c r="S2553">
        <f t="shared" si="159"/>
        <v>2012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8280</v>
      </c>
      <c r="O2554" t="s">
        <v>8309</v>
      </c>
      <c r="P2554">
        <f t="shared" si="156"/>
        <v>107</v>
      </c>
      <c r="Q2554">
        <f t="shared" si="157"/>
        <v>177.5</v>
      </c>
      <c r="R2554" s="14">
        <f t="shared" si="158"/>
        <v>42769.809965277775</v>
      </c>
      <c r="S2554">
        <f t="shared" si="159"/>
        <v>2017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8280</v>
      </c>
      <c r="O2555" t="s">
        <v>8309</v>
      </c>
      <c r="P2555">
        <f t="shared" si="156"/>
        <v>156</v>
      </c>
      <c r="Q2555">
        <f t="shared" si="157"/>
        <v>38.880000000000003</v>
      </c>
      <c r="R2555" s="14">
        <f t="shared" si="158"/>
        <v>41113.199155092596</v>
      </c>
      <c r="S2555">
        <f t="shared" si="159"/>
        <v>2012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8280</v>
      </c>
      <c r="O2556" t="s">
        <v>8309</v>
      </c>
      <c r="P2556">
        <f t="shared" si="156"/>
        <v>123</v>
      </c>
      <c r="Q2556">
        <f t="shared" si="157"/>
        <v>54.99</v>
      </c>
      <c r="R2556" s="14">
        <f t="shared" si="158"/>
        <v>42125.078275462962</v>
      </c>
      <c r="S2556">
        <f t="shared" si="159"/>
        <v>2015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8280</v>
      </c>
      <c r="O2557" t="s">
        <v>8309</v>
      </c>
      <c r="P2557">
        <f t="shared" si="156"/>
        <v>107</v>
      </c>
      <c r="Q2557">
        <f t="shared" si="157"/>
        <v>61.34</v>
      </c>
      <c r="R2557" s="14">
        <f t="shared" si="158"/>
        <v>41026.655011574076</v>
      </c>
      <c r="S2557">
        <f t="shared" si="159"/>
        <v>2012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8280</v>
      </c>
      <c r="O2558" t="s">
        <v>8309</v>
      </c>
      <c r="P2558">
        <f t="shared" si="156"/>
        <v>106</v>
      </c>
      <c r="Q2558">
        <f t="shared" si="157"/>
        <v>23.12</v>
      </c>
      <c r="R2558" s="14">
        <f t="shared" si="158"/>
        <v>41222.991400462961</v>
      </c>
      <c r="S2558">
        <f t="shared" si="159"/>
        <v>2012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8280</v>
      </c>
      <c r="O2559" t="s">
        <v>8309</v>
      </c>
      <c r="P2559">
        <f t="shared" si="156"/>
        <v>118</v>
      </c>
      <c r="Q2559">
        <f t="shared" si="157"/>
        <v>29.61</v>
      </c>
      <c r="R2559" s="14">
        <f t="shared" si="158"/>
        <v>41744.745208333334</v>
      </c>
      <c r="S2559">
        <f t="shared" si="159"/>
        <v>2014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8280</v>
      </c>
      <c r="O2560" t="s">
        <v>8309</v>
      </c>
      <c r="P2560">
        <f t="shared" si="156"/>
        <v>109</v>
      </c>
      <c r="Q2560">
        <f t="shared" si="157"/>
        <v>75.61</v>
      </c>
      <c r="R2560" s="14">
        <f t="shared" si="158"/>
        <v>42093.860023148154</v>
      </c>
      <c r="S2560">
        <f t="shared" si="159"/>
        <v>2015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8280</v>
      </c>
      <c r="O2561" t="s">
        <v>8309</v>
      </c>
      <c r="P2561">
        <f t="shared" si="156"/>
        <v>111</v>
      </c>
      <c r="Q2561">
        <f t="shared" si="157"/>
        <v>35.6</v>
      </c>
      <c r="R2561" s="14">
        <f t="shared" si="158"/>
        <v>40829.873657407406</v>
      </c>
      <c r="S2561">
        <f t="shared" si="159"/>
        <v>2011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8280</v>
      </c>
      <c r="O2562" t="s">
        <v>8309</v>
      </c>
      <c r="P2562">
        <f t="shared" ref="P2562:P2625" si="160">ROUND(E2562/D2562*100,0)</f>
        <v>100</v>
      </c>
      <c r="Q2562">
        <f t="shared" si="157"/>
        <v>143</v>
      </c>
      <c r="R2562" s="14">
        <f t="shared" si="158"/>
        <v>42039.951087962967</v>
      </c>
      <c r="S2562">
        <f t="shared" si="159"/>
        <v>2015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8291</v>
      </c>
      <c r="O2563" t="s">
        <v>8292</v>
      </c>
      <c r="P2563">
        <f t="shared" si="160"/>
        <v>0</v>
      </c>
      <c r="Q2563">
        <f t="shared" ref="Q2563:Q2626" si="161">IFERROR(ROUND(E2563/L2563,2),0)</f>
        <v>0</v>
      </c>
      <c r="R2563" s="14">
        <f t="shared" ref="R2563:R2626" si="162">(((J2563/60)/60)/24)+DATE(1970,1,1)</f>
        <v>42260.528807870374</v>
      </c>
      <c r="S2563">
        <f t="shared" ref="S2563:S2626" si="163">YEAR(R2563)</f>
        <v>2015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8291</v>
      </c>
      <c r="O2564" t="s">
        <v>8292</v>
      </c>
      <c r="P2564">
        <f t="shared" si="160"/>
        <v>1</v>
      </c>
      <c r="Q2564">
        <f t="shared" si="161"/>
        <v>25</v>
      </c>
      <c r="R2564" s="14">
        <f t="shared" si="162"/>
        <v>42594.524756944447</v>
      </c>
      <c r="S2564">
        <f t="shared" si="163"/>
        <v>2016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8291</v>
      </c>
      <c r="O2565" t="s">
        <v>8292</v>
      </c>
      <c r="P2565">
        <f t="shared" si="160"/>
        <v>0</v>
      </c>
      <c r="Q2565">
        <f t="shared" si="161"/>
        <v>0</v>
      </c>
      <c r="R2565" s="14">
        <f t="shared" si="162"/>
        <v>42155.139479166668</v>
      </c>
      <c r="S2565">
        <f t="shared" si="163"/>
        <v>2015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8291</v>
      </c>
      <c r="O2566" t="s">
        <v>8292</v>
      </c>
      <c r="P2566">
        <f t="shared" si="160"/>
        <v>0</v>
      </c>
      <c r="Q2566">
        <f t="shared" si="161"/>
        <v>0</v>
      </c>
      <c r="R2566" s="14">
        <f t="shared" si="162"/>
        <v>41822.040497685186</v>
      </c>
      <c r="S2566">
        <f t="shared" si="163"/>
        <v>2014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8291</v>
      </c>
      <c r="O2567" t="s">
        <v>8292</v>
      </c>
      <c r="P2567">
        <f t="shared" si="160"/>
        <v>1</v>
      </c>
      <c r="Q2567">
        <f t="shared" si="161"/>
        <v>100</v>
      </c>
      <c r="R2567" s="14">
        <f t="shared" si="162"/>
        <v>42440.650335648148</v>
      </c>
      <c r="S2567">
        <f t="shared" si="163"/>
        <v>2016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8291</v>
      </c>
      <c r="O2568" t="s">
        <v>8292</v>
      </c>
      <c r="P2568">
        <f t="shared" si="160"/>
        <v>0</v>
      </c>
      <c r="Q2568">
        <f t="shared" si="161"/>
        <v>0</v>
      </c>
      <c r="R2568" s="14">
        <f t="shared" si="162"/>
        <v>41842.980879629627</v>
      </c>
      <c r="S2568">
        <f t="shared" si="163"/>
        <v>2014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8291</v>
      </c>
      <c r="O2569" t="s">
        <v>8292</v>
      </c>
      <c r="P2569">
        <f t="shared" si="160"/>
        <v>0</v>
      </c>
      <c r="Q2569">
        <f t="shared" si="161"/>
        <v>60</v>
      </c>
      <c r="R2569" s="14">
        <f t="shared" si="162"/>
        <v>42087.878912037035</v>
      </c>
      <c r="S2569">
        <f t="shared" si="163"/>
        <v>2015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8291</v>
      </c>
      <c r="O2570" t="s">
        <v>8292</v>
      </c>
      <c r="P2570">
        <f t="shared" si="160"/>
        <v>1</v>
      </c>
      <c r="Q2570">
        <f t="shared" si="161"/>
        <v>50</v>
      </c>
      <c r="R2570" s="14">
        <f t="shared" si="162"/>
        <v>42584.666597222225</v>
      </c>
      <c r="S2570">
        <f t="shared" si="163"/>
        <v>2016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8291</v>
      </c>
      <c r="O2571" t="s">
        <v>8292</v>
      </c>
      <c r="P2571">
        <f t="shared" si="160"/>
        <v>2</v>
      </c>
      <c r="Q2571">
        <f t="shared" si="161"/>
        <v>72.5</v>
      </c>
      <c r="R2571" s="14">
        <f t="shared" si="162"/>
        <v>42234.105462962965</v>
      </c>
      <c r="S2571">
        <f t="shared" si="163"/>
        <v>2015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8291</v>
      </c>
      <c r="O2572" t="s">
        <v>8292</v>
      </c>
      <c r="P2572">
        <f t="shared" si="160"/>
        <v>1</v>
      </c>
      <c r="Q2572">
        <f t="shared" si="161"/>
        <v>29.5</v>
      </c>
      <c r="R2572" s="14">
        <f t="shared" si="162"/>
        <v>42744.903182870374</v>
      </c>
      <c r="S2572">
        <f t="shared" si="163"/>
        <v>2017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8291</v>
      </c>
      <c r="O2573" t="s">
        <v>8292</v>
      </c>
      <c r="P2573">
        <f t="shared" si="160"/>
        <v>0</v>
      </c>
      <c r="Q2573">
        <f t="shared" si="161"/>
        <v>62.5</v>
      </c>
      <c r="R2573" s="14">
        <f t="shared" si="162"/>
        <v>42449.341678240744</v>
      </c>
      <c r="S2573">
        <f t="shared" si="163"/>
        <v>2016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8291</v>
      </c>
      <c r="O2574" t="s">
        <v>8292</v>
      </c>
      <c r="P2574">
        <f t="shared" si="160"/>
        <v>0</v>
      </c>
      <c r="Q2574">
        <f t="shared" si="161"/>
        <v>0</v>
      </c>
      <c r="R2574" s="14">
        <f t="shared" si="162"/>
        <v>42077.119409722218</v>
      </c>
      <c r="S2574">
        <f t="shared" si="163"/>
        <v>2015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8291</v>
      </c>
      <c r="O2575" t="s">
        <v>8292</v>
      </c>
      <c r="P2575">
        <f t="shared" si="160"/>
        <v>0</v>
      </c>
      <c r="Q2575">
        <f t="shared" si="161"/>
        <v>0</v>
      </c>
      <c r="R2575" s="14">
        <f t="shared" si="162"/>
        <v>41829.592002314814</v>
      </c>
      <c r="S2575">
        <f t="shared" si="163"/>
        <v>2014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8291</v>
      </c>
      <c r="O2576" t="s">
        <v>8292</v>
      </c>
      <c r="P2576">
        <f t="shared" si="160"/>
        <v>0</v>
      </c>
      <c r="Q2576">
        <f t="shared" si="161"/>
        <v>0</v>
      </c>
      <c r="R2576" s="14">
        <f t="shared" si="162"/>
        <v>42487.825752314813</v>
      </c>
      <c r="S2576">
        <f t="shared" si="163"/>
        <v>2016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8291</v>
      </c>
      <c r="O2577" t="s">
        <v>8292</v>
      </c>
      <c r="P2577">
        <f t="shared" si="160"/>
        <v>0</v>
      </c>
      <c r="Q2577">
        <f t="shared" si="161"/>
        <v>0</v>
      </c>
      <c r="R2577" s="14">
        <f t="shared" si="162"/>
        <v>41986.108726851846</v>
      </c>
      <c r="S2577">
        <f t="shared" si="163"/>
        <v>2014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8291</v>
      </c>
      <c r="O2578" t="s">
        <v>8292</v>
      </c>
      <c r="P2578">
        <f t="shared" si="160"/>
        <v>0</v>
      </c>
      <c r="Q2578">
        <f t="shared" si="161"/>
        <v>0</v>
      </c>
      <c r="R2578" s="14">
        <f t="shared" si="162"/>
        <v>42060.00980324074</v>
      </c>
      <c r="S2578">
        <f t="shared" si="163"/>
        <v>2015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8291</v>
      </c>
      <c r="O2579" t="s">
        <v>8292</v>
      </c>
      <c r="P2579">
        <f t="shared" si="160"/>
        <v>0</v>
      </c>
      <c r="Q2579">
        <f t="shared" si="161"/>
        <v>0</v>
      </c>
      <c r="R2579" s="14">
        <f t="shared" si="162"/>
        <v>41830.820567129631</v>
      </c>
      <c r="S2579">
        <f t="shared" si="163"/>
        <v>2014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8291</v>
      </c>
      <c r="O2580" t="s">
        <v>8292</v>
      </c>
      <c r="P2580">
        <f t="shared" si="160"/>
        <v>0</v>
      </c>
      <c r="Q2580">
        <f t="shared" si="161"/>
        <v>0</v>
      </c>
      <c r="R2580" s="14">
        <f t="shared" si="162"/>
        <v>42238.022905092599</v>
      </c>
      <c r="S2580">
        <f t="shared" si="163"/>
        <v>2015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8291</v>
      </c>
      <c r="O2581" t="s">
        <v>8292</v>
      </c>
      <c r="P2581">
        <f t="shared" si="160"/>
        <v>0</v>
      </c>
      <c r="Q2581">
        <f t="shared" si="161"/>
        <v>23.08</v>
      </c>
      <c r="R2581" s="14">
        <f t="shared" si="162"/>
        <v>41837.829895833333</v>
      </c>
      <c r="S2581">
        <f t="shared" si="163"/>
        <v>2014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8291</v>
      </c>
      <c r="O2582" t="s">
        <v>8292</v>
      </c>
      <c r="P2582">
        <f t="shared" si="160"/>
        <v>1</v>
      </c>
      <c r="Q2582">
        <f t="shared" si="161"/>
        <v>25.5</v>
      </c>
      <c r="R2582" s="14">
        <f t="shared" si="162"/>
        <v>42110.326423611114</v>
      </c>
      <c r="S2582">
        <f t="shared" si="163"/>
        <v>2015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8291</v>
      </c>
      <c r="O2583" t="s">
        <v>8292</v>
      </c>
      <c r="P2583">
        <f t="shared" si="160"/>
        <v>11</v>
      </c>
      <c r="Q2583">
        <f t="shared" si="161"/>
        <v>48.18</v>
      </c>
      <c r="R2583" s="14">
        <f t="shared" si="162"/>
        <v>42294.628449074073</v>
      </c>
      <c r="S2583">
        <f t="shared" si="163"/>
        <v>2015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8291</v>
      </c>
      <c r="O2584" t="s">
        <v>8292</v>
      </c>
      <c r="P2584">
        <f t="shared" si="160"/>
        <v>0</v>
      </c>
      <c r="Q2584">
        <f t="shared" si="161"/>
        <v>1</v>
      </c>
      <c r="R2584" s="14">
        <f t="shared" si="162"/>
        <v>42642.988819444443</v>
      </c>
      <c r="S2584">
        <f t="shared" si="163"/>
        <v>2016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8291</v>
      </c>
      <c r="O2585" t="s">
        <v>8292</v>
      </c>
      <c r="P2585">
        <f t="shared" si="160"/>
        <v>1</v>
      </c>
      <c r="Q2585">
        <f t="shared" si="161"/>
        <v>1</v>
      </c>
      <c r="R2585" s="14">
        <f t="shared" si="162"/>
        <v>42019.76944444445</v>
      </c>
      <c r="S2585">
        <f t="shared" si="163"/>
        <v>2015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8291</v>
      </c>
      <c r="O2586" t="s">
        <v>8292</v>
      </c>
      <c r="P2586">
        <f t="shared" si="160"/>
        <v>0</v>
      </c>
      <c r="Q2586">
        <f t="shared" si="161"/>
        <v>0</v>
      </c>
      <c r="R2586" s="14">
        <f t="shared" si="162"/>
        <v>42140.173252314817</v>
      </c>
      <c r="S2586">
        <f t="shared" si="163"/>
        <v>2015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8291</v>
      </c>
      <c r="O2587" t="s">
        <v>8292</v>
      </c>
      <c r="P2587">
        <f t="shared" si="160"/>
        <v>0</v>
      </c>
      <c r="Q2587">
        <f t="shared" si="161"/>
        <v>50</v>
      </c>
      <c r="R2587" s="14">
        <f t="shared" si="162"/>
        <v>41795.963333333333</v>
      </c>
      <c r="S2587">
        <f t="shared" si="163"/>
        <v>2014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8291</v>
      </c>
      <c r="O2588" t="s">
        <v>8292</v>
      </c>
      <c r="P2588">
        <f t="shared" si="160"/>
        <v>0</v>
      </c>
      <c r="Q2588">
        <f t="shared" si="161"/>
        <v>5</v>
      </c>
      <c r="R2588" s="14">
        <f t="shared" si="162"/>
        <v>42333.330277777779</v>
      </c>
      <c r="S2588">
        <f t="shared" si="163"/>
        <v>2015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8291</v>
      </c>
      <c r="O2589" t="s">
        <v>8292</v>
      </c>
      <c r="P2589">
        <f t="shared" si="160"/>
        <v>2</v>
      </c>
      <c r="Q2589">
        <f t="shared" si="161"/>
        <v>202.83</v>
      </c>
      <c r="R2589" s="14">
        <f t="shared" si="162"/>
        <v>42338.675381944442</v>
      </c>
      <c r="S2589">
        <f t="shared" si="163"/>
        <v>2015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8291</v>
      </c>
      <c r="O2590" t="s">
        <v>8292</v>
      </c>
      <c r="P2590">
        <f t="shared" si="160"/>
        <v>4</v>
      </c>
      <c r="Q2590">
        <f t="shared" si="161"/>
        <v>29.13</v>
      </c>
      <c r="R2590" s="14">
        <f t="shared" si="162"/>
        <v>42042.676226851851</v>
      </c>
      <c r="S2590">
        <f t="shared" si="163"/>
        <v>2015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8291</v>
      </c>
      <c r="O2591" t="s">
        <v>8292</v>
      </c>
      <c r="P2591">
        <f t="shared" si="160"/>
        <v>0</v>
      </c>
      <c r="Q2591">
        <f t="shared" si="161"/>
        <v>5</v>
      </c>
      <c r="R2591" s="14">
        <f t="shared" si="162"/>
        <v>42422.536192129628</v>
      </c>
      <c r="S2591">
        <f t="shared" si="163"/>
        <v>2016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8291</v>
      </c>
      <c r="O2592" t="s">
        <v>8292</v>
      </c>
      <c r="P2592">
        <f t="shared" si="160"/>
        <v>0</v>
      </c>
      <c r="Q2592">
        <f t="shared" si="161"/>
        <v>0</v>
      </c>
      <c r="R2592" s="14">
        <f t="shared" si="162"/>
        <v>42388.589085648149</v>
      </c>
      <c r="S2592">
        <f t="shared" si="163"/>
        <v>2016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8291</v>
      </c>
      <c r="O2593" t="s">
        <v>8292</v>
      </c>
      <c r="P2593">
        <f t="shared" si="160"/>
        <v>2</v>
      </c>
      <c r="Q2593">
        <f t="shared" si="161"/>
        <v>13</v>
      </c>
      <c r="R2593" s="14">
        <f t="shared" si="162"/>
        <v>42382.906527777777</v>
      </c>
      <c r="S2593">
        <f t="shared" si="163"/>
        <v>2016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8291</v>
      </c>
      <c r="O2594" t="s">
        <v>8292</v>
      </c>
      <c r="P2594">
        <f t="shared" si="160"/>
        <v>0</v>
      </c>
      <c r="Q2594">
        <f t="shared" si="161"/>
        <v>50</v>
      </c>
      <c r="R2594" s="14">
        <f t="shared" si="162"/>
        <v>41887.801168981481</v>
      </c>
      <c r="S2594">
        <f t="shared" si="163"/>
        <v>2014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8291</v>
      </c>
      <c r="O2595" t="s">
        <v>8292</v>
      </c>
      <c r="P2595">
        <f t="shared" si="160"/>
        <v>0</v>
      </c>
      <c r="Q2595">
        <f t="shared" si="161"/>
        <v>0</v>
      </c>
      <c r="R2595" s="14">
        <f t="shared" si="162"/>
        <v>42089.84520833334</v>
      </c>
      <c r="S2595">
        <f t="shared" si="163"/>
        <v>2015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8291</v>
      </c>
      <c r="O2596" t="s">
        <v>8292</v>
      </c>
      <c r="P2596">
        <f t="shared" si="160"/>
        <v>0</v>
      </c>
      <c r="Q2596">
        <f t="shared" si="161"/>
        <v>1</v>
      </c>
      <c r="R2596" s="14">
        <f t="shared" si="162"/>
        <v>41828.967916666668</v>
      </c>
      <c r="S2596">
        <f t="shared" si="163"/>
        <v>2014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8291</v>
      </c>
      <c r="O2597" t="s">
        <v>8292</v>
      </c>
      <c r="P2597">
        <f t="shared" si="160"/>
        <v>12</v>
      </c>
      <c r="Q2597">
        <f t="shared" si="161"/>
        <v>96.05</v>
      </c>
      <c r="R2597" s="14">
        <f t="shared" si="162"/>
        <v>42760.244212962964</v>
      </c>
      <c r="S2597">
        <f t="shared" si="163"/>
        <v>2017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8291</v>
      </c>
      <c r="O2598" t="s">
        <v>8292</v>
      </c>
      <c r="P2598">
        <f t="shared" si="160"/>
        <v>24</v>
      </c>
      <c r="Q2598">
        <f t="shared" si="161"/>
        <v>305.77999999999997</v>
      </c>
      <c r="R2598" s="14">
        <f t="shared" si="162"/>
        <v>41828.664456018516</v>
      </c>
      <c r="S2598">
        <f t="shared" si="163"/>
        <v>2014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8291</v>
      </c>
      <c r="O2599" t="s">
        <v>8292</v>
      </c>
      <c r="P2599">
        <f t="shared" si="160"/>
        <v>6</v>
      </c>
      <c r="Q2599">
        <f t="shared" si="161"/>
        <v>12.14</v>
      </c>
      <c r="R2599" s="14">
        <f t="shared" si="162"/>
        <v>42510.341631944444</v>
      </c>
      <c r="S2599">
        <f t="shared" si="163"/>
        <v>2016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8291</v>
      </c>
      <c r="O2600" t="s">
        <v>8292</v>
      </c>
      <c r="P2600">
        <f t="shared" si="160"/>
        <v>39</v>
      </c>
      <c r="Q2600">
        <f t="shared" si="161"/>
        <v>83.57</v>
      </c>
      <c r="R2600" s="14">
        <f t="shared" si="162"/>
        <v>42240.840289351851</v>
      </c>
      <c r="S2600">
        <f t="shared" si="163"/>
        <v>2015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8291</v>
      </c>
      <c r="O2601" t="s">
        <v>8292</v>
      </c>
      <c r="P2601">
        <f t="shared" si="160"/>
        <v>1</v>
      </c>
      <c r="Q2601">
        <f t="shared" si="161"/>
        <v>18</v>
      </c>
      <c r="R2601" s="14">
        <f t="shared" si="162"/>
        <v>41809.754016203704</v>
      </c>
      <c r="S2601">
        <f t="shared" si="163"/>
        <v>2014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8291</v>
      </c>
      <c r="O2602" t="s">
        <v>8292</v>
      </c>
      <c r="P2602">
        <f t="shared" si="160"/>
        <v>7</v>
      </c>
      <c r="Q2602">
        <f t="shared" si="161"/>
        <v>115.53</v>
      </c>
      <c r="R2602" s="14">
        <f t="shared" si="162"/>
        <v>42394.900462962964</v>
      </c>
      <c r="S2602">
        <f t="shared" si="163"/>
        <v>2016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8274</v>
      </c>
      <c r="O2603" t="s">
        <v>8310</v>
      </c>
      <c r="P2603">
        <f t="shared" si="160"/>
        <v>661</v>
      </c>
      <c r="Q2603">
        <f t="shared" si="161"/>
        <v>21.9</v>
      </c>
      <c r="R2603" s="14">
        <f t="shared" si="162"/>
        <v>41150.902187499996</v>
      </c>
      <c r="S2603">
        <f t="shared" si="163"/>
        <v>2012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8274</v>
      </c>
      <c r="O2604" t="s">
        <v>8310</v>
      </c>
      <c r="P2604">
        <f t="shared" si="160"/>
        <v>326</v>
      </c>
      <c r="Q2604">
        <f t="shared" si="161"/>
        <v>80.02</v>
      </c>
      <c r="R2604" s="14">
        <f t="shared" si="162"/>
        <v>41915.747314814813</v>
      </c>
      <c r="S2604">
        <f t="shared" si="163"/>
        <v>2014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8274</v>
      </c>
      <c r="O2605" t="s">
        <v>8310</v>
      </c>
      <c r="P2605">
        <f t="shared" si="160"/>
        <v>101</v>
      </c>
      <c r="Q2605">
        <f t="shared" si="161"/>
        <v>35.520000000000003</v>
      </c>
      <c r="R2605" s="14">
        <f t="shared" si="162"/>
        <v>41617.912662037037</v>
      </c>
      <c r="S2605">
        <f t="shared" si="163"/>
        <v>2013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8274</v>
      </c>
      <c r="O2606" t="s">
        <v>8310</v>
      </c>
      <c r="P2606">
        <f t="shared" si="160"/>
        <v>104</v>
      </c>
      <c r="Q2606">
        <f t="shared" si="161"/>
        <v>64.930000000000007</v>
      </c>
      <c r="R2606" s="14">
        <f t="shared" si="162"/>
        <v>40998.051192129627</v>
      </c>
      <c r="S2606">
        <f t="shared" si="163"/>
        <v>2012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8274</v>
      </c>
      <c r="O2607" t="s">
        <v>8310</v>
      </c>
      <c r="P2607">
        <f t="shared" si="160"/>
        <v>107</v>
      </c>
      <c r="Q2607">
        <f t="shared" si="161"/>
        <v>60.97</v>
      </c>
      <c r="R2607" s="14">
        <f t="shared" si="162"/>
        <v>42508.541550925926</v>
      </c>
      <c r="S2607">
        <f t="shared" si="163"/>
        <v>2016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8274</v>
      </c>
      <c r="O2608" t="s">
        <v>8310</v>
      </c>
      <c r="P2608">
        <f t="shared" si="160"/>
        <v>110</v>
      </c>
      <c r="Q2608">
        <f t="shared" si="161"/>
        <v>31.44</v>
      </c>
      <c r="R2608" s="14">
        <f t="shared" si="162"/>
        <v>41726.712754629632</v>
      </c>
      <c r="S2608">
        <f t="shared" si="163"/>
        <v>2014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8274</v>
      </c>
      <c r="O2609" t="s">
        <v>8310</v>
      </c>
      <c r="P2609">
        <f t="shared" si="160"/>
        <v>408</v>
      </c>
      <c r="Q2609">
        <f t="shared" si="161"/>
        <v>81.95</v>
      </c>
      <c r="R2609" s="14">
        <f t="shared" si="162"/>
        <v>42184.874675925923</v>
      </c>
      <c r="S2609">
        <f t="shared" si="163"/>
        <v>2015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8274</v>
      </c>
      <c r="O2610" t="s">
        <v>8310</v>
      </c>
      <c r="P2610">
        <f t="shared" si="160"/>
        <v>224</v>
      </c>
      <c r="Q2610">
        <f t="shared" si="161"/>
        <v>58.93</v>
      </c>
      <c r="R2610" s="14">
        <f t="shared" si="162"/>
        <v>42767.801712962959</v>
      </c>
      <c r="S2610">
        <f t="shared" si="163"/>
        <v>2017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8274</v>
      </c>
      <c r="O2611" t="s">
        <v>8310</v>
      </c>
      <c r="P2611">
        <f t="shared" si="160"/>
        <v>304</v>
      </c>
      <c r="Q2611">
        <f t="shared" si="161"/>
        <v>157.29</v>
      </c>
      <c r="R2611" s="14">
        <f t="shared" si="162"/>
        <v>41075.237858796296</v>
      </c>
      <c r="S2611">
        <f t="shared" si="163"/>
        <v>2012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8274</v>
      </c>
      <c r="O2612" t="s">
        <v>8310</v>
      </c>
      <c r="P2612">
        <f t="shared" si="160"/>
        <v>141</v>
      </c>
      <c r="Q2612">
        <f t="shared" si="161"/>
        <v>55.76</v>
      </c>
      <c r="R2612" s="14">
        <f t="shared" si="162"/>
        <v>42564.881076388891</v>
      </c>
      <c r="S2612">
        <f t="shared" si="163"/>
        <v>2016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8274</v>
      </c>
      <c r="O2613" t="s">
        <v>8310</v>
      </c>
      <c r="P2613">
        <f t="shared" si="160"/>
        <v>2791</v>
      </c>
      <c r="Q2613">
        <f t="shared" si="161"/>
        <v>83.8</v>
      </c>
      <c r="R2613" s="14">
        <f t="shared" si="162"/>
        <v>42704.335810185185</v>
      </c>
      <c r="S2613">
        <f t="shared" si="163"/>
        <v>2016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8274</v>
      </c>
      <c r="O2614" t="s">
        <v>8310</v>
      </c>
      <c r="P2614">
        <f t="shared" si="160"/>
        <v>172</v>
      </c>
      <c r="Q2614">
        <f t="shared" si="161"/>
        <v>58.42</v>
      </c>
      <c r="R2614" s="14">
        <f t="shared" si="162"/>
        <v>41982.143171296295</v>
      </c>
      <c r="S2614">
        <f t="shared" si="163"/>
        <v>2014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8274</v>
      </c>
      <c r="O2615" t="s">
        <v>8310</v>
      </c>
      <c r="P2615">
        <f t="shared" si="160"/>
        <v>101</v>
      </c>
      <c r="Q2615">
        <f t="shared" si="161"/>
        <v>270.57</v>
      </c>
      <c r="R2615" s="14">
        <f t="shared" si="162"/>
        <v>41143.81821759259</v>
      </c>
      <c r="S2615">
        <f t="shared" si="163"/>
        <v>2012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8274</v>
      </c>
      <c r="O2616" t="s">
        <v>8310</v>
      </c>
      <c r="P2616">
        <f t="shared" si="160"/>
        <v>102</v>
      </c>
      <c r="Q2616">
        <f t="shared" si="161"/>
        <v>107.1</v>
      </c>
      <c r="R2616" s="14">
        <f t="shared" si="162"/>
        <v>41730.708472222221</v>
      </c>
      <c r="S2616">
        <f t="shared" si="163"/>
        <v>2014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8274</v>
      </c>
      <c r="O2617" t="s">
        <v>8310</v>
      </c>
      <c r="P2617">
        <f t="shared" si="160"/>
        <v>170</v>
      </c>
      <c r="Q2617">
        <f t="shared" si="161"/>
        <v>47.18</v>
      </c>
      <c r="R2617" s="14">
        <f t="shared" si="162"/>
        <v>42453.49726851852</v>
      </c>
      <c r="S2617">
        <f t="shared" si="163"/>
        <v>2016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8274</v>
      </c>
      <c r="O2618" t="s">
        <v>8310</v>
      </c>
      <c r="P2618">
        <f t="shared" si="160"/>
        <v>115</v>
      </c>
      <c r="Q2618">
        <f t="shared" si="161"/>
        <v>120.31</v>
      </c>
      <c r="R2618" s="14">
        <f t="shared" si="162"/>
        <v>42211.99454861111</v>
      </c>
      <c r="S2618">
        <f t="shared" si="163"/>
        <v>2015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8274</v>
      </c>
      <c r="O2619" t="s">
        <v>8310</v>
      </c>
      <c r="P2619">
        <f t="shared" si="160"/>
        <v>878</v>
      </c>
      <c r="Q2619">
        <f t="shared" si="161"/>
        <v>27.6</v>
      </c>
      <c r="R2619" s="14">
        <f t="shared" si="162"/>
        <v>41902.874432870369</v>
      </c>
      <c r="S2619">
        <f t="shared" si="163"/>
        <v>2014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8274</v>
      </c>
      <c r="O2620" t="s">
        <v>8310</v>
      </c>
      <c r="P2620">
        <f t="shared" si="160"/>
        <v>105</v>
      </c>
      <c r="Q2620">
        <f t="shared" si="161"/>
        <v>205.3</v>
      </c>
      <c r="R2620" s="14">
        <f t="shared" si="162"/>
        <v>42279.792372685188</v>
      </c>
      <c r="S2620">
        <f t="shared" si="163"/>
        <v>2015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8274</v>
      </c>
      <c r="O2621" t="s">
        <v>8310</v>
      </c>
      <c r="P2621">
        <f t="shared" si="160"/>
        <v>188</v>
      </c>
      <c r="Q2621">
        <f t="shared" si="161"/>
        <v>35.549999999999997</v>
      </c>
      <c r="R2621" s="14">
        <f t="shared" si="162"/>
        <v>42273.884305555555</v>
      </c>
      <c r="S2621">
        <f t="shared" si="163"/>
        <v>2015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8274</v>
      </c>
      <c r="O2622" t="s">
        <v>8310</v>
      </c>
      <c r="P2622">
        <f t="shared" si="160"/>
        <v>144</v>
      </c>
      <c r="Q2622">
        <f t="shared" si="161"/>
        <v>74.64</v>
      </c>
      <c r="R2622" s="14">
        <f t="shared" si="162"/>
        <v>42251.16715277778</v>
      </c>
      <c r="S2622">
        <f t="shared" si="163"/>
        <v>2015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8274</v>
      </c>
      <c r="O2623" t="s">
        <v>8310</v>
      </c>
      <c r="P2623">
        <f t="shared" si="160"/>
        <v>146</v>
      </c>
      <c r="Q2623">
        <f t="shared" si="161"/>
        <v>47.06</v>
      </c>
      <c r="R2623" s="14">
        <f t="shared" si="162"/>
        <v>42115.74754629629</v>
      </c>
      <c r="S2623">
        <f t="shared" si="163"/>
        <v>2015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8274</v>
      </c>
      <c r="O2624" t="s">
        <v>8310</v>
      </c>
      <c r="P2624">
        <f t="shared" si="160"/>
        <v>131</v>
      </c>
      <c r="Q2624">
        <f t="shared" si="161"/>
        <v>26.59</v>
      </c>
      <c r="R2624" s="14">
        <f t="shared" si="162"/>
        <v>42689.74324074074</v>
      </c>
      <c r="S2624">
        <f t="shared" si="163"/>
        <v>2016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8274</v>
      </c>
      <c r="O2625" t="s">
        <v>8310</v>
      </c>
      <c r="P2625">
        <f t="shared" si="160"/>
        <v>114</v>
      </c>
      <c r="Q2625">
        <f t="shared" si="161"/>
        <v>36.770000000000003</v>
      </c>
      <c r="R2625" s="14">
        <f t="shared" si="162"/>
        <v>42692.256550925929</v>
      </c>
      <c r="S2625">
        <f t="shared" si="163"/>
        <v>2016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8274</v>
      </c>
      <c r="O2626" t="s">
        <v>8310</v>
      </c>
      <c r="P2626">
        <f t="shared" ref="P2626:P2689" si="164">ROUND(E2626/D2626*100,0)</f>
        <v>1379</v>
      </c>
      <c r="Q2626">
        <f t="shared" si="161"/>
        <v>31.82</v>
      </c>
      <c r="R2626" s="14">
        <f t="shared" si="162"/>
        <v>41144.42155092593</v>
      </c>
      <c r="S2626">
        <f t="shared" si="163"/>
        <v>2012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8274</v>
      </c>
      <c r="O2627" t="s">
        <v>8310</v>
      </c>
      <c r="P2627">
        <f t="shared" si="164"/>
        <v>956</v>
      </c>
      <c r="Q2627">
        <f t="shared" ref="Q2627:Q2690" si="165">IFERROR(ROUND(E2627/L2627,2),0)</f>
        <v>27.58</v>
      </c>
      <c r="R2627" s="14">
        <f t="shared" ref="R2627:R2690" si="166">(((J2627/60)/60)/24)+DATE(1970,1,1)</f>
        <v>42658.810277777782</v>
      </c>
      <c r="S2627">
        <f t="shared" ref="S2627:S2690" si="167">YEAR(R2627)</f>
        <v>2016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8274</v>
      </c>
      <c r="O2628" t="s">
        <v>8310</v>
      </c>
      <c r="P2628">
        <f t="shared" si="164"/>
        <v>112</v>
      </c>
      <c r="Q2628">
        <f t="shared" si="165"/>
        <v>56</v>
      </c>
      <c r="R2628" s="14">
        <f t="shared" si="166"/>
        <v>42128.628113425926</v>
      </c>
      <c r="S2628">
        <f t="shared" si="167"/>
        <v>2015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8274</v>
      </c>
      <c r="O2629" t="s">
        <v>8310</v>
      </c>
      <c r="P2629">
        <f t="shared" si="164"/>
        <v>647</v>
      </c>
      <c r="Q2629">
        <f t="shared" si="165"/>
        <v>21.56</v>
      </c>
      <c r="R2629" s="14">
        <f t="shared" si="166"/>
        <v>42304.829409722224</v>
      </c>
      <c r="S2629">
        <f t="shared" si="167"/>
        <v>2015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8274</v>
      </c>
      <c r="O2630" t="s">
        <v>8310</v>
      </c>
      <c r="P2630">
        <f t="shared" si="164"/>
        <v>110</v>
      </c>
      <c r="Q2630">
        <f t="shared" si="165"/>
        <v>44.1</v>
      </c>
      <c r="R2630" s="14">
        <f t="shared" si="166"/>
        <v>41953.966053240743</v>
      </c>
      <c r="S2630">
        <f t="shared" si="167"/>
        <v>2014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8274</v>
      </c>
      <c r="O2631" t="s">
        <v>8310</v>
      </c>
      <c r="P2631">
        <f t="shared" si="164"/>
        <v>128</v>
      </c>
      <c r="Q2631">
        <f t="shared" si="165"/>
        <v>63.87</v>
      </c>
      <c r="R2631" s="14">
        <f t="shared" si="166"/>
        <v>42108.538449074069</v>
      </c>
      <c r="S2631">
        <f t="shared" si="167"/>
        <v>2015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8274</v>
      </c>
      <c r="O2632" t="s">
        <v>8310</v>
      </c>
      <c r="P2632">
        <f t="shared" si="164"/>
        <v>158</v>
      </c>
      <c r="Q2632">
        <f t="shared" si="165"/>
        <v>38.99</v>
      </c>
      <c r="R2632" s="14">
        <f t="shared" si="166"/>
        <v>42524.105462962965</v>
      </c>
      <c r="S2632">
        <f t="shared" si="167"/>
        <v>2016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8274</v>
      </c>
      <c r="O2633" t="s">
        <v>8310</v>
      </c>
      <c r="P2633">
        <f t="shared" si="164"/>
        <v>115</v>
      </c>
      <c r="Q2633">
        <f t="shared" si="165"/>
        <v>80.19</v>
      </c>
      <c r="R2633" s="14">
        <f t="shared" si="166"/>
        <v>42218.169293981482</v>
      </c>
      <c r="S2633">
        <f t="shared" si="167"/>
        <v>2015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8274</v>
      </c>
      <c r="O2634" t="s">
        <v>8310</v>
      </c>
      <c r="P2634">
        <f t="shared" si="164"/>
        <v>137</v>
      </c>
      <c r="Q2634">
        <f t="shared" si="165"/>
        <v>34.9</v>
      </c>
      <c r="R2634" s="14">
        <f t="shared" si="166"/>
        <v>42494.061793981484</v>
      </c>
      <c r="S2634">
        <f t="shared" si="167"/>
        <v>2016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8274</v>
      </c>
      <c r="O2635" t="s">
        <v>8310</v>
      </c>
      <c r="P2635">
        <f t="shared" si="164"/>
        <v>355</v>
      </c>
      <c r="Q2635">
        <f t="shared" si="165"/>
        <v>89.1</v>
      </c>
      <c r="R2635" s="14">
        <f t="shared" si="166"/>
        <v>41667.823287037041</v>
      </c>
      <c r="S2635">
        <f t="shared" si="167"/>
        <v>2014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8274</v>
      </c>
      <c r="O2636" t="s">
        <v>8310</v>
      </c>
      <c r="P2636">
        <f t="shared" si="164"/>
        <v>106</v>
      </c>
      <c r="Q2636">
        <f t="shared" si="165"/>
        <v>39.44</v>
      </c>
      <c r="R2636" s="14">
        <f t="shared" si="166"/>
        <v>42612.656493055561</v>
      </c>
      <c r="S2636">
        <f t="shared" si="167"/>
        <v>2016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8274</v>
      </c>
      <c r="O2637" t="s">
        <v>8310</v>
      </c>
      <c r="P2637">
        <f t="shared" si="164"/>
        <v>100</v>
      </c>
      <c r="Q2637">
        <f t="shared" si="165"/>
        <v>136.9</v>
      </c>
      <c r="R2637" s="14">
        <f t="shared" si="166"/>
        <v>42037.950937500005</v>
      </c>
      <c r="S2637">
        <f t="shared" si="167"/>
        <v>2015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8274</v>
      </c>
      <c r="O2638" t="s">
        <v>8310</v>
      </c>
      <c r="P2638">
        <f t="shared" si="164"/>
        <v>187</v>
      </c>
      <c r="Q2638">
        <f t="shared" si="165"/>
        <v>37.46</v>
      </c>
      <c r="R2638" s="14">
        <f t="shared" si="166"/>
        <v>42636.614745370374</v>
      </c>
      <c r="S2638">
        <f t="shared" si="167"/>
        <v>2016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8274</v>
      </c>
      <c r="O2639" t="s">
        <v>8310</v>
      </c>
      <c r="P2639">
        <f t="shared" si="164"/>
        <v>166</v>
      </c>
      <c r="Q2639">
        <f t="shared" si="165"/>
        <v>31.96</v>
      </c>
      <c r="R2639" s="14">
        <f t="shared" si="166"/>
        <v>42639.549479166672</v>
      </c>
      <c r="S2639">
        <f t="shared" si="167"/>
        <v>2016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8274</v>
      </c>
      <c r="O2640" t="s">
        <v>8310</v>
      </c>
      <c r="P2640">
        <f t="shared" si="164"/>
        <v>102</v>
      </c>
      <c r="Q2640">
        <f t="shared" si="165"/>
        <v>25.21</v>
      </c>
      <c r="R2640" s="14">
        <f t="shared" si="166"/>
        <v>41989.913136574076</v>
      </c>
      <c r="S2640">
        <f t="shared" si="167"/>
        <v>2014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8274</v>
      </c>
      <c r="O2641" t="s">
        <v>8310</v>
      </c>
      <c r="P2641">
        <f t="shared" si="164"/>
        <v>164</v>
      </c>
      <c r="Q2641">
        <f t="shared" si="165"/>
        <v>10.039999999999999</v>
      </c>
      <c r="R2641" s="14">
        <f t="shared" si="166"/>
        <v>42024.86513888889</v>
      </c>
      <c r="S2641">
        <f t="shared" si="167"/>
        <v>2015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8274</v>
      </c>
      <c r="O2642" t="s">
        <v>8310</v>
      </c>
      <c r="P2642">
        <f t="shared" si="164"/>
        <v>106</v>
      </c>
      <c r="Q2642">
        <f t="shared" si="165"/>
        <v>45.94</v>
      </c>
      <c r="R2642" s="14">
        <f t="shared" si="166"/>
        <v>42103.160578703704</v>
      </c>
      <c r="S2642">
        <f t="shared" si="167"/>
        <v>2015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8274</v>
      </c>
      <c r="O2643" t="s">
        <v>8310</v>
      </c>
      <c r="P2643">
        <f t="shared" si="164"/>
        <v>1</v>
      </c>
      <c r="Q2643">
        <f t="shared" si="165"/>
        <v>15</v>
      </c>
      <c r="R2643" s="14">
        <f t="shared" si="166"/>
        <v>41880.827118055553</v>
      </c>
      <c r="S2643">
        <f t="shared" si="167"/>
        <v>2014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8274</v>
      </c>
      <c r="O2644" t="s">
        <v>8310</v>
      </c>
      <c r="P2644">
        <f t="shared" si="164"/>
        <v>0</v>
      </c>
      <c r="Q2644">
        <f t="shared" si="165"/>
        <v>0</v>
      </c>
      <c r="R2644" s="14">
        <f t="shared" si="166"/>
        <v>42536.246620370366</v>
      </c>
      <c r="S2644">
        <f t="shared" si="167"/>
        <v>2016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8274</v>
      </c>
      <c r="O2645" t="s">
        <v>8310</v>
      </c>
      <c r="P2645">
        <f t="shared" si="164"/>
        <v>34</v>
      </c>
      <c r="Q2645">
        <f t="shared" si="165"/>
        <v>223.58</v>
      </c>
      <c r="R2645" s="14">
        <f t="shared" si="166"/>
        <v>42689.582349537035</v>
      </c>
      <c r="S2645">
        <f t="shared" si="167"/>
        <v>2016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8274</v>
      </c>
      <c r="O2646" t="s">
        <v>8310</v>
      </c>
      <c r="P2646">
        <f t="shared" si="164"/>
        <v>2</v>
      </c>
      <c r="Q2646">
        <f t="shared" si="165"/>
        <v>39.479999999999997</v>
      </c>
      <c r="R2646" s="14">
        <f t="shared" si="166"/>
        <v>42774.792071759264</v>
      </c>
      <c r="S2646">
        <f t="shared" si="167"/>
        <v>2017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8274</v>
      </c>
      <c r="O2647" t="s">
        <v>8310</v>
      </c>
      <c r="P2647">
        <f t="shared" si="164"/>
        <v>11</v>
      </c>
      <c r="Q2647">
        <f t="shared" si="165"/>
        <v>91.3</v>
      </c>
      <c r="R2647" s="14">
        <f t="shared" si="166"/>
        <v>41921.842627314814</v>
      </c>
      <c r="S2647">
        <f t="shared" si="167"/>
        <v>2014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8274</v>
      </c>
      <c r="O2648" t="s">
        <v>8310</v>
      </c>
      <c r="P2648">
        <f t="shared" si="164"/>
        <v>8</v>
      </c>
      <c r="Q2648">
        <f t="shared" si="165"/>
        <v>78.67</v>
      </c>
      <c r="R2648" s="14">
        <f t="shared" si="166"/>
        <v>42226.313298611116</v>
      </c>
      <c r="S2648">
        <f t="shared" si="167"/>
        <v>2015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8274</v>
      </c>
      <c r="O2649" t="s">
        <v>8310</v>
      </c>
      <c r="P2649">
        <f t="shared" si="164"/>
        <v>1</v>
      </c>
      <c r="Q2649">
        <f t="shared" si="165"/>
        <v>12</v>
      </c>
      <c r="R2649" s="14">
        <f t="shared" si="166"/>
        <v>42200.261793981481</v>
      </c>
      <c r="S2649">
        <f t="shared" si="167"/>
        <v>2015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8274</v>
      </c>
      <c r="O2650" t="s">
        <v>8310</v>
      </c>
      <c r="P2650">
        <f t="shared" si="164"/>
        <v>1</v>
      </c>
      <c r="Q2650">
        <f t="shared" si="165"/>
        <v>17.670000000000002</v>
      </c>
      <c r="R2650" s="14">
        <f t="shared" si="166"/>
        <v>42408.714814814812</v>
      </c>
      <c r="S2650">
        <f t="shared" si="167"/>
        <v>2016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8274</v>
      </c>
      <c r="O2651" t="s">
        <v>8310</v>
      </c>
      <c r="P2651">
        <f t="shared" si="164"/>
        <v>0</v>
      </c>
      <c r="Q2651">
        <f t="shared" si="165"/>
        <v>41.33</v>
      </c>
      <c r="R2651" s="14">
        <f t="shared" si="166"/>
        <v>42341.99700231482</v>
      </c>
      <c r="S2651">
        <f t="shared" si="167"/>
        <v>2015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8274</v>
      </c>
      <c r="O2652" t="s">
        <v>8310</v>
      </c>
      <c r="P2652">
        <f t="shared" si="164"/>
        <v>1</v>
      </c>
      <c r="Q2652">
        <f t="shared" si="165"/>
        <v>71.599999999999994</v>
      </c>
      <c r="R2652" s="14">
        <f t="shared" si="166"/>
        <v>42695.624340277776</v>
      </c>
      <c r="S2652">
        <f t="shared" si="167"/>
        <v>2016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8274</v>
      </c>
      <c r="O2653" t="s">
        <v>8310</v>
      </c>
      <c r="P2653">
        <f t="shared" si="164"/>
        <v>2</v>
      </c>
      <c r="Q2653">
        <f t="shared" si="165"/>
        <v>307.82</v>
      </c>
      <c r="R2653" s="14">
        <f t="shared" si="166"/>
        <v>42327.805659722217</v>
      </c>
      <c r="S2653">
        <f t="shared" si="167"/>
        <v>2015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8274</v>
      </c>
      <c r="O2654" t="s">
        <v>8310</v>
      </c>
      <c r="P2654">
        <f t="shared" si="164"/>
        <v>1</v>
      </c>
      <c r="Q2654">
        <f t="shared" si="165"/>
        <v>80.45</v>
      </c>
      <c r="R2654" s="14">
        <f t="shared" si="166"/>
        <v>41953.158854166672</v>
      </c>
      <c r="S2654">
        <f t="shared" si="167"/>
        <v>2014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8274</v>
      </c>
      <c r="O2655" t="s">
        <v>8310</v>
      </c>
      <c r="P2655">
        <f t="shared" si="164"/>
        <v>12</v>
      </c>
      <c r="Q2655">
        <f t="shared" si="165"/>
        <v>83.94</v>
      </c>
      <c r="R2655" s="14">
        <f t="shared" si="166"/>
        <v>41771.651932870373</v>
      </c>
      <c r="S2655">
        <f t="shared" si="167"/>
        <v>2014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8274</v>
      </c>
      <c r="O2656" t="s">
        <v>8310</v>
      </c>
      <c r="P2656">
        <f t="shared" si="164"/>
        <v>0</v>
      </c>
      <c r="Q2656">
        <f t="shared" si="165"/>
        <v>8.5</v>
      </c>
      <c r="R2656" s="14">
        <f t="shared" si="166"/>
        <v>42055.600995370376</v>
      </c>
      <c r="S2656">
        <f t="shared" si="167"/>
        <v>2015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8274</v>
      </c>
      <c r="O2657" t="s">
        <v>8310</v>
      </c>
      <c r="P2657">
        <f t="shared" si="164"/>
        <v>21</v>
      </c>
      <c r="Q2657">
        <f t="shared" si="165"/>
        <v>73.37</v>
      </c>
      <c r="R2657" s="14">
        <f t="shared" si="166"/>
        <v>42381.866284722222</v>
      </c>
      <c r="S2657">
        <f t="shared" si="167"/>
        <v>2016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8274</v>
      </c>
      <c r="O2658" t="s">
        <v>8310</v>
      </c>
      <c r="P2658">
        <f t="shared" si="164"/>
        <v>11</v>
      </c>
      <c r="Q2658">
        <f t="shared" si="165"/>
        <v>112.86</v>
      </c>
      <c r="R2658" s="14">
        <f t="shared" si="166"/>
        <v>42767.688518518517</v>
      </c>
      <c r="S2658">
        <f t="shared" si="167"/>
        <v>2017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8274</v>
      </c>
      <c r="O2659" t="s">
        <v>8310</v>
      </c>
      <c r="P2659">
        <f t="shared" si="164"/>
        <v>19</v>
      </c>
      <c r="Q2659">
        <f t="shared" si="165"/>
        <v>95.28</v>
      </c>
      <c r="R2659" s="14">
        <f t="shared" si="166"/>
        <v>42551.928854166668</v>
      </c>
      <c r="S2659">
        <f t="shared" si="167"/>
        <v>2016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8274</v>
      </c>
      <c r="O2660" t="s">
        <v>8310</v>
      </c>
      <c r="P2660">
        <f t="shared" si="164"/>
        <v>0</v>
      </c>
      <c r="Q2660">
        <f t="shared" si="165"/>
        <v>22.75</v>
      </c>
      <c r="R2660" s="14">
        <f t="shared" si="166"/>
        <v>42551.884189814817</v>
      </c>
      <c r="S2660">
        <f t="shared" si="167"/>
        <v>2016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8274</v>
      </c>
      <c r="O2661" t="s">
        <v>8310</v>
      </c>
      <c r="P2661">
        <f t="shared" si="164"/>
        <v>3</v>
      </c>
      <c r="Q2661">
        <f t="shared" si="165"/>
        <v>133.30000000000001</v>
      </c>
      <c r="R2661" s="14">
        <f t="shared" si="166"/>
        <v>42082.069560185191</v>
      </c>
      <c r="S2661">
        <f t="shared" si="167"/>
        <v>2015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8274</v>
      </c>
      <c r="O2662" t="s">
        <v>8310</v>
      </c>
      <c r="P2662">
        <f t="shared" si="164"/>
        <v>0</v>
      </c>
      <c r="Q2662">
        <f t="shared" si="165"/>
        <v>3.8</v>
      </c>
      <c r="R2662" s="14">
        <f t="shared" si="166"/>
        <v>42272.713171296295</v>
      </c>
      <c r="S2662">
        <f t="shared" si="167"/>
        <v>2015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8274</v>
      </c>
      <c r="O2663" t="s">
        <v>8311</v>
      </c>
      <c r="P2663">
        <f t="shared" si="164"/>
        <v>103</v>
      </c>
      <c r="Q2663">
        <f t="shared" si="165"/>
        <v>85.75</v>
      </c>
      <c r="R2663" s="14">
        <f t="shared" si="166"/>
        <v>41542.958449074074</v>
      </c>
      <c r="S2663">
        <f t="shared" si="167"/>
        <v>2013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8274</v>
      </c>
      <c r="O2664" t="s">
        <v>8311</v>
      </c>
      <c r="P2664">
        <f t="shared" si="164"/>
        <v>107</v>
      </c>
      <c r="Q2664">
        <f t="shared" si="165"/>
        <v>267</v>
      </c>
      <c r="R2664" s="14">
        <f t="shared" si="166"/>
        <v>42207.746678240743</v>
      </c>
      <c r="S2664">
        <f t="shared" si="167"/>
        <v>2015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8274</v>
      </c>
      <c r="O2665" t="s">
        <v>8311</v>
      </c>
      <c r="P2665">
        <f t="shared" si="164"/>
        <v>105</v>
      </c>
      <c r="Q2665">
        <f t="shared" si="165"/>
        <v>373.56</v>
      </c>
      <c r="R2665" s="14">
        <f t="shared" si="166"/>
        <v>42222.622766203705</v>
      </c>
      <c r="S2665">
        <f t="shared" si="167"/>
        <v>2015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8274</v>
      </c>
      <c r="O2666" t="s">
        <v>8311</v>
      </c>
      <c r="P2666">
        <f t="shared" si="164"/>
        <v>103</v>
      </c>
      <c r="Q2666">
        <f t="shared" si="165"/>
        <v>174.04</v>
      </c>
      <c r="R2666" s="14">
        <f t="shared" si="166"/>
        <v>42313.02542824074</v>
      </c>
      <c r="S2666">
        <f t="shared" si="167"/>
        <v>2015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8274</v>
      </c>
      <c r="O2667" t="s">
        <v>8311</v>
      </c>
      <c r="P2667">
        <f t="shared" si="164"/>
        <v>123</v>
      </c>
      <c r="Q2667">
        <f t="shared" si="165"/>
        <v>93.7</v>
      </c>
      <c r="R2667" s="14">
        <f t="shared" si="166"/>
        <v>42083.895532407405</v>
      </c>
      <c r="S2667">
        <f t="shared" si="167"/>
        <v>2015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8274</v>
      </c>
      <c r="O2668" t="s">
        <v>8311</v>
      </c>
      <c r="P2668">
        <f t="shared" si="164"/>
        <v>159</v>
      </c>
      <c r="Q2668">
        <f t="shared" si="165"/>
        <v>77.33</v>
      </c>
      <c r="R2668" s="14">
        <f t="shared" si="166"/>
        <v>42235.764340277776</v>
      </c>
      <c r="S2668">
        <f t="shared" si="167"/>
        <v>2015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8274</v>
      </c>
      <c r="O2669" t="s">
        <v>8311</v>
      </c>
      <c r="P2669">
        <f t="shared" si="164"/>
        <v>111</v>
      </c>
      <c r="Q2669">
        <f t="shared" si="165"/>
        <v>92.22</v>
      </c>
      <c r="R2669" s="14">
        <f t="shared" si="166"/>
        <v>42380.926111111112</v>
      </c>
      <c r="S2669">
        <f t="shared" si="167"/>
        <v>2016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8274</v>
      </c>
      <c r="O2670" t="s">
        <v>8311</v>
      </c>
      <c r="P2670">
        <f t="shared" si="164"/>
        <v>171</v>
      </c>
      <c r="Q2670">
        <f t="shared" si="165"/>
        <v>60.96</v>
      </c>
      <c r="R2670" s="14">
        <f t="shared" si="166"/>
        <v>42275.588715277772</v>
      </c>
      <c r="S2670">
        <f t="shared" si="167"/>
        <v>2015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8274</v>
      </c>
      <c r="O2671" t="s">
        <v>8311</v>
      </c>
      <c r="P2671">
        <f t="shared" si="164"/>
        <v>125</v>
      </c>
      <c r="Q2671">
        <f t="shared" si="165"/>
        <v>91</v>
      </c>
      <c r="R2671" s="14">
        <f t="shared" si="166"/>
        <v>42319.035833333335</v>
      </c>
      <c r="S2671">
        <f t="shared" si="167"/>
        <v>2015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8274</v>
      </c>
      <c r="O2672" t="s">
        <v>8311</v>
      </c>
      <c r="P2672">
        <f t="shared" si="164"/>
        <v>6</v>
      </c>
      <c r="Q2672">
        <f t="shared" si="165"/>
        <v>41.58</v>
      </c>
      <c r="R2672" s="14">
        <f t="shared" si="166"/>
        <v>41821.020601851851</v>
      </c>
      <c r="S2672">
        <f t="shared" si="167"/>
        <v>2014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8274</v>
      </c>
      <c r="O2673" t="s">
        <v>8311</v>
      </c>
      <c r="P2673">
        <f t="shared" si="164"/>
        <v>11</v>
      </c>
      <c r="Q2673">
        <f t="shared" si="165"/>
        <v>33.76</v>
      </c>
      <c r="R2673" s="14">
        <f t="shared" si="166"/>
        <v>41962.749027777783</v>
      </c>
      <c r="S2673">
        <f t="shared" si="167"/>
        <v>2014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8274</v>
      </c>
      <c r="O2674" t="s">
        <v>8311</v>
      </c>
      <c r="P2674">
        <f t="shared" si="164"/>
        <v>33</v>
      </c>
      <c r="Q2674">
        <f t="shared" si="165"/>
        <v>70.62</v>
      </c>
      <c r="R2674" s="14">
        <f t="shared" si="166"/>
        <v>42344.884143518517</v>
      </c>
      <c r="S2674">
        <f t="shared" si="167"/>
        <v>2015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8274</v>
      </c>
      <c r="O2675" t="s">
        <v>8311</v>
      </c>
      <c r="P2675">
        <f t="shared" si="164"/>
        <v>28</v>
      </c>
      <c r="Q2675">
        <f t="shared" si="165"/>
        <v>167.15</v>
      </c>
      <c r="R2675" s="14">
        <f t="shared" si="166"/>
        <v>41912.541655092595</v>
      </c>
      <c r="S2675">
        <f t="shared" si="167"/>
        <v>2014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8274</v>
      </c>
      <c r="O2676" t="s">
        <v>8311</v>
      </c>
      <c r="P2676">
        <f t="shared" si="164"/>
        <v>63</v>
      </c>
      <c r="Q2676">
        <f t="shared" si="165"/>
        <v>128.62</v>
      </c>
      <c r="R2676" s="14">
        <f t="shared" si="166"/>
        <v>42529.632754629631</v>
      </c>
      <c r="S2676">
        <f t="shared" si="167"/>
        <v>2016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8274</v>
      </c>
      <c r="O2677" t="s">
        <v>8311</v>
      </c>
      <c r="P2677">
        <f t="shared" si="164"/>
        <v>8</v>
      </c>
      <c r="Q2677">
        <f t="shared" si="165"/>
        <v>65.41</v>
      </c>
      <c r="R2677" s="14">
        <f t="shared" si="166"/>
        <v>41923.857511574075</v>
      </c>
      <c r="S2677">
        <f t="shared" si="167"/>
        <v>2014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8274</v>
      </c>
      <c r="O2678" t="s">
        <v>8311</v>
      </c>
      <c r="P2678">
        <f t="shared" si="164"/>
        <v>50</v>
      </c>
      <c r="Q2678">
        <f t="shared" si="165"/>
        <v>117.56</v>
      </c>
      <c r="R2678" s="14">
        <f t="shared" si="166"/>
        <v>42482.624699074076</v>
      </c>
      <c r="S2678">
        <f t="shared" si="167"/>
        <v>2016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8274</v>
      </c>
      <c r="O2679" t="s">
        <v>8311</v>
      </c>
      <c r="P2679">
        <f t="shared" si="164"/>
        <v>18</v>
      </c>
      <c r="Q2679">
        <f t="shared" si="165"/>
        <v>126.48</v>
      </c>
      <c r="R2679" s="14">
        <f t="shared" si="166"/>
        <v>41793.029432870368</v>
      </c>
      <c r="S2679">
        <f t="shared" si="167"/>
        <v>2014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8274</v>
      </c>
      <c r="O2680" t="s">
        <v>8311</v>
      </c>
      <c r="P2680">
        <f t="shared" si="164"/>
        <v>0</v>
      </c>
      <c r="Q2680">
        <f t="shared" si="165"/>
        <v>550</v>
      </c>
      <c r="R2680" s="14">
        <f t="shared" si="166"/>
        <v>42241.798206018517</v>
      </c>
      <c r="S2680">
        <f t="shared" si="167"/>
        <v>2015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8274</v>
      </c>
      <c r="O2681" t="s">
        <v>8311</v>
      </c>
      <c r="P2681">
        <f t="shared" si="164"/>
        <v>0</v>
      </c>
      <c r="Q2681">
        <f t="shared" si="165"/>
        <v>44</v>
      </c>
      <c r="R2681" s="14">
        <f t="shared" si="166"/>
        <v>42033.001087962963</v>
      </c>
      <c r="S2681">
        <f t="shared" si="167"/>
        <v>2015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8274</v>
      </c>
      <c r="O2682" t="s">
        <v>8311</v>
      </c>
      <c r="P2682">
        <f t="shared" si="164"/>
        <v>1</v>
      </c>
      <c r="Q2682">
        <f t="shared" si="165"/>
        <v>69</v>
      </c>
      <c r="R2682" s="14">
        <f t="shared" si="166"/>
        <v>42436.211701388893</v>
      </c>
      <c r="S2682">
        <f t="shared" si="167"/>
        <v>2016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8291</v>
      </c>
      <c r="O2683" t="s">
        <v>8292</v>
      </c>
      <c r="P2683">
        <f t="shared" si="164"/>
        <v>1</v>
      </c>
      <c r="Q2683">
        <f t="shared" si="165"/>
        <v>27.5</v>
      </c>
      <c r="R2683" s="14">
        <f t="shared" si="166"/>
        <v>41805.895254629628</v>
      </c>
      <c r="S2683">
        <f t="shared" si="167"/>
        <v>2014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8291</v>
      </c>
      <c r="O2684" t="s">
        <v>8292</v>
      </c>
      <c r="P2684">
        <f t="shared" si="164"/>
        <v>28</v>
      </c>
      <c r="Q2684">
        <f t="shared" si="165"/>
        <v>84.9</v>
      </c>
      <c r="R2684" s="14">
        <f t="shared" si="166"/>
        <v>41932.871990740743</v>
      </c>
      <c r="S2684">
        <f t="shared" si="167"/>
        <v>2014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8291</v>
      </c>
      <c r="O2685" t="s">
        <v>8292</v>
      </c>
      <c r="P2685">
        <f t="shared" si="164"/>
        <v>0</v>
      </c>
      <c r="Q2685">
        <f t="shared" si="165"/>
        <v>12</v>
      </c>
      <c r="R2685" s="14">
        <f t="shared" si="166"/>
        <v>42034.75509259259</v>
      </c>
      <c r="S2685">
        <f t="shared" si="167"/>
        <v>2015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8291</v>
      </c>
      <c r="O2686" t="s">
        <v>8292</v>
      </c>
      <c r="P2686">
        <f t="shared" si="164"/>
        <v>1</v>
      </c>
      <c r="Q2686">
        <f t="shared" si="165"/>
        <v>200</v>
      </c>
      <c r="R2686" s="14">
        <f t="shared" si="166"/>
        <v>41820.914641203701</v>
      </c>
      <c r="S2686">
        <f t="shared" si="167"/>
        <v>2014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8291</v>
      </c>
      <c r="O2687" t="s">
        <v>8292</v>
      </c>
      <c r="P2687">
        <f t="shared" si="164"/>
        <v>0</v>
      </c>
      <c r="Q2687">
        <f t="shared" si="165"/>
        <v>10</v>
      </c>
      <c r="R2687" s="14">
        <f t="shared" si="166"/>
        <v>42061.69594907407</v>
      </c>
      <c r="S2687">
        <f t="shared" si="167"/>
        <v>2015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8291</v>
      </c>
      <c r="O2688" t="s">
        <v>8292</v>
      </c>
      <c r="P2688">
        <f t="shared" si="164"/>
        <v>0</v>
      </c>
      <c r="Q2688">
        <f t="shared" si="165"/>
        <v>0</v>
      </c>
      <c r="R2688" s="14">
        <f t="shared" si="166"/>
        <v>41892.974803240737</v>
      </c>
      <c r="S2688">
        <f t="shared" si="167"/>
        <v>2014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8291</v>
      </c>
      <c r="O2689" t="s">
        <v>8292</v>
      </c>
      <c r="P2689">
        <f t="shared" si="164"/>
        <v>0</v>
      </c>
      <c r="Q2689">
        <f t="shared" si="165"/>
        <v>0</v>
      </c>
      <c r="R2689" s="14">
        <f t="shared" si="166"/>
        <v>42154.64025462963</v>
      </c>
      <c r="S2689">
        <f t="shared" si="167"/>
        <v>2015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8291</v>
      </c>
      <c r="O2690" t="s">
        <v>8292</v>
      </c>
      <c r="P2690">
        <f t="shared" ref="P2690:P2753" si="168">ROUND(E2690/D2690*100,0)</f>
        <v>0</v>
      </c>
      <c r="Q2690">
        <f t="shared" si="165"/>
        <v>5.29</v>
      </c>
      <c r="R2690" s="14">
        <f t="shared" si="166"/>
        <v>42028.118865740747</v>
      </c>
      <c r="S2690">
        <f t="shared" si="167"/>
        <v>2015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8291</v>
      </c>
      <c r="O2691" t="s">
        <v>8292</v>
      </c>
      <c r="P2691">
        <f t="shared" si="168"/>
        <v>0</v>
      </c>
      <c r="Q2691">
        <f t="shared" ref="Q2691:Q2754" si="169">IFERROR(ROUND(E2691/L2691,2),0)</f>
        <v>1</v>
      </c>
      <c r="R2691" s="14">
        <f t="shared" ref="R2691:R2754" si="170">(((J2691/60)/60)/24)+DATE(1970,1,1)</f>
        <v>42551.961689814809</v>
      </c>
      <c r="S2691">
        <f t="shared" ref="S2691:S2754" si="171">YEAR(R2691)</f>
        <v>2016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8291</v>
      </c>
      <c r="O2692" t="s">
        <v>8292</v>
      </c>
      <c r="P2692">
        <f t="shared" si="168"/>
        <v>11</v>
      </c>
      <c r="Q2692">
        <f t="shared" si="169"/>
        <v>72.760000000000005</v>
      </c>
      <c r="R2692" s="14">
        <f t="shared" si="170"/>
        <v>42113.105046296296</v>
      </c>
      <c r="S2692">
        <f t="shared" si="171"/>
        <v>2015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8291</v>
      </c>
      <c r="O2693" t="s">
        <v>8292</v>
      </c>
      <c r="P2693">
        <f t="shared" si="168"/>
        <v>0</v>
      </c>
      <c r="Q2693">
        <f t="shared" si="169"/>
        <v>17.5</v>
      </c>
      <c r="R2693" s="14">
        <f t="shared" si="170"/>
        <v>42089.724039351851</v>
      </c>
      <c r="S2693">
        <f t="shared" si="171"/>
        <v>2015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8291</v>
      </c>
      <c r="O2694" t="s">
        <v>8292</v>
      </c>
      <c r="P2694">
        <f t="shared" si="168"/>
        <v>1</v>
      </c>
      <c r="Q2694">
        <f t="shared" si="169"/>
        <v>25</v>
      </c>
      <c r="R2694" s="14">
        <f t="shared" si="170"/>
        <v>42058.334027777775</v>
      </c>
      <c r="S2694">
        <f t="shared" si="171"/>
        <v>2015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8291</v>
      </c>
      <c r="O2695" t="s">
        <v>8292</v>
      </c>
      <c r="P2695">
        <f t="shared" si="168"/>
        <v>1</v>
      </c>
      <c r="Q2695">
        <f t="shared" si="169"/>
        <v>13.33</v>
      </c>
      <c r="R2695" s="14">
        <f t="shared" si="170"/>
        <v>41834.138495370367</v>
      </c>
      <c r="S2695">
        <f t="shared" si="171"/>
        <v>2014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8291</v>
      </c>
      <c r="O2696" t="s">
        <v>8292</v>
      </c>
      <c r="P2696">
        <f t="shared" si="168"/>
        <v>0</v>
      </c>
      <c r="Q2696">
        <f t="shared" si="169"/>
        <v>1</v>
      </c>
      <c r="R2696" s="14">
        <f t="shared" si="170"/>
        <v>41878.140497685185</v>
      </c>
      <c r="S2696">
        <f t="shared" si="171"/>
        <v>2014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8291</v>
      </c>
      <c r="O2697" t="s">
        <v>8292</v>
      </c>
      <c r="P2697">
        <f t="shared" si="168"/>
        <v>0</v>
      </c>
      <c r="Q2697">
        <f t="shared" si="169"/>
        <v>23.67</v>
      </c>
      <c r="R2697" s="14">
        <f t="shared" si="170"/>
        <v>42048.181921296295</v>
      </c>
      <c r="S2697">
        <f t="shared" si="171"/>
        <v>2015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8291</v>
      </c>
      <c r="O2698" t="s">
        <v>8292</v>
      </c>
      <c r="P2698">
        <f t="shared" si="168"/>
        <v>6</v>
      </c>
      <c r="Q2698">
        <f t="shared" si="169"/>
        <v>89.21</v>
      </c>
      <c r="R2698" s="14">
        <f t="shared" si="170"/>
        <v>41964.844444444447</v>
      </c>
      <c r="S2698">
        <f t="shared" si="171"/>
        <v>2014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8291</v>
      </c>
      <c r="O2699" t="s">
        <v>8292</v>
      </c>
      <c r="P2699">
        <f t="shared" si="168"/>
        <v>26</v>
      </c>
      <c r="Q2699">
        <f t="shared" si="169"/>
        <v>116.56</v>
      </c>
      <c r="R2699" s="14">
        <f t="shared" si="170"/>
        <v>42187.940081018518</v>
      </c>
      <c r="S2699">
        <f t="shared" si="171"/>
        <v>2015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8291</v>
      </c>
      <c r="O2700" t="s">
        <v>8292</v>
      </c>
      <c r="P2700">
        <f t="shared" si="168"/>
        <v>0</v>
      </c>
      <c r="Q2700">
        <f t="shared" si="169"/>
        <v>13.01</v>
      </c>
      <c r="R2700" s="14">
        <f t="shared" si="170"/>
        <v>41787.898240740738</v>
      </c>
      <c r="S2700">
        <f t="shared" si="171"/>
        <v>2014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8291</v>
      </c>
      <c r="O2701" t="s">
        <v>8292</v>
      </c>
      <c r="P2701">
        <f t="shared" si="168"/>
        <v>0</v>
      </c>
      <c r="Q2701">
        <f t="shared" si="169"/>
        <v>0</v>
      </c>
      <c r="R2701" s="14">
        <f t="shared" si="170"/>
        <v>41829.896562499998</v>
      </c>
      <c r="S2701">
        <f t="shared" si="171"/>
        <v>2014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8291</v>
      </c>
      <c r="O2702" t="s">
        <v>8292</v>
      </c>
      <c r="P2702">
        <f t="shared" si="168"/>
        <v>1</v>
      </c>
      <c r="Q2702">
        <f t="shared" si="169"/>
        <v>17.5</v>
      </c>
      <c r="R2702" s="14">
        <f t="shared" si="170"/>
        <v>41870.87467592593</v>
      </c>
      <c r="S2702">
        <f t="shared" si="171"/>
        <v>2014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8272</v>
      </c>
      <c r="O2703" t="s">
        <v>8312</v>
      </c>
      <c r="P2703">
        <f t="shared" si="168"/>
        <v>46</v>
      </c>
      <c r="Q2703">
        <f t="shared" si="169"/>
        <v>34.130000000000003</v>
      </c>
      <c r="R2703" s="14">
        <f t="shared" si="170"/>
        <v>42801.774699074071</v>
      </c>
      <c r="S2703">
        <f t="shared" si="171"/>
        <v>2017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8272</v>
      </c>
      <c r="O2704" t="s">
        <v>8312</v>
      </c>
      <c r="P2704">
        <f t="shared" si="168"/>
        <v>34</v>
      </c>
      <c r="Q2704">
        <f t="shared" si="169"/>
        <v>132.35</v>
      </c>
      <c r="R2704" s="14">
        <f t="shared" si="170"/>
        <v>42800.801817129628</v>
      </c>
      <c r="S2704">
        <f t="shared" si="171"/>
        <v>2017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8272</v>
      </c>
      <c r="O2705" t="s">
        <v>8312</v>
      </c>
      <c r="P2705">
        <f t="shared" si="168"/>
        <v>104</v>
      </c>
      <c r="Q2705">
        <f t="shared" si="169"/>
        <v>922.22</v>
      </c>
      <c r="R2705" s="14">
        <f t="shared" si="170"/>
        <v>42756.690162037034</v>
      </c>
      <c r="S2705">
        <f t="shared" si="171"/>
        <v>2017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8272</v>
      </c>
      <c r="O2706" t="s">
        <v>8312</v>
      </c>
      <c r="P2706">
        <f t="shared" si="168"/>
        <v>6</v>
      </c>
      <c r="Q2706">
        <f t="shared" si="169"/>
        <v>163.57</v>
      </c>
      <c r="R2706" s="14">
        <f t="shared" si="170"/>
        <v>42787.862430555557</v>
      </c>
      <c r="S2706">
        <f t="shared" si="171"/>
        <v>2017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8272</v>
      </c>
      <c r="O2707" t="s">
        <v>8312</v>
      </c>
      <c r="P2707">
        <f t="shared" si="168"/>
        <v>11</v>
      </c>
      <c r="Q2707">
        <f t="shared" si="169"/>
        <v>217.38</v>
      </c>
      <c r="R2707" s="14">
        <f t="shared" si="170"/>
        <v>42773.916180555556</v>
      </c>
      <c r="S2707">
        <f t="shared" si="171"/>
        <v>2017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8272</v>
      </c>
      <c r="O2708" t="s">
        <v>8312</v>
      </c>
      <c r="P2708">
        <f t="shared" si="168"/>
        <v>112</v>
      </c>
      <c r="Q2708">
        <f t="shared" si="169"/>
        <v>149.44</v>
      </c>
      <c r="R2708" s="14">
        <f t="shared" si="170"/>
        <v>41899.294942129629</v>
      </c>
      <c r="S2708">
        <f t="shared" si="171"/>
        <v>2014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8272</v>
      </c>
      <c r="O2709" t="s">
        <v>8312</v>
      </c>
      <c r="P2709">
        <f t="shared" si="168"/>
        <v>351</v>
      </c>
      <c r="Q2709">
        <f t="shared" si="169"/>
        <v>71.239999999999995</v>
      </c>
      <c r="R2709" s="14">
        <f t="shared" si="170"/>
        <v>41391.782905092594</v>
      </c>
      <c r="S2709">
        <f t="shared" si="171"/>
        <v>2013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8272</v>
      </c>
      <c r="O2710" t="s">
        <v>8312</v>
      </c>
      <c r="P2710">
        <f t="shared" si="168"/>
        <v>233</v>
      </c>
      <c r="Q2710">
        <f t="shared" si="169"/>
        <v>44.46</v>
      </c>
      <c r="R2710" s="14">
        <f t="shared" si="170"/>
        <v>42512.698217592595</v>
      </c>
      <c r="S2710">
        <f t="shared" si="171"/>
        <v>2016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8272</v>
      </c>
      <c r="O2711" t="s">
        <v>8312</v>
      </c>
      <c r="P2711">
        <f t="shared" si="168"/>
        <v>102</v>
      </c>
      <c r="Q2711">
        <f t="shared" si="169"/>
        <v>164.94</v>
      </c>
      <c r="R2711" s="14">
        <f t="shared" si="170"/>
        <v>42612.149780092594</v>
      </c>
      <c r="S2711">
        <f t="shared" si="171"/>
        <v>2016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8272</v>
      </c>
      <c r="O2712" t="s">
        <v>8312</v>
      </c>
      <c r="P2712">
        <f t="shared" si="168"/>
        <v>154</v>
      </c>
      <c r="Q2712">
        <f t="shared" si="169"/>
        <v>84.87</v>
      </c>
      <c r="R2712" s="14">
        <f t="shared" si="170"/>
        <v>41828.229490740741</v>
      </c>
      <c r="S2712">
        <f t="shared" si="171"/>
        <v>2014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8272</v>
      </c>
      <c r="O2713" t="s">
        <v>8312</v>
      </c>
      <c r="P2713">
        <f t="shared" si="168"/>
        <v>101</v>
      </c>
      <c r="Q2713">
        <f t="shared" si="169"/>
        <v>53.95</v>
      </c>
      <c r="R2713" s="14">
        <f t="shared" si="170"/>
        <v>41780.745254629634</v>
      </c>
      <c r="S2713">
        <f t="shared" si="171"/>
        <v>2014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8272</v>
      </c>
      <c r="O2714" t="s">
        <v>8312</v>
      </c>
      <c r="P2714">
        <f t="shared" si="168"/>
        <v>131</v>
      </c>
      <c r="Q2714">
        <f t="shared" si="169"/>
        <v>50.53</v>
      </c>
      <c r="R2714" s="14">
        <f t="shared" si="170"/>
        <v>41432.062037037038</v>
      </c>
      <c r="S2714">
        <f t="shared" si="171"/>
        <v>2013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8272</v>
      </c>
      <c r="O2715" t="s">
        <v>8312</v>
      </c>
      <c r="P2715">
        <f t="shared" si="168"/>
        <v>102</v>
      </c>
      <c r="Q2715">
        <f t="shared" si="169"/>
        <v>108</v>
      </c>
      <c r="R2715" s="14">
        <f t="shared" si="170"/>
        <v>42322.653749999998</v>
      </c>
      <c r="S2715">
        <f t="shared" si="171"/>
        <v>2015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8272</v>
      </c>
      <c r="O2716" t="s">
        <v>8312</v>
      </c>
      <c r="P2716">
        <f t="shared" si="168"/>
        <v>116</v>
      </c>
      <c r="Q2716">
        <f t="shared" si="169"/>
        <v>95.37</v>
      </c>
      <c r="R2716" s="14">
        <f t="shared" si="170"/>
        <v>42629.655046296291</v>
      </c>
      <c r="S2716">
        <f t="shared" si="171"/>
        <v>2016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8272</v>
      </c>
      <c r="O2717" t="s">
        <v>8312</v>
      </c>
      <c r="P2717">
        <f t="shared" si="168"/>
        <v>265</v>
      </c>
      <c r="Q2717">
        <f t="shared" si="169"/>
        <v>57.63</v>
      </c>
      <c r="R2717" s="14">
        <f t="shared" si="170"/>
        <v>42387.398472222223</v>
      </c>
      <c r="S2717">
        <f t="shared" si="171"/>
        <v>2016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8272</v>
      </c>
      <c r="O2718" t="s">
        <v>8312</v>
      </c>
      <c r="P2718">
        <f t="shared" si="168"/>
        <v>120</v>
      </c>
      <c r="Q2718">
        <f t="shared" si="169"/>
        <v>64.16</v>
      </c>
      <c r="R2718" s="14">
        <f t="shared" si="170"/>
        <v>42255.333252314813</v>
      </c>
      <c r="S2718">
        <f t="shared" si="171"/>
        <v>2015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8272</v>
      </c>
      <c r="O2719" t="s">
        <v>8312</v>
      </c>
      <c r="P2719">
        <f t="shared" si="168"/>
        <v>120</v>
      </c>
      <c r="Q2719">
        <f t="shared" si="169"/>
        <v>92.39</v>
      </c>
      <c r="R2719" s="14">
        <f t="shared" si="170"/>
        <v>41934.914918981485</v>
      </c>
      <c r="S2719">
        <f t="shared" si="171"/>
        <v>2014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8272</v>
      </c>
      <c r="O2720" t="s">
        <v>8312</v>
      </c>
      <c r="P2720">
        <f t="shared" si="168"/>
        <v>104</v>
      </c>
      <c r="Q2720">
        <f t="shared" si="169"/>
        <v>125.98</v>
      </c>
      <c r="R2720" s="14">
        <f t="shared" si="170"/>
        <v>42465.596585648149</v>
      </c>
      <c r="S2720">
        <f t="shared" si="171"/>
        <v>2016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8272</v>
      </c>
      <c r="O2721" t="s">
        <v>8312</v>
      </c>
      <c r="P2721">
        <f t="shared" si="168"/>
        <v>109</v>
      </c>
      <c r="Q2721">
        <f t="shared" si="169"/>
        <v>94.64</v>
      </c>
      <c r="R2721" s="14">
        <f t="shared" si="170"/>
        <v>42418.031180555554</v>
      </c>
      <c r="S2721">
        <f t="shared" si="171"/>
        <v>2016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8272</v>
      </c>
      <c r="O2722" t="s">
        <v>8312</v>
      </c>
      <c r="P2722">
        <f t="shared" si="168"/>
        <v>118</v>
      </c>
      <c r="Q2722">
        <f t="shared" si="169"/>
        <v>170.7</v>
      </c>
      <c r="R2722" s="14">
        <f t="shared" si="170"/>
        <v>42655.465891203698</v>
      </c>
      <c r="S2722">
        <f t="shared" si="171"/>
        <v>2016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8274</v>
      </c>
      <c r="O2723" t="s">
        <v>8304</v>
      </c>
      <c r="P2723">
        <f t="shared" si="168"/>
        <v>1462</v>
      </c>
      <c r="Q2723">
        <f t="shared" si="169"/>
        <v>40.76</v>
      </c>
      <c r="R2723" s="14">
        <f t="shared" si="170"/>
        <v>41493.543958333335</v>
      </c>
      <c r="S2723">
        <f t="shared" si="171"/>
        <v>2013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8274</v>
      </c>
      <c r="O2724" t="s">
        <v>8304</v>
      </c>
      <c r="P2724">
        <f t="shared" si="168"/>
        <v>253</v>
      </c>
      <c r="Q2724">
        <f t="shared" si="169"/>
        <v>68.25</v>
      </c>
      <c r="R2724" s="14">
        <f t="shared" si="170"/>
        <v>42704.857094907406</v>
      </c>
      <c r="S2724">
        <f t="shared" si="171"/>
        <v>2016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8274</v>
      </c>
      <c r="O2725" t="s">
        <v>8304</v>
      </c>
      <c r="P2725">
        <f t="shared" si="168"/>
        <v>140</v>
      </c>
      <c r="Q2725">
        <f t="shared" si="169"/>
        <v>95.49</v>
      </c>
      <c r="R2725" s="14">
        <f t="shared" si="170"/>
        <v>41944.83898148148</v>
      </c>
      <c r="S2725">
        <f t="shared" si="171"/>
        <v>2014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8274</v>
      </c>
      <c r="O2726" t="s">
        <v>8304</v>
      </c>
      <c r="P2726">
        <f t="shared" si="168"/>
        <v>297</v>
      </c>
      <c r="Q2726">
        <f t="shared" si="169"/>
        <v>7.19</v>
      </c>
      <c r="R2726" s="14">
        <f t="shared" si="170"/>
        <v>42199.32707175926</v>
      </c>
      <c r="S2726">
        <f t="shared" si="171"/>
        <v>2015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8274</v>
      </c>
      <c r="O2727" t="s">
        <v>8304</v>
      </c>
      <c r="P2727">
        <f t="shared" si="168"/>
        <v>145</v>
      </c>
      <c r="Q2727">
        <f t="shared" si="169"/>
        <v>511.65</v>
      </c>
      <c r="R2727" s="14">
        <f t="shared" si="170"/>
        <v>42745.744618055556</v>
      </c>
      <c r="S2727">
        <f t="shared" si="171"/>
        <v>2017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8274</v>
      </c>
      <c r="O2728" t="s">
        <v>8304</v>
      </c>
      <c r="P2728">
        <f t="shared" si="168"/>
        <v>106</v>
      </c>
      <c r="Q2728">
        <f t="shared" si="169"/>
        <v>261.75</v>
      </c>
      <c r="R2728" s="14">
        <f t="shared" si="170"/>
        <v>42452.579988425925</v>
      </c>
      <c r="S2728">
        <f t="shared" si="171"/>
        <v>2016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8274</v>
      </c>
      <c r="O2729" t="s">
        <v>8304</v>
      </c>
      <c r="P2729">
        <f t="shared" si="168"/>
        <v>493</v>
      </c>
      <c r="Q2729">
        <f t="shared" si="169"/>
        <v>69.760000000000005</v>
      </c>
      <c r="R2729" s="14">
        <f t="shared" si="170"/>
        <v>42198.676655092597</v>
      </c>
      <c r="S2729">
        <f t="shared" si="171"/>
        <v>2015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8274</v>
      </c>
      <c r="O2730" t="s">
        <v>8304</v>
      </c>
      <c r="P2730">
        <f t="shared" si="168"/>
        <v>202</v>
      </c>
      <c r="Q2730">
        <f t="shared" si="169"/>
        <v>77.23</v>
      </c>
      <c r="R2730" s="14">
        <f t="shared" si="170"/>
        <v>42333.59993055556</v>
      </c>
      <c r="S2730">
        <f t="shared" si="171"/>
        <v>2015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8274</v>
      </c>
      <c r="O2731" t="s">
        <v>8304</v>
      </c>
      <c r="P2731">
        <f t="shared" si="168"/>
        <v>104</v>
      </c>
      <c r="Q2731">
        <f t="shared" si="169"/>
        <v>340.57</v>
      </c>
      <c r="R2731" s="14">
        <f t="shared" si="170"/>
        <v>42095.240706018521</v>
      </c>
      <c r="S2731">
        <f t="shared" si="171"/>
        <v>2015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8274</v>
      </c>
      <c r="O2732" t="s">
        <v>8304</v>
      </c>
      <c r="P2732">
        <f t="shared" si="168"/>
        <v>170</v>
      </c>
      <c r="Q2732">
        <f t="shared" si="169"/>
        <v>67.42</v>
      </c>
      <c r="R2732" s="14">
        <f t="shared" si="170"/>
        <v>41351.541377314818</v>
      </c>
      <c r="S2732">
        <f t="shared" si="171"/>
        <v>2013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8274</v>
      </c>
      <c r="O2733" t="s">
        <v>8304</v>
      </c>
      <c r="P2733">
        <f t="shared" si="168"/>
        <v>104</v>
      </c>
      <c r="Q2733">
        <f t="shared" si="169"/>
        <v>845.7</v>
      </c>
      <c r="R2733" s="14">
        <f t="shared" si="170"/>
        <v>41872.525717592594</v>
      </c>
      <c r="S2733">
        <f t="shared" si="171"/>
        <v>2014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8274</v>
      </c>
      <c r="O2734" t="s">
        <v>8304</v>
      </c>
      <c r="P2734">
        <f t="shared" si="168"/>
        <v>118</v>
      </c>
      <c r="Q2734">
        <f t="shared" si="169"/>
        <v>97.19</v>
      </c>
      <c r="R2734" s="14">
        <f t="shared" si="170"/>
        <v>41389.808194444442</v>
      </c>
      <c r="S2734">
        <f t="shared" si="171"/>
        <v>2013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8274</v>
      </c>
      <c r="O2735" t="s">
        <v>8304</v>
      </c>
      <c r="P2735">
        <f t="shared" si="168"/>
        <v>108</v>
      </c>
      <c r="Q2735">
        <f t="shared" si="169"/>
        <v>451.84</v>
      </c>
      <c r="R2735" s="14">
        <f t="shared" si="170"/>
        <v>42044.272847222222</v>
      </c>
      <c r="S2735">
        <f t="shared" si="171"/>
        <v>2015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8274</v>
      </c>
      <c r="O2736" t="s">
        <v>8304</v>
      </c>
      <c r="P2736">
        <f t="shared" si="168"/>
        <v>2260300</v>
      </c>
      <c r="Q2736">
        <f t="shared" si="169"/>
        <v>138.66999999999999</v>
      </c>
      <c r="R2736" s="14">
        <f t="shared" si="170"/>
        <v>42626.668888888889</v>
      </c>
      <c r="S2736">
        <f t="shared" si="171"/>
        <v>2016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8274</v>
      </c>
      <c r="O2737" t="s">
        <v>8304</v>
      </c>
      <c r="P2737">
        <f t="shared" si="168"/>
        <v>978</v>
      </c>
      <c r="Q2737">
        <f t="shared" si="169"/>
        <v>21.64</v>
      </c>
      <c r="R2737" s="14">
        <f t="shared" si="170"/>
        <v>41316.120949074073</v>
      </c>
      <c r="S2737">
        <f t="shared" si="171"/>
        <v>2013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8274</v>
      </c>
      <c r="O2738" t="s">
        <v>8304</v>
      </c>
      <c r="P2738">
        <f t="shared" si="168"/>
        <v>123</v>
      </c>
      <c r="Q2738">
        <f t="shared" si="169"/>
        <v>169.52</v>
      </c>
      <c r="R2738" s="14">
        <f t="shared" si="170"/>
        <v>41722.666354166664</v>
      </c>
      <c r="S2738">
        <f t="shared" si="171"/>
        <v>2014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8274</v>
      </c>
      <c r="O2739" t="s">
        <v>8304</v>
      </c>
      <c r="P2739">
        <f t="shared" si="168"/>
        <v>246</v>
      </c>
      <c r="Q2739">
        <f t="shared" si="169"/>
        <v>161.88</v>
      </c>
      <c r="R2739" s="14">
        <f t="shared" si="170"/>
        <v>41611.917673611111</v>
      </c>
      <c r="S2739">
        <f t="shared" si="171"/>
        <v>2013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8274</v>
      </c>
      <c r="O2740" t="s">
        <v>8304</v>
      </c>
      <c r="P2740">
        <f t="shared" si="168"/>
        <v>148</v>
      </c>
      <c r="Q2740">
        <f t="shared" si="169"/>
        <v>493.13</v>
      </c>
      <c r="R2740" s="14">
        <f t="shared" si="170"/>
        <v>42620.143564814818</v>
      </c>
      <c r="S2740">
        <f t="shared" si="171"/>
        <v>2016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8274</v>
      </c>
      <c r="O2741" t="s">
        <v>8304</v>
      </c>
      <c r="P2741">
        <f t="shared" si="168"/>
        <v>384</v>
      </c>
      <c r="Q2741">
        <f t="shared" si="169"/>
        <v>22.12</v>
      </c>
      <c r="R2741" s="14">
        <f t="shared" si="170"/>
        <v>41719.887928240743</v>
      </c>
      <c r="S2741">
        <f t="shared" si="171"/>
        <v>2014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8274</v>
      </c>
      <c r="O2742" t="s">
        <v>8304</v>
      </c>
      <c r="P2742">
        <f t="shared" si="168"/>
        <v>103</v>
      </c>
      <c r="Q2742">
        <f t="shared" si="169"/>
        <v>18.239999999999998</v>
      </c>
      <c r="R2742" s="14">
        <f t="shared" si="170"/>
        <v>42045.031851851847</v>
      </c>
      <c r="S2742">
        <f t="shared" si="171"/>
        <v>2015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8313</v>
      </c>
      <c r="P2743">
        <f t="shared" si="168"/>
        <v>0</v>
      </c>
      <c r="Q2743">
        <f t="shared" si="169"/>
        <v>8.75</v>
      </c>
      <c r="R2743" s="14">
        <f t="shared" si="170"/>
        <v>41911.657430555555</v>
      </c>
      <c r="S2743">
        <f t="shared" si="171"/>
        <v>2014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8313</v>
      </c>
      <c r="P2744">
        <f t="shared" si="168"/>
        <v>29</v>
      </c>
      <c r="Q2744">
        <f t="shared" si="169"/>
        <v>40.61</v>
      </c>
      <c r="R2744" s="14">
        <f t="shared" si="170"/>
        <v>41030.719756944447</v>
      </c>
      <c r="S2744">
        <f t="shared" si="171"/>
        <v>2012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8313</v>
      </c>
      <c r="P2745">
        <f t="shared" si="168"/>
        <v>0</v>
      </c>
      <c r="Q2745">
        <f t="shared" si="169"/>
        <v>0</v>
      </c>
      <c r="R2745" s="14">
        <f t="shared" si="170"/>
        <v>42632.328784722224</v>
      </c>
      <c r="S2745">
        <f t="shared" si="171"/>
        <v>2016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8313</v>
      </c>
      <c r="P2746">
        <f t="shared" si="168"/>
        <v>5</v>
      </c>
      <c r="Q2746">
        <f t="shared" si="169"/>
        <v>37.950000000000003</v>
      </c>
      <c r="R2746" s="14">
        <f t="shared" si="170"/>
        <v>40938.062476851854</v>
      </c>
      <c r="S2746">
        <f t="shared" si="171"/>
        <v>2012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8313</v>
      </c>
      <c r="P2747">
        <f t="shared" si="168"/>
        <v>22</v>
      </c>
      <c r="Q2747">
        <f t="shared" si="169"/>
        <v>35.729999999999997</v>
      </c>
      <c r="R2747" s="14">
        <f t="shared" si="170"/>
        <v>41044.988055555557</v>
      </c>
      <c r="S2747">
        <f t="shared" si="171"/>
        <v>2012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8313</v>
      </c>
      <c r="P2748">
        <f t="shared" si="168"/>
        <v>27</v>
      </c>
      <c r="Q2748">
        <f t="shared" si="169"/>
        <v>42.16</v>
      </c>
      <c r="R2748" s="14">
        <f t="shared" si="170"/>
        <v>41850.781377314815</v>
      </c>
      <c r="S2748">
        <f t="shared" si="171"/>
        <v>2014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8313</v>
      </c>
      <c r="P2749">
        <f t="shared" si="168"/>
        <v>28</v>
      </c>
      <c r="Q2749">
        <f t="shared" si="169"/>
        <v>35</v>
      </c>
      <c r="R2749" s="14">
        <f t="shared" si="170"/>
        <v>41044.64811342593</v>
      </c>
      <c r="S2749">
        <f t="shared" si="171"/>
        <v>2012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8313</v>
      </c>
      <c r="P2750">
        <f t="shared" si="168"/>
        <v>1</v>
      </c>
      <c r="Q2750">
        <f t="shared" si="169"/>
        <v>13.25</v>
      </c>
      <c r="R2750" s="14">
        <f t="shared" si="170"/>
        <v>42585.7106712963</v>
      </c>
      <c r="S2750">
        <f t="shared" si="171"/>
        <v>2016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8313</v>
      </c>
      <c r="P2751">
        <f t="shared" si="168"/>
        <v>1</v>
      </c>
      <c r="Q2751">
        <f t="shared" si="169"/>
        <v>55</v>
      </c>
      <c r="R2751" s="14">
        <f t="shared" si="170"/>
        <v>42068.799039351856</v>
      </c>
      <c r="S2751">
        <f t="shared" si="171"/>
        <v>2015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8313</v>
      </c>
      <c r="P2752">
        <f t="shared" si="168"/>
        <v>0</v>
      </c>
      <c r="Q2752">
        <f t="shared" si="169"/>
        <v>0</v>
      </c>
      <c r="R2752" s="14">
        <f t="shared" si="170"/>
        <v>41078.899826388886</v>
      </c>
      <c r="S2752">
        <f t="shared" si="171"/>
        <v>2012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8313</v>
      </c>
      <c r="P2753">
        <f t="shared" si="168"/>
        <v>0</v>
      </c>
      <c r="Q2753">
        <f t="shared" si="169"/>
        <v>0</v>
      </c>
      <c r="R2753" s="14">
        <f t="shared" si="170"/>
        <v>41747.887060185189</v>
      </c>
      <c r="S2753">
        <f t="shared" si="171"/>
        <v>2014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8313</v>
      </c>
      <c r="P2754">
        <f t="shared" ref="P2754:P2817" si="172">ROUND(E2754/D2754*100,0)</f>
        <v>11</v>
      </c>
      <c r="Q2754">
        <f t="shared" si="169"/>
        <v>39.29</v>
      </c>
      <c r="R2754" s="14">
        <f t="shared" si="170"/>
        <v>40855.765092592592</v>
      </c>
      <c r="S2754">
        <f t="shared" si="171"/>
        <v>2011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8313</v>
      </c>
      <c r="P2755">
        <f t="shared" si="172"/>
        <v>19</v>
      </c>
      <c r="Q2755">
        <f t="shared" ref="Q2755:Q2818" si="173">IFERROR(ROUND(E2755/L2755,2),0)</f>
        <v>47.5</v>
      </c>
      <c r="R2755" s="14">
        <f t="shared" ref="R2755:R2818" si="174">(((J2755/60)/60)/24)+DATE(1970,1,1)</f>
        <v>41117.900729166664</v>
      </c>
      <c r="S2755">
        <f t="shared" ref="S2755:S2818" si="175">YEAR(R2755)</f>
        <v>2012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8313</v>
      </c>
      <c r="P2756">
        <f t="shared" si="172"/>
        <v>0</v>
      </c>
      <c r="Q2756">
        <f t="shared" si="173"/>
        <v>0</v>
      </c>
      <c r="R2756" s="14">
        <f t="shared" si="174"/>
        <v>41863.636006944449</v>
      </c>
      <c r="S2756">
        <f t="shared" si="175"/>
        <v>2014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8313</v>
      </c>
      <c r="P2757">
        <f t="shared" si="172"/>
        <v>52</v>
      </c>
      <c r="Q2757">
        <f t="shared" si="173"/>
        <v>17.329999999999998</v>
      </c>
      <c r="R2757" s="14">
        <f t="shared" si="174"/>
        <v>42072.790821759263</v>
      </c>
      <c r="S2757">
        <f t="shared" si="175"/>
        <v>2015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8313</v>
      </c>
      <c r="P2758">
        <f t="shared" si="172"/>
        <v>10</v>
      </c>
      <c r="Q2758">
        <f t="shared" si="173"/>
        <v>31.76</v>
      </c>
      <c r="R2758" s="14">
        <f t="shared" si="174"/>
        <v>41620.90047453704</v>
      </c>
      <c r="S2758">
        <f t="shared" si="175"/>
        <v>2013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8313</v>
      </c>
      <c r="P2759">
        <f t="shared" si="172"/>
        <v>1</v>
      </c>
      <c r="Q2759">
        <f t="shared" si="173"/>
        <v>5</v>
      </c>
      <c r="R2759" s="14">
        <f t="shared" si="174"/>
        <v>42573.65662037037</v>
      </c>
      <c r="S2759">
        <f t="shared" si="175"/>
        <v>2016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8313</v>
      </c>
      <c r="P2760">
        <f t="shared" si="172"/>
        <v>12</v>
      </c>
      <c r="Q2760">
        <f t="shared" si="173"/>
        <v>39</v>
      </c>
      <c r="R2760" s="14">
        <f t="shared" si="174"/>
        <v>42639.441932870366</v>
      </c>
      <c r="S2760">
        <f t="shared" si="175"/>
        <v>2016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8313</v>
      </c>
      <c r="P2761">
        <f t="shared" si="172"/>
        <v>11</v>
      </c>
      <c r="Q2761">
        <f t="shared" si="173"/>
        <v>52.5</v>
      </c>
      <c r="R2761" s="14">
        <f t="shared" si="174"/>
        <v>42524.36650462963</v>
      </c>
      <c r="S2761">
        <f t="shared" si="175"/>
        <v>2016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8313</v>
      </c>
      <c r="P2762">
        <f t="shared" si="172"/>
        <v>0</v>
      </c>
      <c r="Q2762">
        <f t="shared" si="173"/>
        <v>0</v>
      </c>
      <c r="R2762" s="14">
        <f t="shared" si="174"/>
        <v>41415.461319444446</v>
      </c>
      <c r="S2762">
        <f t="shared" si="175"/>
        <v>2013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8313</v>
      </c>
      <c r="P2763">
        <f t="shared" si="172"/>
        <v>1</v>
      </c>
      <c r="Q2763">
        <f t="shared" si="173"/>
        <v>9</v>
      </c>
      <c r="R2763" s="14">
        <f t="shared" si="174"/>
        <v>41247.063576388886</v>
      </c>
      <c r="S2763">
        <f t="shared" si="175"/>
        <v>2012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8313</v>
      </c>
      <c r="P2764">
        <f t="shared" si="172"/>
        <v>1</v>
      </c>
      <c r="Q2764">
        <f t="shared" si="173"/>
        <v>25</v>
      </c>
      <c r="R2764" s="14">
        <f t="shared" si="174"/>
        <v>40927.036979166667</v>
      </c>
      <c r="S2764">
        <f t="shared" si="175"/>
        <v>2012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8313</v>
      </c>
      <c r="P2765">
        <f t="shared" si="172"/>
        <v>0</v>
      </c>
      <c r="Q2765">
        <f t="shared" si="173"/>
        <v>30</v>
      </c>
      <c r="R2765" s="14">
        <f t="shared" si="174"/>
        <v>41373.579675925925</v>
      </c>
      <c r="S2765">
        <f t="shared" si="175"/>
        <v>2013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8313</v>
      </c>
      <c r="P2766">
        <f t="shared" si="172"/>
        <v>1</v>
      </c>
      <c r="Q2766">
        <f t="shared" si="173"/>
        <v>11.25</v>
      </c>
      <c r="R2766" s="14">
        <f t="shared" si="174"/>
        <v>41030.292025462964</v>
      </c>
      <c r="S2766">
        <f t="shared" si="175"/>
        <v>2012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8313</v>
      </c>
      <c r="P2767">
        <f t="shared" si="172"/>
        <v>0</v>
      </c>
      <c r="Q2767">
        <f t="shared" si="173"/>
        <v>0</v>
      </c>
      <c r="R2767" s="14">
        <f t="shared" si="174"/>
        <v>41194.579027777778</v>
      </c>
      <c r="S2767">
        <f t="shared" si="175"/>
        <v>2012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8313</v>
      </c>
      <c r="P2768">
        <f t="shared" si="172"/>
        <v>2</v>
      </c>
      <c r="Q2768">
        <f t="shared" si="173"/>
        <v>25</v>
      </c>
      <c r="R2768" s="14">
        <f t="shared" si="174"/>
        <v>40736.668032407404</v>
      </c>
      <c r="S2768">
        <f t="shared" si="175"/>
        <v>2011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8313</v>
      </c>
      <c r="P2769">
        <f t="shared" si="172"/>
        <v>1</v>
      </c>
      <c r="Q2769">
        <f t="shared" si="173"/>
        <v>11.33</v>
      </c>
      <c r="R2769" s="14">
        <f t="shared" si="174"/>
        <v>42172.958912037036</v>
      </c>
      <c r="S2769">
        <f t="shared" si="175"/>
        <v>2015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8313</v>
      </c>
      <c r="P2770">
        <f t="shared" si="172"/>
        <v>14</v>
      </c>
      <c r="Q2770">
        <f t="shared" si="173"/>
        <v>29.47</v>
      </c>
      <c r="R2770" s="14">
        <f t="shared" si="174"/>
        <v>40967.614849537036</v>
      </c>
      <c r="S2770">
        <f t="shared" si="175"/>
        <v>2012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8313</v>
      </c>
      <c r="P2771">
        <f t="shared" si="172"/>
        <v>0</v>
      </c>
      <c r="Q2771">
        <f t="shared" si="173"/>
        <v>1</v>
      </c>
      <c r="R2771" s="14">
        <f t="shared" si="174"/>
        <v>41745.826273148145</v>
      </c>
      <c r="S2771">
        <f t="shared" si="175"/>
        <v>2014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8313</v>
      </c>
      <c r="P2772">
        <f t="shared" si="172"/>
        <v>10</v>
      </c>
      <c r="Q2772">
        <f t="shared" si="173"/>
        <v>63.1</v>
      </c>
      <c r="R2772" s="14">
        <f t="shared" si="174"/>
        <v>41686.705208333333</v>
      </c>
      <c r="S2772">
        <f t="shared" si="175"/>
        <v>2014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8313</v>
      </c>
      <c r="P2773">
        <f t="shared" si="172"/>
        <v>0</v>
      </c>
      <c r="Q2773">
        <f t="shared" si="173"/>
        <v>0</v>
      </c>
      <c r="R2773" s="14">
        <f t="shared" si="174"/>
        <v>41257.531712962962</v>
      </c>
      <c r="S2773">
        <f t="shared" si="175"/>
        <v>2012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8313</v>
      </c>
      <c r="P2774">
        <f t="shared" si="172"/>
        <v>0</v>
      </c>
      <c r="Q2774">
        <f t="shared" si="173"/>
        <v>0</v>
      </c>
      <c r="R2774" s="14">
        <f t="shared" si="174"/>
        <v>41537.869143518517</v>
      </c>
      <c r="S2774">
        <f t="shared" si="175"/>
        <v>2013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8313</v>
      </c>
      <c r="P2775">
        <f t="shared" si="172"/>
        <v>0</v>
      </c>
      <c r="Q2775">
        <f t="shared" si="173"/>
        <v>1</v>
      </c>
      <c r="R2775" s="14">
        <f t="shared" si="174"/>
        <v>42474.86482638889</v>
      </c>
      <c r="S2775">
        <f t="shared" si="175"/>
        <v>2016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8313</v>
      </c>
      <c r="P2776">
        <f t="shared" si="172"/>
        <v>14</v>
      </c>
      <c r="Q2776">
        <f t="shared" si="173"/>
        <v>43.85</v>
      </c>
      <c r="R2776" s="14">
        <f t="shared" si="174"/>
        <v>41311.126481481479</v>
      </c>
      <c r="S2776">
        <f t="shared" si="175"/>
        <v>2013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8313</v>
      </c>
      <c r="P2777">
        <f t="shared" si="172"/>
        <v>3</v>
      </c>
      <c r="Q2777">
        <f t="shared" si="173"/>
        <v>75</v>
      </c>
      <c r="R2777" s="14">
        <f t="shared" si="174"/>
        <v>40863.013356481482</v>
      </c>
      <c r="S2777">
        <f t="shared" si="175"/>
        <v>2011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8313</v>
      </c>
      <c r="P2778">
        <f t="shared" si="172"/>
        <v>8</v>
      </c>
      <c r="Q2778">
        <f t="shared" si="173"/>
        <v>45.97</v>
      </c>
      <c r="R2778" s="14">
        <f t="shared" si="174"/>
        <v>42136.297175925924</v>
      </c>
      <c r="S2778">
        <f t="shared" si="175"/>
        <v>2015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8313</v>
      </c>
      <c r="P2779">
        <f t="shared" si="172"/>
        <v>0</v>
      </c>
      <c r="Q2779">
        <f t="shared" si="173"/>
        <v>10</v>
      </c>
      <c r="R2779" s="14">
        <f t="shared" si="174"/>
        <v>42172.669027777782</v>
      </c>
      <c r="S2779">
        <f t="shared" si="175"/>
        <v>2015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8313</v>
      </c>
      <c r="P2780">
        <f t="shared" si="172"/>
        <v>26</v>
      </c>
      <c r="Q2780">
        <f t="shared" si="173"/>
        <v>93.67</v>
      </c>
      <c r="R2780" s="14">
        <f t="shared" si="174"/>
        <v>41846.978078703702</v>
      </c>
      <c r="S2780">
        <f t="shared" si="175"/>
        <v>2014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8313</v>
      </c>
      <c r="P2781">
        <f t="shared" si="172"/>
        <v>2</v>
      </c>
      <c r="Q2781">
        <f t="shared" si="173"/>
        <v>53</v>
      </c>
      <c r="R2781" s="14">
        <f t="shared" si="174"/>
        <v>42300.585891203707</v>
      </c>
      <c r="S2781">
        <f t="shared" si="175"/>
        <v>2015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8313</v>
      </c>
      <c r="P2782">
        <f t="shared" si="172"/>
        <v>0</v>
      </c>
      <c r="Q2782">
        <f t="shared" si="173"/>
        <v>0</v>
      </c>
      <c r="R2782" s="14">
        <f t="shared" si="174"/>
        <v>42774.447777777779</v>
      </c>
      <c r="S2782">
        <f t="shared" si="175"/>
        <v>2017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8272</v>
      </c>
      <c r="O2783" t="s">
        <v>8273</v>
      </c>
      <c r="P2783">
        <f t="shared" si="172"/>
        <v>105</v>
      </c>
      <c r="Q2783">
        <f t="shared" si="173"/>
        <v>47</v>
      </c>
      <c r="R2783" s="14">
        <f t="shared" si="174"/>
        <v>42018.94159722222</v>
      </c>
      <c r="S2783">
        <f t="shared" si="175"/>
        <v>2015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8272</v>
      </c>
      <c r="O2784" t="s">
        <v>8273</v>
      </c>
      <c r="P2784">
        <f t="shared" si="172"/>
        <v>120</v>
      </c>
      <c r="Q2784">
        <f t="shared" si="173"/>
        <v>66.67</v>
      </c>
      <c r="R2784" s="14">
        <f t="shared" si="174"/>
        <v>42026.924976851849</v>
      </c>
      <c r="S2784">
        <f t="shared" si="175"/>
        <v>2015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8272</v>
      </c>
      <c r="O2785" t="s">
        <v>8273</v>
      </c>
      <c r="P2785">
        <f t="shared" si="172"/>
        <v>115</v>
      </c>
      <c r="Q2785">
        <f t="shared" si="173"/>
        <v>18.77</v>
      </c>
      <c r="R2785" s="14">
        <f t="shared" si="174"/>
        <v>42103.535254629634</v>
      </c>
      <c r="S2785">
        <f t="shared" si="175"/>
        <v>2015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8272</v>
      </c>
      <c r="O2786" t="s">
        <v>8273</v>
      </c>
      <c r="P2786">
        <f t="shared" si="172"/>
        <v>119</v>
      </c>
      <c r="Q2786">
        <f t="shared" si="173"/>
        <v>66.11</v>
      </c>
      <c r="R2786" s="14">
        <f t="shared" si="174"/>
        <v>41920.787534722222</v>
      </c>
      <c r="S2786">
        <f t="shared" si="175"/>
        <v>2014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8272</v>
      </c>
      <c r="O2787" t="s">
        <v>8273</v>
      </c>
      <c r="P2787">
        <f t="shared" si="172"/>
        <v>105</v>
      </c>
      <c r="Q2787">
        <f t="shared" si="173"/>
        <v>36.86</v>
      </c>
      <c r="R2787" s="14">
        <f t="shared" si="174"/>
        <v>42558.189432870371</v>
      </c>
      <c r="S2787">
        <f t="shared" si="175"/>
        <v>2016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8272</v>
      </c>
      <c r="O2788" t="s">
        <v>8273</v>
      </c>
      <c r="P2788">
        <f t="shared" si="172"/>
        <v>118</v>
      </c>
      <c r="Q2788">
        <f t="shared" si="173"/>
        <v>39.81</v>
      </c>
      <c r="R2788" s="14">
        <f t="shared" si="174"/>
        <v>41815.569212962961</v>
      </c>
      <c r="S2788">
        <f t="shared" si="175"/>
        <v>2014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8272</v>
      </c>
      <c r="O2789" t="s">
        <v>8273</v>
      </c>
      <c r="P2789">
        <f t="shared" si="172"/>
        <v>120</v>
      </c>
      <c r="Q2789">
        <f t="shared" si="173"/>
        <v>31.5</v>
      </c>
      <c r="R2789" s="14">
        <f t="shared" si="174"/>
        <v>41808.198518518519</v>
      </c>
      <c r="S2789">
        <f t="shared" si="175"/>
        <v>2014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8272</v>
      </c>
      <c r="O2790" t="s">
        <v>8273</v>
      </c>
      <c r="P2790">
        <f t="shared" si="172"/>
        <v>103</v>
      </c>
      <c r="Q2790">
        <f t="shared" si="173"/>
        <v>102.5</v>
      </c>
      <c r="R2790" s="14">
        <f t="shared" si="174"/>
        <v>42550.701886574068</v>
      </c>
      <c r="S2790">
        <f t="shared" si="175"/>
        <v>2016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8272</v>
      </c>
      <c r="O2791" t="s">
        <v>8273</v>
      </c>
      <c r="P2791">
        <f t="shared" si="172"/>
        <v>101</v>
      </c>
      <c r="Q2791">
        <f t="shared" si="173"/>
        <v>126.46</v>
      </c>
      <c r="R2791" s="14">
        <f t="shared" si="174"/>
        <v>42056.013124999998</v>
      </c>
      <c r="S2791">
        <f t="shared" si="175"/>
        <v>2015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8272</v>
      </c>
      <c r="O2792" t="s">
        <v>8273</v>
      </c>
      <c r="P2792">
        <f t="shared" si="172"/>
        <v>105</v>
      </c>
      <c r="Q2792">
        <f t="shared" si="173"/>
        <v>47.88</v>
      </c>
      <c r="R2792" s="14">
        <f t="shared" si="174"/>
        <v>42016.938692129625</v>
      </c>
      <c r="S2792">
        <f t="shared" si="175"/>
        <v>2015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8272</v>
      </c>
      <c r="O2793" t="s">
        <v>8273</v>
      </c>
      <c r="P2793">
        <f t="shared" si="172"/>
        <v>103</v>
      </c>
      <c r="Q2793">
        <f t="shared" si="173"/>
        <v>73.209999999999994</v>
      </c>
      <c r="R2793" s="14">
        <f t="shared" si="174"/>
        <v>42591.899988425925</v>
      </c>
      <c r="S2793">
        <f t="shared" si="175"/>
        <v>2016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8272</v>
      </c>
      <c r="O2794" t="s">
        <v>8273</v>
      </c>
      <c r="P2794">
        <f t="shared" si="172"/>
        <v>108</v>
      </c>
      <c r="Q2794">
        <f t="shared" si="173"/>
        <v>89.67</v>
      </c>
      <c r="R2794" s="14">
        <f t="shared" si="174"/>
        <v>42183.231006944443</v>
      </c>
      <c r="S2794">
        <f t="shared" si="175"/>
        <v>2015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8272</v>
      </c>
      <c r="O2795" t="s">
        <v>8273</v>
      </c>
      <c r="P2795">
        <f t="shared" si="172"/>
        <v>111</v>
      </c>
      <c r="Q2795">
        <f t="shared" si="173"/>
        <v>151.46</v>
      </c>
      <c r="R2795" s="14">
        <f t="shared" si="174"/>
        <v>42176.419039351851</v>
      </c>
      <c r="S2795">
        <f t="shared" si="175"/>
        <v>2015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8272</v>
      </c>
      <c r="O2796" t="s">
        <v>8273</v>
      </c>
      <c r="P2796">
        <f t="shared" si="172"/>
        <v>150</v>
      </c>
      <c r="Q2796">
        <f t="shared" si="173"/>
        <v>25</v>
      </c>
      <c r="R2796" s="14">
        <f t="shared" si="174"/>
        <v>42416.691655092596</v>
      </c>
      <c r="S2796">
        <f t="shared" si="175"/>
        <v>2016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8272</v>
      </c>
      <c r="O2797" t="s">
        <v>8273</v>
      </c>
      <c r="P2797">
        <f t="shared" si="172"/>
        <v>104</v>
      </c>
      <c r="Q2797">
        <f t="shared" si="173"/>
        <v>36.5</v>
      </c>
      <c r="R2797" s="14">
        <f t="shared" si="174"/>
        <v>41780.525937500002</v>
      </c>
      <c r="S2797">
        <f t="shared" si="175"/>
        <v>2014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8272</v>
      </c>
      <c r="O2798" t="s">
        <v>8273</v>
      </c>
      <c r="P2798">
        <f t="shared" si="172"/>
        <v>116</v>
      </c>
      <c r="Q2798">
        <f t="shared" si="173"/>
        <v>44</v>
      </c>
      <c r="R2798" s="14">
        <f t="shared" si="174"/>
        <v>41795.528101851851</v>
      </c>
      <c r="S2798">
        <f t="shared" si="175"/>
        <v>2014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8272</v>
      </c>
      <c r="O2799" t="s">
        <v>8273</v>
      </c>
      <c r="P2799">
        <f t="shared" si="172"/>
        <v>103</v>
      </c>
      <c r="Q2799">
        <f t="shared" si="173"/>
        <v>87.36</v>
      </c>
      <c r="R2799" s="14">
        <f t="shared" si="174"/>
        <v>41798.94027777778</v>
      </c>
      <c r="S2799">
        <f t="shared" si="175"/>
        <v>2014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8272</v>
      </c>
      <c r="O2800" t="s">
        <v>8273</v>
      </c>
      <c r="P2800">
        <f t="shared" si="172"/>
        <v>101</v>
      </c>
      <c r="Q2800">
        <f t="shared" si="173"/>
        <v>36.47</v>
      </c>
      <c r="R2800" s="14">
        <f t="shared" si="174"/>
        <v>42201.675011574072</v>
      </c>
      <c r="S2800">
        <f t="shared" si="175"/>
        <v>2015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8272</v>
      </c>
      <c r="O2801" t="s">
        <v>8273</v>
      </c>
      <c r="P2801">
        <f t="shared" si="172"/>
        <v>117</v>
      </c>
      <c r="Q2801">
        <f t="shared" si="173"/>
        <v>44.86</v>
      </c>
      <c r="R2801" s="14">
        <f t="shared" si="174"/>
        <v>42507.264699074076</v>
      </c>
      <c r="S2801">
        <f t="shared" si="175"/>
        <v>2016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8272</v>
      </c>
      <c r="O2802" t="s">
        <v>8273</v>
      </c>
      <c r="P2802">
        <f t="shared" si="172"/>
        <v>133</v>
      </c>
      <c r="Q2802">
        <f t="shared" si="173"/>
        <v>42.9</v>
      </c>
      <c r="R2802" s="14">
        <f t="shared" si="174"/>
        <v>41948.552847222221</v>
      </c>
      <c r="S2802">
        <f t="shared" si="175"/>
        <v>2014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8272</v>
      </c>
      <c r="O2803" t="s">
        <v>8273</v>
      </c>
      <c r="P2803">
        <f t="shared" si="172"/>
        <v>133</v>
      </c>
      <c r="Q2803">
        <f t="shared" si="173"/>
        <v>51.23</v>
      </c>
      <c r="R2803" s="14">
        <f t="shared" si="174"/>
        <v>41900.243159722224</v>
      </c>
      <c r="S2803">
        <f t="shared" si="175"/>
        <v>2014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8272</v>
      </c>
      <c r="O2804" t="s">
        <v>8273</v>
      </c>
      <c r="P2804">
        <f t="shared" si="172"/>
        <v>102</v>
      </c>
      <c r="Q2804">
        <f t="shared" si="173"/>
        <v>33.94</v>
      </c>
      <c r="R2804" s="14">
        <f t="shared" si="174"/>
        <v>42192.64707175926</v>
      </c>
      <c r="S2804">
        <f t="shared" si="175"/>
        <v>2015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8272</v>
      </c>
      <c r="O2805" t="s">
        <v>8273</v>
      </c>
      <c r="P2805">
        <f t="shared" si="172"/>
        <v>128</v>
      </c>
      <c r="Q2805">
        <f t="shared" si="173"/>
        <v>90.74</v>
      </c>
      <c r="R2805" s="14">
        <f t="shared" si="174"/>
        <v>42158.065694444449</v>
      </c>
      <c r="S2805">
        <f t="shared" si="175"/>
        <v>2015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8272</v>
      </c>
      <c r="O2806" t="s">
        <v>8273</v>
      </c>
      <c r="P2806">
        <f t="shared" si="172"/>
        <v>115</v>
      </c>
      <c r="Q2806">
        <f t="shared" si="173"/>
        <v>50</v>
      </c>
      <c r="R2806" s="14">
        <f t="shared" si="174"/>
        <v>41881.453587962962</v>
      </c>
      <c r="S2806">
        <f t="shared" si="175"/>
        <v>2014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8272</v>
      </c>
      <c r="O2807" t="s">
        <v>8273</v>
      </c>
      <c r="P2807">
        <f t="shared" si="172"/>
        <v>110</v>
      </c>
      <c r="Q2807">
        <f t="shared" si="173"/>
        <v>24.44</v>
      </c>
      <c r="R2807" s="14">
        <f t="shared" si="174"/>
        <v>42213.505474537036</v>
      </c>
      <c r="S2807">
        <f t="shared" si="175"/>
        <v>2015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8272</v>
      </c>
      <c r="O2808" t="s">
        <v>8273</v>
      </c>
      <c r="P2808">
        <f t="shared" si="172"/>
        <v>112</v>
      </c>
      <c r="Q2808">
        <f t="shared" si="173"/>
        <v>44.25</v>
      </c>
      <c r="R2808" s="14">
        <f t="shared" si="174"/>
        <v>42185.267245370371</v>
      </c>
      <c r="S2808">
        <f t="shared" si="175"/>
        <v>2015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8272</v>
      </c>
      <c r="O2809" t="s">
        <v>8273</v>
      </c>
      <c r="P2809">
        <f t="shared" si="172"/>
        <v>126</v>
      </c>
      <c r="Q2809">
        <f t="shared" si="173"/>
        <v>67.739999999999995</v>
      </c>
      <c r="R2809" s="14">
        <f t="shared" si="174"/>
        <v>42154.873124999998</v>
      </c>
      <c r="S2809">
        <f t="shared" si="175"/>
        <v>2015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8272</v>
      </c>
      <c r="O2810" t="s">
        <v>8273</v>
      </c>
      <c r="P2810">
        <f t="shared" si="172"/>
        <v>100</v>
      </c>
      <c r="Q2810">
        <f t="shared" si="173"/>
        <v>65.38</v>
      </c>
      <c r="R2810" s="14">
        <f t="shared" si="174"/>
        <v>42208.84646990741</v>
      </c>
      <c r="S2810">
        <f t="shared" si="175"/>
        <v>2015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8272</v>
      </c>
      <c r="O2811" t="s">
        <v>8273</v>
      </c>
      <c r="P2811">
        <f t="shared" si="172"/>
        <v>102</v>
      </c>
      <c r="Q2811">
        <f t="shared" si="173"/>
        <v>121.9</v>
      </c>
      <c r="R2811" s="14">
        <f t="shared" si="174"/>
        <v>42451.496817129635</v>
      </c>
      <c r="S2811">
        <f t="shared" si="175"/>
        <v>2016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8272</v>
      </c>
      <c r="O2812" t="s">
        <v>8273</v>
      </c>
      <c r="P2812">
        <f t="shared" si="172"/>
        <v>108</v>
      </c>
      <c r="Q2812">
        <f t="shared" si="173"/>
        <v>47.46</v>
      </c>
      <c r="R2812" s="14">
        <f t="shared" si="174"/>
        <v>41759.13962962963</v>
      </c>
      <c r="S2812">
        <f t="shared" si="175"/>
        <v>2014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8272</v>
      </c>
      <c r="O2813" t="s">
        <v>8273</v>
      </c>
      <c r="P2813">
        <f t="shared" si="172"/>
        <v>100</v>
      </c>
      <c r="Q2813">
        <f t="shared" si="173"/>
        <v>92.84</v>
      </c>
      <c r="R2813" s="14">
        <f t="shared" si="174"/>
        <v>42028.496562500004</v>
      </c>
      <c r="S2813">
        <f t="shared" si="175"/>
        <v>2015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8272</v>
      </c>
      <c r="O2814" t="s">
        <v>8273</v>
      </c>
      <c r="P2814">
        <f t="shared" si="172"/>
        <v>113</v>
      </c>
      <c r="Q2814">
        <f t="shared" si="173"/>
        <v>68.25</v>
      </c>
      <c r="R2814" s="14">
        <f t="shared" si="174"/>
        <v>42054.74418981481</v>
      </c>
      <c r="S2814">
        <f t="shared" si="175"/>
        <v>2015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8272</v>
      </c>
      <c r="O2815" t="s">
        <v>8273</v>
      </c>
      <c r="P2815">
        <f t="shared" si="172"/>
        <v>128</v>
      </c>
      <c r="Q2815">
        <f t="shared" si="173"/>
        <v>37.21</v>
      </c>
      <c r="R2815" s="14">
        <f t="shared" si="174"/>
        <v>42693.742604166662</v>
      </c>
      <c r="S2815">
        <f t="shared" si="175"/>
        <v>2016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8272</v>
      </c>
      <c r="O2816" t="s">
        <v>8273</v>
      </c>
      <c r="P2816">
        <f t="shared" si="172"/>
        <v>108</v>
      </c>
      <c r="Q2816">
        <f t="shared" si="173"/>
        <v>25.25</v>
      </c>
      <c r="R2816" s="14">
        <f t="shared" si="174"/>
        <v>42103.399479166663</v>
      </c>
      <c r="S2816">
        <f t="shared" si="175"/>
        <v>2015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8272</v>
      </c>
      <c r="O2817" t="s">
        <v>8273</v>
      </c>
      <c r="P2817">
        <f t="shared" si="172"/>
        <v>242</v>
      </c>
      <c r="Q2817">
        <f t="shared" si="173"/>
        <v>43.21</v>
      </c>
      <c r="R2817" s="14">
        <f t="shared" si="174"/>
        <v>42559.776724537034</v>
      </c>
      <c r="S2817">
        <f t="shared" si="175"/>
        <v>2016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8272</v>
      </c>
      <c r="O2818" t="s">
        <v>8273</v>
      </c>
      <c r="P2818">
        <f t="shared" ref="P2818:P2881" si="176">ROUND(E2818/D2818*100,0)</f>
        <v>142</v>
      </c>
      <c r="Q2818">
        <f t="shared" si="173"/>
        <v>25.13</v>
      </c>
      <c r="R2818" s="14">
        <f t="shared" si="174"/>
        <v>42188.467499999999</v>
      </c>
      <c r="S2818">
        <f t="shared" si="175"/>
        <v>2015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8272</v>
      </c>
      <c r="O2819" t="s">
        <v>8273</v>
      </c>
      <c r="P2819">
        <f t="shared" si="176"/>
        <v>130</v>
      </c>
      <c r="Q2819">
        <f t="shared" ref="Q2819:Q2882" si="177">IFERROR(ROUND(E2819/L2819,2),0)</f>
        <v>23.64</v>
      </c>
      <c r="R2819" s="14">
        <f t="shared" ref="R2819:R2882" si="178">(((J2819/60)/60)/24)+DATE(1970,1,1)</f>
        <v>42023.634976851856</v>
      </c>
      <c r="S2819">
        <f t="shared" ref="S2819:S2882" si="179">YEAR(R2819)</f>
        <v>2015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8272</v>
      </c>
      <c r="O2820" t="s">
        <v>8273</v>
      </c>
      <c r="P2820">
        <f t="shared" si="176"/>
        <v>106</v>
      </c>
      <c r="Q2820">
        <f t="shared" si="177"/>
        <v>103.95</v>
      </c>
      <c r="R2820" s="14">
        <f t="shared" si="178"/>
        <v>42250.598217592589</v>
      </c>
      <c r="S2820">
        <f t="shared" si="179"/>
        <v>2015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8272</v>
      </c>
      <c r="O2821" t="s">
        <v>8273</v>
      </c>
      <c r="P2821">
        <f t="shared" si="176"/>
        <v>105</v>
      </c>
      <c r="Q2821">
        <f t="shared" si="177"/>
        <v>50.38</v>
      </c>
      <c r="R2821" s="14">
        <f t="shared" si="178"/>
        <v>42139.525567129633</v>
      </c>
      <c r="S2821">
        <f t="shared" si="179"/>
        <v>2015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8272</v>
      </c>
      <c r="O2822" t="s">
        <v>8273</v>
      </c>
      <c r="P2822">
        <f t="shared" si="176"/>
        <v>136</v>
      </c>
      <c r="Q2822">
        <f t="shared" si="177"/>
        <v>13.6</v>
      </c>
      <c r="R2822" s="14">
        <f t="shared" si="178"/>
        <v>42401.610983796301</v>
      </c>
      <c r="S2822">
        <f t="shared" si="179"/>
        <v>2016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8272</v>
      </c>
      <c r="O2823" t="s">
        <v>8273</v>
      </c>
      <c r="P2823">
        <f t="shared" si="176"/>
        <v>100</v>
      </c>
      <c r="Q2823">
        <f t="shared" si="177"/>
        <v>28.57</v>
      </c>
      <c r="R2823" s="14">
        <f t="shared" si="178"/>
        <v>41875.922858796301</v>
      </c>
      <c r="S2823">
        <f t="shared" si="179"/>
        <v>2014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8272</v>
      </c>
      <c r="O2824" t="s">
        <v>8273</v>
      </c>
      <c r="P2824">
        <f t="shared" si="176"/>
        <v>100</v>
      </c>
      <c r="Q2824">
        <f t="shared" si="177"/>
        <v>63.83</v>
      </c>
      <c r="R2824" s="14">
        <f t="shared" si="178"/>
        <v>42060.683935185181</v>
      </c>
      <c r="S2824">
        <f t="shared" si="179"/>
        <v>2015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8272</v>
      </c>
      <c r="O2825" t="s">
        <v>8273</v>
      </c>
      <c r="P2825">
        <f t="shared" si="176"/>
        <v>124</v>
      </c>
      <c r="Q2825">
        <f t="shared" si="177"/>
        <v>8.86</v>
      </c>
      <c r="R2825" s="14">
        <f t="shared" si="178"/>
        <v>42067.011643518519</v>
      </c>
      <c r="S2825">
        <f t="shared" si="179"/>
        <v>2015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8272</v>
      </c>
      <c r="O2826" t="s">
        <v>8273</v>
      </c>
      <c r="P2826">
        <f t="shared" si="176"/>
        <v>117</v>
      </c>
      <c r="Q2826">
        <f t="shared" si="177"/>
        <v>50.67</v>
      </c>
      <c r="R2826" s="14">
        <f t="shared" si="178"/>
        <v>42136.270787037036</v>
      </c>
      <c r="S2826">
        <f t="shared" si="179"/>
        <v>2015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8272</v>
      </c>
      <c r="O2827" t="s">
        <v>8273</v>
      </c>
      <c r="P2827">
        <f t="shared" si="176"/>
        <v>103</v>
      </c>
      <c r="Q2827">
        <f t="shared" si="177"/>
        <v>60.78</v>
      </c>
      <c r="R2827" s="14">
        <f t="shared" si="178"/>
        <v>42312.792662037042</v>
      </c>
      <c r="S2827">
        <f t="shared" si="179"/>
        <v>2015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8272</v>
      </c>
      <c r="O2828" t="s">
        <v>8273</v>
      </c>
      <c r="P2828">
        <f t="shared" si="176"/>
        <v>108</v>
      </c>
      <c r="Q2828">
        <f t="shared" si="177"/>
        <v>113.42</v>
      </c>
      <c r="R2828" s="14">
        <f t="shared" si="178"/>
        <v>42171.034861111111</v>
      </c>
      <c r="S2828">
        <f t="shared" si="179"/>
        <v>2015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8272</v>
      </c>
      <c r="O2829" t="s">
        <v>8273</v>
      </c>
      <c r="P2829">
        <f t="shared" si="176"/>
        <v>120</v>
      </c>
      <c r="Q2829">
        <f t="shared" si="177"/>
        <v>104.57</v>
      </c>
      <c r="R2829" s="14">
        <f t="shared" si="178"/>
        <v>42494.683634259258</v>
      </c>
      <c r="S2829">
        <f t="shared" si="179"/>
        <v>2016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8272</v>
      </c>
      <c r="O2830" t="s">
        <v>8273</v>
      </c>
      <c r="P2830">
        <f t="shared" si="176"/>
        <v>100</v>
      </c>
      <c r="Q2830">
        <f t="shared" si="177"/>
        <v>98.31</v>
      </c>
      <c r="R2830" s="14">
        <f t="shared" si="178"/>
        <v>42254.264687499999</v>
      </c>
      <c r="S2830">
        <f t="shared" si="179"/>
        <v>2015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8272</v>
      </c>
      <c r="O2831" t="s">
        <v>8273</v>
      </c>
      <c r="P2831">
        <f t="shared" si="176"/>
        <v>107</v>
      </c>
      <c r="Q2831">
        <f t="shared" si="177"/>
        <v>35.04</v>
      </c>
      <c r="R2831" s="14">
        <f t="shared" si="178"/>
        <v>42495.434236111112</v>
      </c>
      <c r="S2831">
        <f t="shared" si="179"/>
        <v>2016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8272</v>
      </c>
      <c r="O2832" t="s">
        <v>8273</v>
      </c>
      <c r="P2832">
        <f t="shared" si="176"/>
        <v>100</v>
      </c>
      <c r="Q2832">
        <f t="shared" si="177"/>
        <v>272.73</v>
      </c>
      <c r="R2832" s="14">
        <f t="shared" si="178"/>
        <v>41758.839675925927</v>
      </c>
      <c r="S2832">
        <f t="shared" si="179"/>
        <v>2014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8272</v>
      </c>
      <c r="O2833" t="s">
        <v>8273</v>
      </c>
      <c r="P2833">
        <f t="shared" si="176"/>
        <v>111</v>
      </c>
      <c r="Q2833">
        <f t="shared" si="177"/>
        <v>63.85</v>
      </c>
      <c r="R2833" s="14">
        <f t="shared" si="178"/>
        <v>42171.824884259258</v>
      </c>
      <c r="S2833">
        <f t="shared" si="179"/>
        <v>2015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8272</v>
      </c>
      <c r="O2834" t="s">
        <v>8273</v>
      </c>
      <c r="P2834">
        <f t="shared" si="176"/>
        <v>115</v>
      </c>
      <c r="Q2834">
        <f t="shared" si="177"/>
        <v>30.19</v>
      </c>
      <c r="R2834" s="14">
        <f t="shared" si="178"/>
        <v>41938.709421296298</v>
      </c>
      <c r="S2834">
        <f t="shared" si="179"/>
        <v>2014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8272</v>
      </c>
      <c r="O2835" t="s">
        <v>8273</v>
      </c>
      <c r="P2835">
        <f t="shared" si="176"/>
        <v>108</v>
      </c>
      <c r="Q2835">
        <f t="shared" si="177"/>
        <v>83.51</v>
      </c>
      <c r="R2835" s="14">
        <f t="shared" si="178"/>
        <v>42268.127696759257</v>
      </c>
      <c r="S2835">
        <f t="shared" si="179"/>
        <v>2015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8272</v>
      </c>
      <c r="O2836" t="s">
        <v>8273</v>
      </c>
      <c r="P2836">
        <f t="shared" si="176"/>
        <v>170</v>
      </c>
      <c r="Q2836">
        <f t="shared" si="177"/>
        <v>64.760000000000005</v>
      </c>
      <c r="R2836" s="14">
        <f t="shared" si="178"/>
        <v>42019.959837962961</v>
      </c>
      <c r="S2836">
        <f t="shared" si="179"/>
        <v>2015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8272</v>
      </c>
      <c r="O2837" t="s">
        <v>8273</v>
      </c>
      <c r="P2837">
        <f t="shared" si="176"/>
        <v>187</v>
      </c>
      <c r="Q2837">
        <f t="shared" si="177"/>
        <v>20.12</v>
      </c>
      <c r="R2837" s="14">
        <f t="shared" si="178"/>
        <v>42313.703900462962</v>
      </c>
      <c r="S2837">
        <f t="shared" si="179"/>
        <v>2015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8272</v>
      </c>
      <c r="O2838" t="s">
        <v>8273</v>
      </c>
      <c r="P2838">
        <f t="shared" si="176"/>
        <v>108</v>
      </c>
      <c r="Q2838">
        <f t="shared" si="177"/>
        <v>44.09</v>
      </c>
      <c r="R2838" s="14">
        <f t="shared" si="178"/>
        <v>42746.261782407411</v>
      </c>
      <c r="S2838">
        <f t="shared" si="179"/>
        <v>2017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8272</v>
      </c>
      <c r="O2839" t="s">
        <v>8273</v>
      </c>
      <c r="P2839">
        <f t="shared" si="176"/>
        <v>100</v>
      </c>
      <c r="Q2839">
        <f t="shared" si="177"/>
        <v>40.479999999999997</v>
      </c>
      <c r="R2839" s="14">
        <f t="shared" si="178"/>
        <v>42307.908379629633</v>
      </c>
      <c r="S2839">
        <f t="shared" si="179"/>
        <v>2015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8272</v>
      </c>
      <c r="O2840" t="s">
        <v>8273</v>
      </c>
      <c r="P2840">
        <f t="shared" si="176"/>
        <v>120</v>
      </c>
      <c r="Q2840">
        <f t="shared" si="177"/>
        <v>44.54</v>
      </c>
      <c r="R2840" s="14">
        <f t="shared" si="178"/>
        <v>41842.607592592591</v>
      </c>
      <c r="S2840">
        <f t="shared" si="179"/>
        <v>2014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8272</v>
      </c>
      <c r="O2841" t="s">
        <v>8273</v>
      </c>
      <c r="P2841">
        <f t="shared" si="176"/>
        <v>111</v>
      </c>
      <c r="Q2841">
        <f t="shared" si="177"/>
        <v>125.81</v>
      </c>
      <c r="R2841" s="14">
        <f t="shared" si="178"/>
        <v>41853.240208333329</v>
      </c>
      <c r="S2841">
        <f t="shared" si="179"/>
        <v>2014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8272</v>
      </c>
      <c r="O2842" t="s">
        <v>8273</v>
      </c>
      <c r="P2842">
        <f t="shared" si="176"/>
        <v>104</v>
      </c>
      <c r="Q2842">
        <f t="shared" si="177"/>
        <v>19.7</v>
      </c>
      <c r="R2842" s="14">
        <f t="shared" si="178"/>
        <v>42060.035636574074</v>
      </c>
      <c r="S2842">
        <f t="shared" si="179"/>
        <v>2015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8272</v>
      </c>
      <c r="O2843" t="s">
        <v>8273</v>
      </c>
      <c r="P2843">
        <f t="shared" si="176"/>
        <v>1</v>
      </c>
      <c r="Q2843">
        <f t="shared" si="177"/>
        <v>10</v>
      </c>
      <c r="R2843" s="14">
        <f t="shared" si="178"/>
        <v>42291.739548611105</v>
      </c>
      <c r="S2843">
        <f t="shared" si="179"/>
        <v>2015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8272</v>
      </c>
      <c r="O2844" t="s">
        <v>8273</v>
      </c>
      <c r="P2844">
        <f t="shared" si="176"/>
        <v>0</v>
      </c>
      <c r="Q2844">
        <f t="shared" si="177"/>
        <v>0</v>
      </c>
      <c r="R2844" s="14">
        <f t="shared" si="178"/>
        <v>41784.952488425923</v>
      </c>
      <c r="S2844">
        <f t="shared" si="179"/>
        <v>2014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8272</v>
      </c>
      <c r="O2845" t="s">
        <v>8273</v>
      </c>
      <c r="P2845">
        <f t="shared" si="176"/>
        <v>0</v>
      </c>
      <c r="Q2845">
        <f t="shared" si="177"/>
        <v>0</v>
      </c>
      <c r="R2845" s="14">
        <f t="shared" si="178"/>
        <v>42492.737847222219</v>
      </c>
      <c r="S2845">
        <f t="shared" si="179"/>
        <v>2016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8272</v>
      </c>
      <c r="O2846" t="s">
        <v>8273</v>
      </c>
      <c r="P2846">
        <f t="shared" si="176"/>
        <v>5</v>
      </c>
      <c r="Q2846">
        <f t="shared" si="177"/>
        <v>30</v>
      </c>
      <c r="R2846" s="14">
        <f t="shared" si="178"/>
        <v>42709.546064814815</v>
      </c>
      <c r="S2846">
        <f t="shared" si="179"/>
        <v>2016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8272</v>
      </c>
      <c r="O2847" t="s">
        <v>8273</v>
      </c>
      <c r="P2847">
        <f t="shared" si="176"/>
        <v>32</v>
      </c>
      <c r="Q2847">
        <f t="shared" si="177"/>
        <v>60.67</v>
      </c>
      <c r="R2847" s="14">
        <f t="shared" si="178"/>
        <v>42103.016585648147</v>
      </c>
      <c r="S2847">
        <f t="shared" si="179"/>
        <v>2015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8272</v>
      </c>
      <c r="O2848" t="s">
        <v>8273</v>
      </c>
      <c r="P2848">
        <f t="shared" si="176"/>
        <v>0</v>
      </c>
      <c r="Q2848">
        <f t="shared" si="177"/>
        <v>0</v>
      </c>
      <c r="R2848" s="14">
        <f t="shared" si="178"/>
        <v>42108.692060185189</v>
      </c>
      <c r="S2848">
        <f t="shared" si="179"/>
        <v>2015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8272</v>
      </c>
      <c r="O2849" t="s">
        <v>8273</v>
      </c>
      <c r="P2849">
        <f t="shared" si="176"/>
        <v>0</v>
      </c>
      <c r="Q2849">
        <f t="shared" si="177"/>
        <v>0</v>
      </c>
      <c r="R2849" s="14">
        <f t="shared" si="178"/>
        <v>42453.806307870371</v>
      </c>
      <c r="S2849">
        <f t="shared" si="179"/>
        <v>2016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8272</v>
      </c>
      <c r="O2850" t="s">
        <v>8273</v>
      </c>
      <c r="P2850">
        <f t="shared" si="176"/>
        <v>0</v>
      </c>
      <c r="Q2850">
        <f t="shared" si="177"/>
        <v>23.33</v>
      </c>
      <c r="R2850" s="14">
        <f t="shared" si="178"/>
        <v>42123.648831018523</v>
      </c>
      <c r="S2850">
        <f t="shared" si="179"/>
        <v>2015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8272</v>
      </c>
      <c r="O2851" t="s">
        <v>8273</v>
      </c>
      <c r="P2851">
        <f t="shared" si="176"/>
        <v>1</v>
      </c>
      <c r="Q2851">
        <f t="shared" si="177"/>
        <v>5</v>
      </c>
      <c r="R2851" s="14">
        <f t="shared" si="178"/>
        <v>42453.428240740745</v>
      </c>
      <c r="S2851">
        <f t="shared" si="179"/>
        <v>2016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8272</v>
      </c>
      <c r="O2852" t="s">
        <v>8273</v>
      </c>
      <c r="P2852">
        <f t="shared" si="176"/>
        <v>4</v>
      </c>
      <c r="Q2852">
        <f t="shared" si="177"/>
        <v>23.92</v>
      </c>
      <c r="R2852" s="14">
        <f t="shared" si="178"/>
        <v>41858.007071759261</v>
      </c>
      <c r="S2852">
        <f t="shared" si="179"/>
        <v>2014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8272</v>
      </c>
      <c r="O2853" t="s">
        <v>8273</v>
      </c>
      <c r="P2853">
        <f t="shared" si="176"/>
        <v>0</v>
      </c>
      <c r="Q2853">
        <f t="shared" si="177"/>
        <v>0</v>
      </c>
      <c r="R2853" s="14">
        <f t="shared" si="178"/>
        <v>42390.002650462964</v>
      </c>
      <c r="S2853">
        <f t="shared" si="179"/>
        <v>2016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8272</v>
      </c>
      <c r="O2854" t="s">
        <v>8273</v>
      </c>
      <c r="P2854">
        <f t="shared" si="176"/>
        <v>2</v>
      </c>
      <c r="Q2854">
        <f t="shared" si="177"/>
        <v>15.83</v>
      </c>
      <c r="R2854" s="14">
        <f t="shared" si="178"/>
        <v>41781.045173611114</v>
      </c>
      <c r="S2854">
        <f t="shared" si="179"/>
        <v>2014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8272</v>
      </c>
      <c r="O2855" t="s">
        <v>8273</v>
      </c>
      <c r="P2855">
        <f t="shared" si="176"/>
        <v>0</v>
      </c>
      <c r="Q2855">
        <f t="shared" si="177"/>
        <v>0</v>
      </c>
      <c r="R2855" s="14">
        <f t="shared" si="178"/>
        <v>41836.190937499996</v>
      </c>
      <c r="S2855">
        <f t="shared" si="179"/>
        <v>2014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8272</v>
      </c>
      <c r="O2856" t="s">
        <v>8273</v>
      </c>
      <c r="P2856">
        <f t="shared" si="176"/>
        <v>42</v>
      </c>
      <c r="Q2856">
        <f t="shared" si="177"/>
        <v>29.79</v>
      </c>
      <c r="R2856" s="14">
        <f t="shared" si="178"/>
        <v>42111.71665509259</v>
      </c>
      <c r="S2856">
        <f t="shared" si="179"/>
        <v>2015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8272</v>
      </c>
      <c r="O2857" t="s">
        <v>8273</v>
      </c>
      <c r="P2857">
        <f t="shared" si="176"/>
        <v>50</v>
      </c>
      <c r="Q2857">
        <f t="shared" si="177"/>
        <v>60</v>
      </c>
      <c r="R2857" s="14">
        <f t="shared" si="178"/>
        <v>42370.007766203707</v>
      </c>
      <c r="S2857">
        <f t="shared" si="179"/>
        <v>2016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8272</v>
      </c>
      <c r="O2858" t="s">
        <v>8273</v>
      </c>
      <c r="P2858">
        <f t="shared" si="176"/>
        <v>5</v>
      </c>
      <c r="Q2858">
        <f t="shared" si="177"/>
        <v>24.33</v>
      </c>
      <c r="R2858" s="14">
        <f t="shared" si="178"/>
        <v>42165.037581018521</v>
      </c>
      <c r="S2858">
        <f t="shared" si="179"/>
        <v>2015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8272</v>
      </c>
      <c r="O2859" t="s">
        <v>8273</v>
      </c>
      <c r="P2859">
        <f t="shared" si="176"/>
        <v>20</v>
      </c>
      <c r="Q2859">
        <f t="shared" si="177"/>
        <v>500</v>
      </c>
      <c r="R2859" s="14">
        <f t="shared" si="178"/>
        <v>42726.920081018514</v>
      </c>
      <c r="S2859">
        <f t="shared" si="179"/>
        <v>2016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8272</v>
      </c>
      <c r="O2860" t="s">
        <v>8273</v>
      </c>
      <c r="P2860">
        <f t="shared" si="176"/>
        <v>0</v>
      </c>
      <c r="Q2860">
        <f t="shared" si="177"/>
        <v>0</v>
      </c>
      <c r="R2860" s="14">
        <f t="shared" si="178"/>
        <v>41954.545081018514</v>
      </c>
      <c r="S2860">
        <f t="shared" si="179"/>
        <v>2014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8272</v>
      </c>
      <c r="O2861" t="s">
        <v>8273</v>
      </c>
      <c r="P2861">
        <f t="shared" si="176"/>
        <v>2</v>
      </c>
      <c r="Q2861">
        <f t="shared" si="177"/>
        <v>35</v>
      </c>
      <c r="R2861" s="14">
        <f t="shared" si="178"/>
        <v>42233.362314814818</v>
      </c>
      <c r="S2861">
        <f t="shared" si="179"/>
        <v>2015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8272</v>
      </c>
      <c r="O2862" t="s">
        <v>8273</v>
      </c>
      <c r="P2862">
        <f t="shared" si="176"/>
        <v>7</v>
      </c>
      <c r="Q2862">
        <f t="shared" si="177"/>
        <v>29.56</v>
      </c>
      <c r="R2862" s="14">
        <f t="shared" si="178"/>
        <v>42480.800648148142</v>
      </c>
      <c r="S2862">
        <f t="shared" si="179"/>
        <v>2016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8272</v>
      </c>
      <c r="O2863" t="s">
        <v>8273</v>
      </c>
      <c r="P2863">
        <f t="shared" si="176"/>
        <v>32</v>
      </c>
      <c r="Q2863">
        <f t="shared" si="177"/>
        <v>26.67</v>
      </c>
      <c r="R2863" s="14">
        <f t="shared" si="178"/>
        <v>42257.590833333335</v>
      </c>
      <c r="S2863">
        <f t="shared" si="179"/>
        <v>2015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8272</v>
      </c>
      <c r="O2864" t="s">
        <v>8273</v>
      </c>
      <c r="P2864">
        <f t="shared" si="176"/>
        <v>0</v>
      </c>
      <c r="Q2864">
        <f t="shared" si="177"/>
        <v>18.329999999999998</v>
      </c>
      <c r="R2864" s="14">
        <f t="shared" si="178"/>
        <v>41784.789687500001</v>
      </c>
      <c r="S2864">
        <f t="shared" si="179"/>
        <v>2014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8272</v>
      </c>
      <c r="O2865" t="s">
        <v>8273</v>
      </c>
      <c r="P2865">
        <f t="shared" si="176"/>
        <v>0</v>
      </c>
      <c r="Q2865">
        <f t="shared" si="177"/>
        <v>20</v>
      </c>
      <c r="R2865" s="14">
        <f t="shared" si="178"/>
        <v>41831.675034722226</v>
      </c>
      <c r="S2865">
        <f t="shared" si="179"/>
        <v>2014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8272</v>
      </c>
      <c r="O2866" t="s">
        <v>8273</v>
      </c>
      <c r="P2866">
        <f t="shared" si="176"/>
        <v>2</v>
      </c>
      <c r="Q2866">
        <f t="shared" si="177"/>
        <v>13.33</v>
      </c>
      <c r="R2866" s="14">
        <f t="shared" si="178"/>
        <v>42172.613506944443</v>
      </c>
      <c r="S2866">
        <f t="shared" si="179"/>
        <v>2015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8272</v>
      </c>
      <c r="O2867" t="s">
        <v>8273</v>
      </c>
      <c r="P2867">
        <f t="shared" si="176"/>
        <v>0</v>
      </c>
      <c r="Q2867">
        <f t="shared" si="177"/>
        <v>0</v>
      </c>
      <c r="R2867" s="14">
        <f t="shared" si="178"/>
        <v>41950.114108796297</v>
      </c>
      <c r="S2867">
        <f t="shared" si="179"/>
        <v>2014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8272</v>
      </c>
      <c r="O2868" t="s">
        <v>8273</v>
      </c>
      <c r="P2868">
        <f t="shared" si="176"/>
        <v>1</v>
      </c>
      <c r="Q2868">
        <f t="shared" si="177"/>
        <v>22.5</v>
      </c>
      <c r="R2868" s="14">
        <f t="shared" si="178"/>
        <v>42627.955104166671</v>
      </c>
      <c r="S2868">
        <f t="shared" si="179"/>
        <v>2016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8272</v>
      </c>
      <c r="O2869" t="s">
        <v>8273</v>
      </c>
      <c r="P2869">
        <f t="shared" si="176"/>
        <v>20</v>
      </c>
      <c r="Q2869">
        <f t="shared" si="177"/>
        <v>50.4</v>
      </c>
      <c r="R2869" s="14">
        <f t="shared" si="178"/>
        <v>42531.195277777777</v>
      </c>
      <c r="S2869">
        <f t="shared" si="179"/>
        <v>2016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8272</v>
      </c>
      <c r="O2870" t="s">
        <v>8273</v>
      </c>
      <c r="P2870">
        <f t="shared" si="176"/>
        <v>42</v>
      </c>
      <c r="Q2870">
        <f t="shared" si="177"/>
        <v>105.03</v>
      </c>
      <c r="R2870" s="14">
        <f t="shared" si="178"/>
        <v>42618.827013888891</v>
      </c>
      <c r="S2870">
        <f t="shared" si="179"/>
        <v>2016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8272</v>
      </c>
      <c r="O2871" t="s">
        <v>8273</v>
      </c>
      <c r="P2871">
        <f t="shared" si="176"/>
        <v>1</v>
      </c>
      <c r="Q2871">
        <f t="shared" si="177"/>
        <v>35.4</v>
      </c>
      <c r="R2871" s="14">
        <f t="shared" si="178"/>
        <v>42540.593530092592</v>
      </c>
      <c r="S2871">
        <f t="shared" si="179"/>
        <v>2016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8272</v>
      </c>
      <c r="O2872" t="s">
        <v>8273</v>
      </c>
      <c r="P2872">
        <f t="shared" si="176"/>
        <v>15</v>
      </c>
      <c r="Q2872">
        <f t="shared" si="177"/>
        <v>83.33</v>
      </c>
      <c r="R2872" s="14">
        <f t="shared" si="178"/>
        <v>41746.189409722225</v>
      </c>
      <c r="S2872">
        <f t="shared" si="179"/>
        <v>2014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8272</v>
      </c>
      <c r="O2873" t="s">
        <v>8273</v>
      </c>
      <c r="P2873">
        <f t="shared" si="176"/>
        <v>5</v>
      </c>
      <c r="Q2873">
        <f t="shared" si="177"/>
        <v>35.92</v>
      </c>
      <c r="R2873" s="14">
        <f t="shared" si="178"/>
        <v>41974.738576388889</v>
      </c>
      <c r="S2873">
        <f t="shared" si="179"/>
        <v>2014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8272</v>
      </c>
      <c r="O2874" t="s">
        <v>8273</v>
      </c>
      <c r="P2874">
        <f t="shared" si="176"/>
        <v>0</v>
      </c>
      <c r="Q2874">
        <f t="shared" si="177"/>
        <v>0</v>
      </c>
      <c r="R2874" s="14">
        <f t="shared" si="178"/>
        <v>42115.11618055556</v>
      </c>
      <c r="S2874">
        <f t="shared" si="179"/>
        <v>2015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8272</v>
      </c>
      <c r="O2875" t="s">
        <v>8273</v>
      </c>
      <c r="P2875">
        <f t="shared" si="176"/>
        <v>38</v>
      </c>
      <c r="Q2875">
        <f t="shared" si="177"/>
        <v>119.13</v>
      </c>
      <c r="R2875" s="14">
        <f t="shared" si="178"/>
        <v>42002.817488425921</v>
      </c>
      <c r="S2875">
        <f t="shared" si="179"/>
        <v>2014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8272</v>
      </c>
      <c r="O2876" t="s">
        <v>8273</v>
      </c>
      <c r="P2876">
        <f t="shared" si="176"/>
        <v>5</v>
      </c>
      <c r="Q2876">
        <f t="shared" si="177"/>
        <v>90.33</v>
      </c>
      <c r="R2876" s="14">
        <f t="shared" si="178"/>
        <v>42722.84474537037</v>
      </c>
      <c r="S2876">
        <f t="shared" si="179"/>
        <v>2016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8272</v>
      </c>
      <c r="O2877" t="s">
        <v>8273</v>
      </c>
      <c r="P2877">
        <f t="shared" si="176"/>
        <v>0</v>
      </c>
      <c r="Q2877">
        <f t="shared" si="177"/>
        <v>2.33</v>
      </c>
      <c r="R2877" s="14">
        <f t="shared" si="178"/>
        <v>42465.128391203703</v>
      </c>
      <c r="S2877">
        <f t="shared" si="179"/>
        <v>2016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8272</v>
      </c>
      <c r="O2878" t="s">
        <v>8273</v>
      </c>
      <c r="P2878">
        <f t="shared" si="176"/>
        <v>0</v>
      </c>
      <c r="Q2878">
        <f t="shared" si="177"/>
        <v>0</v>
      </c>
      <c r="R2878" s="14">
        <f t="shared" si="178"/>
        <v>42171.743969907402</v>
      </c>
      <c r="S2878">
        <f t="shared" si="179"/>
        <v>2015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8272</v>
      </c>
      <c r="O2879" t="s">
        <v>8273</v>
      </c>
      <c r="P2879">
        <f t="shared" si="176"/>
        <v>11</v>
      </c>
      <c r="Q2879">
        <f t="shared" si="177"/>
        <v>108.33</v>
      </c>
      <c r="R2879" s="14">
        <f t="shared" si="178"/>
        <v>42672.955138888887</v>
      </c>
      <c r="S2879">
        <f t="shared" si="179"/>
        <v>2016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8272</v>
      </c>
      <c r="O2880" t="s">
        <v>8273</v>
      </c>
      <c r="P2880">
        <f t="shared" si="176"/>
        <v>2</v>
      </c>
      <c r="Q2880">
        <f t="shared" si="177"/>
        <v>15.75</v>
      </c>
      <c r="R2880" s="14">
        <f t="shared" si="178"/>
        <v>42128.615682870368</v>
      </c>
      <c r="S2880">
        <f t="shared" si="179"/>
        <v>2015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8272</v>
      </c>
      <c r="O2881" t="s">
        <v>8273</v>
      </c>
      <c r="P2881">
        <f t="shared" si="176"/>
        <v>0</v>
      </c>
      <c r="Q2881">
        <f t="shared" si="177"/>
        <v>29</v>
      </c>
      <c r="R2881" s="14">
        <f t="shared" si="178"/>
        <v>42359.725243055553</v>
      </c>
      <c r="S2881">
        <f t="shared" si="179"/>
        <v>2015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8272</v>
      </c>
      <c r="O2882" t="s">
        <v>8273</v>
      </c>
      <c r="P2882">
        <f t="shared" ref="P2882:P2945" si="180">ROUND(E2882/D2882*100,0)</f>
        <v>23</v>
      </c>
      <c r="Q2882">
        <f t="shared" si="177"/>
        <v>96.55</v>
      </c>
      <c r="R2882" s="14">
        <f t="shared" si="178"/>
        <v>42192.905694444446</v>
      </c>
      <c r="S2882">
        <f t="shared" si="179"/>
        <v>2015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8272</v>
      </c>
      <c r="O2883" t="s">
        <v>8273</v>
      </c>
      <c r="P2883">
        <f t="shared" si="180"/>
        <v>0</v>
      </c>
      <c r="Q2883">
        <f t="shared" ref="Q2883:Q2946" si="181">IFERROR(ROUND(E2883/L2883,2),0)</f>
        <v>0</v>
      </c>
      <c r="R2883" s="14">
        <f t="shared" ref="R2883:R2946" si="182">(((J2883/60)/60)/24)+DATE(1970,1,1)</f>
        <v>41916.597638888888</v>
      </c>
      <c r="S2883">
        <f t="shared" ref="S2883:S2946" si="183">YEAR(R2883)</f>
        <v>2014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8272</v>
      </c>
      <c r="O2884" t="s">
        <v>8273</v>
      </c>
      <c r="P2884">
        <f t="shared" si="180"/>
        <v>34</v>
      </c>
      <c r="Q2884">
        <f t="shared" si="181"/>
        <v>63</v>
      </c>
      <c r="R2884" s="14">
        <f t="shared" si="182"/>
        <v>42461.596273148149</v>
      </c>
      <c r="S2884">
        <f t="shared" si="183"/>
        <v>2016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8272</v>
      </c>
      <c r="O2885" t="s">
        <v>8273</v>
      </c>
      <c r="P2885">
        <f t="shared" si="180"/>
        <v>19</v>
      </c>
      <c r="Q2885">
        <f t="shared" si="181"/>
        <v>381.6</v>
      </c>
      <c r="R2885" s="14">
        <f t="shared" si="182"/>
        <v>42370.90320601852</v>
      </c>
      <c r="S2885">
        <f t="shared" si="183"/>
        <v>2016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8272</v>
      </c>
      <c r="O2886" t="s">
        <v>8273</v>
      </c>
      <c r="P2886">
        <f t="shared" si="180"/>
        <v>0</v>
      </c>
      <c r="Q2886">
        <f t="shared" si="181"/>
        <v>46.25</v>
      </c>
      <c r="R2886" s="14">
        <f t="shared" si="182"/>
        <v>41948.727256944447</v>
      </c>
      <c r="S2886">
        <f t="shared" si="183"/>
        <v>2014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8272</v>
      </c>
      <c r="O2887" t="s">
        <v>8273</v>
      </c>
      <c r="P2887">
        <f t="shared" si="180"/>
        <v>33</v>
      </c>
      <c r="Q2887">
        <f t="shared" si="181"/>
        <v>26</v>
      </c>
      <c r="R2887" s="14">
        <f t="shared" si="182"/>
        <v>42047.07640046296</v>
      </c>
      <c r="S2887">
        <f t="shared" si="183"/>
        <v>2015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8272</v>
      </c>
      <c r="O2888" t="s">
        <v>8273</v>
      </c>
      <c r="P2888">
        <f t="shared" si="180"/>
        <v>5</v>
      </c>
      <c r="Q2888">
        <f t="shared" si="181"/>
        <v>10</v>
      </c>
      <c r="R2888" s="14">
        <f t="shared" si="182"/>
        <v>42261.632916666669</v>
      </c>
      <c r="S2888">
        <f t="shared" si="183"/>
        <v>2015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8272</v>
      </c>
      <c r="O2889" t="s">
        <v>8273</v>
      </c>
      <c r="P2889">
        <f t="shared" si="180"/>
        <v>0</v>
      </c>
      <c r="Q2889">
        <f t="shared" si="181"/>
        <v>5</v>
      </c>
      <c r="R2889" s="14">
        <f t="shared" si="182"/>
        <v>41985.427361111113</v>
      </c>
      <c r="S2889">
        <f t="shared" si="183"/>
        <v>2014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8272</v>
      </c>
      <c r="O2890" t="s">
        <v>8273</v>
      </c>
      <c r="P2890">
        <f t="shared" si="180"/>
        <v>0</v>
      </c>
      <c r="Q2890">
        <f t="shared" si="181"/>
        <v>0</v>
      </c>
      <c r="R2890" s="14">
        <f t="shared" si="182"/>
        <v>41922.535185185188</v>
      </c>
      <c r="S2890">
        <f t="shared" si="183"/>
        <v>2014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8272</v>
      </c>
      <c r="O2891" t="s">
        <v>8273</v>
      </c>
      <c r="P2891">
        <f t="shared" si="180"/>
        <v>38</v>
      </c>
      <c r="Q2891">
        <f t="shared" si="181"/>
        <v>81.569999999999993</v>
      </c>
      <c r="R2891" s="14">
        <f t="shared" si="182"/>
        <v>41850.863252314812</v>
      </c>
      <c r="S2891">
        <f t="shared" si="183"/>
        <v>2014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8272</v>
      </c>
      <c r="O2892" t="s">
        <v>8273</v>
      </c>
      <c r="P2892">
        <f t="shared" si="180"/>
        <v>1</v>
      </c>
      <c r="Q2892">
        <f t="shared" si="181"/>
        <v>7</v>
      </c>
      <c r="R2892" s="14">
        <f t="shared" si="182"/>
        <v>41831.742962962962</v>
      </c>
      <c r="S2892">
        <f t="shared" si="183"/>
        <v>2014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8272</v>
      </c>
      <c r="O2893" t="s">
        <v>8273</v>
      </c>
      <c r="P2893">
        <f t="shared" si="180"/>
        <v>3</v>
      </c>
      <c r="Q2893">
        <f t="shared" si="181"/>
        <v>27.3</v>
      </c>
      <c r="R2893" s="14">
        <f t="shared" si="182"/>
        <v>42415.883425925931</v>
      </c>
      <c r="S2893">
        <f t="shared" si="183"/>
        <v>2016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8272</v>
      </c>
      <c r="O2894" t="s">
        <v>8273</v>
      </c>
      <c r="P2894">
        <f t="shared" si="180"/>
        <v>9</v>
      </c>
      <c r="Q2894">
        <f t="shared" si="181"/>
        <v>29.41</v>
      </c>
      <c r="R2894" s="14">
        <f t="shared" si="182"/>
        <v>41869.714166666665</v>
      </c>
      <c r="S2894">
        <f t="shared" si="183"/>
        <v>2014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8272</v>
      </c>
      <c r="O2895" t="s">
        <v>8273</v>
      </c>
      <c r="P2895">
        <f t="shared" si="180"/>
        <v>1</v>
      </c>
      <c r="Q2895">
        <f t="shared" si="181"/>
        <v>12.5</v>
      </c>
      <c r="R2895" s="14">
        <f t="shared" si="182"/>
        <v>41953.773090277777</v>
      </c>
      <c r="S2895">
        <f t="shared" si="183"/>
        <v>2014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8272</v>
      </c>
      <c r="O2896" t="s">
        <v>8273</v>
      </c>
      <c r="P2896">
        <f t="shared" si="180"/>
        <v>0</v>
      </c>
      <c r="Q2896">
        <f t="shared" si="181"/>
        <v>0</v>
      </c>
      <c r="R2896" s="14">
        <f t="shared" si="182"/>
        <v>42037.986284722225</v>
      </c>
      <c r="S2896">
        <f t="shared" si="183"/>
        <v>2015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8272</v>
      </c>
      <c r="O2897" t="s">
        <v>8273</v>
      </c>
      <c r="P2897">
        <f t="shared" si="180"/>
        <v>5</v>
      </c>
      <c r="Q2897">
        <f t="shared" si="181"/>
        <v>5.75</v>
      </c>
      <c r="R2897" s="14">
        <f t="shared" si="182"/>
        <v>41811.555462962962</v>
      </c>
      <c r="S2897">
        <f t="shared" si="183"/>
        <v>2014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8272</v>
      </c>
      <c r="O2898" t="s">
        <v>8273</v>
      </c>
      <c r="P2898">
        <f t="shared" si="180"/>
        <v>21</v>
      </c>
      <c r="Q2898">
        <f t="shared" si="181"/>
        <v>52.08</v>
      </c>
      <c r="R2898" s="14">
        <f t="shared" si="182"/>
        <v>42701.908807870372</v>
      </c>
      <c r="S2898">
        <f t="shared" si="183"/>
        <v>2016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8272</v>
      </c>
      <c r="O2899" t="s">
        <v>8273</v>
      </c>
      <c r="P2899">
        <f t="shared" si="180"/>
        <v>5</v>
      </c>
      <c r="Q2899">
        <f t="shared" si="181"/>
        <v>183.33</v>
      </c>
      <c r="R2899" s="14">
        <f t="shared" si="182"/>
        <v>42258.646504629629</v>
      </c>
      <c r="S2899">
        <f t="shared" si="183"/>
        <v>2015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8272</v>
      </c>
      <c r="O2900" t="s">
        <v>8273</v>
      </c>
      <c r="P2900">
        <f t="shared" si="180"/>
        <v>4</v>
      </c>
      <c r="Q2900">
        <f t="shared" si="181"/>
        <v>26.33</v>
      </c>
      <c r="R2900" s="14">
        <f t="shared" si="182"/>
        <v>42278.664965277778</v>
      </c>
      <c r="S2900">
        <f t="shared" si="183"/>
        <v>2015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8272</v>
      </c>
      <c r="O2901" t="s">
        <v>8273</v>
      </c>
      <c r="P2901">
        <f t="shared" si="180"/>
        <v>0</v>
      </c>
      <c r="Q2901">
        <f t="shared" si="181"/>
        <v>0</v>
      </c>
      <c r="R2901" s="14">
        <f t="shared" si="182"/>
        <v>42515.078217592592</v>
      </c>
      <c r="S2901">
        <f t="shared" si="183"/>
        <v>2016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8272</v>
      </c>
      <c r="O2902" t="s">
        <v>8273</v>
      </c>
      <c r="P2902">
        <f t="shared" si="180"/>
        <v>62</v>
      </c>
      <c r="Q2902">
        <f t="shared" si="181"/>
        <v>486.43</v>
      </c>
      <c r="R2902" s="14">
        <f t="shared" si="182"/>
        <v>41830.234166666669</v>
      </c>
      <c r="S2902">
        <f t="shared" si="183"/>
        <v>2014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8272</v>
      </c>
      <c r="O2903" t="s">
        <v>8273</v>
      </c>
      <c r="P2903">
        <f t="shared" si="180"/>
        <v>1</v>
      </c>
      <c r="Q2903">
        <f t="shared" si="181"/>
        <v>3</v>
      </c>
      <c r="R2903" s="14">
        <f t="shared" si="182"/>
        <v>41982.904386574075</v>
      </c>
      <c r="S2903">
        <f t="shared" si="183"/>
        <v>2014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8272</v>
      </c>
      <c r="O2904" t="s">
        <v>8273</v>
      </c>
      <c r="P2904">
        <f t="shared" si="180"/>
        <v>0</v>
      </c>
      <c r="Q2904">
        <f t="shared" si="181"/>
        <v>25</v>
      </c>
      <c r="R2904" s="14">
        <f t="shared" si="182"/>
        <v>42210.439768518518</v>
      </c>
      <c r="S2904">
        <f t="shared" si="183"/>
        <v>2015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8272</v>
      </c>
      <c r="O2905" t="s">
        <v>8273</v>
      </c>
      <c r="P2905">
        <f t="shared" si="180"/>
        <v>1</v>
      </c>
      <c r="Q2905">
        <f t="shared" si="181"/>
        <v>9.75</v>
      </c>
      <c r="R2905" s="14">
        <f t="shared" si="182"/>
        <v>42196.166874999995</v>
      </c>
      <c r="S2905">
        <f t="shared" si="183"/>
        <v>2015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8272</v>
      </c>
      <c r="O2906" t="s">
        <v>8273</v>
      </c>
      <c r="P2906">
        <f t="shared" si="180"/>
        <v>5</v>
      </c>
      <c r="Q2906">
        <f t="shared" si="181"/>
        <v>18.75</v>
      </c>
      <c r="R2906" s="14">
        <f t="shared" si="182"/>
        <v>41940.967951388891</v>
      </c>
      <c r="S2906">
        <f t="shared" si="183"/>
        <v>2014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8272</v>
      </c>
      <c r="O2907" t="s">
        <v>8273</v>
      </c>
      <c r="P2907">
        <f t="shared" si="180"/>
        <v>18</v>
      </c>
      <c r="Q2907">
        <f t="shared" si="181"/>
        <v>36.590000000000003</v>
      </c>
      <c r="R2907" s="14">
        <f t="shared" si="182"/>
        <v>42606.056863425925</v>
      </c>
      <c r="S2907">
        <f t="shared" si="183"/>
        <v>2016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8272</v>
      </c>
      <c r="O2908" t="s">
        <v>8273</v>
      </c>
      <c r="P2908">
        <f t="shared" si="180"/>
        <v>9</v>
      </c>
      <c r="Q2908">
        <f t="shared" si="181"/>
        <v>80.709999999999994</v>
      </c>
      <c r="R2908" s="14">
        <f t="shared" si="182"/>
        <v>42199.648912037039</v>
      </c>
      <c r="S2908">
        <f t="shared" si="183"/>
        <v>2015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8272</v>
      </c>
      <c r="O2909" t="s">
        <v>8273</v>
      </c>
      <c r="P2909">
        <f t="shared" si="180"/>
        <v>0</v>
      </c>
      <c r="Q2909">
        <f t="shared" si="181"/>
        <v>1</v>
      </c>
      <c r="R2909" s="14">
        <f t="shared" si="182"/>
        <v>42444.877743055549</v>
      </c>
      <c r="S2909">
        <f t="shared" si="183"/>
        <v>2016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8272</v>
      </c>
      <c r="O2910" t="s">
        <v>8273</v>
      </c>
      <c r="P2910">
        <f t="shared" si="180"/>
        <v>3</v>
      </c>
      <c r="Q2910">
        <f t="shared" si="181"/>
        <v>52.8</v>
      </c>
      <c r="R2910" s="14">
        <f t="shared" si="182"/>
        <v>42499.731701388882</v>
      </c>
      <c r="S2910">
        <f t="shared" si="183"/>
        <v>2016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8272</v>
      </c>
      <c r="O2911" t="s">
        <v>8273</v>
      </c>
      <c r="P2911">
        <f t="shared" si="180"/>
        <v>0</v>
      </c>
      <c r="Q2911">
        <f t="shared" si="181"/>
        <v>20</v>
      </c>
      <c r="R2911" s="14">
        <f t="shared" si="182"/>
        <v>41929.266215277778</v>
      </c>
      <c r="S2911">
        <f t="shared" si="183"/>
        <v>2014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8272</v>
      </c>
      <c r="O2912" t="s">
        <v>8273</v>
      </c>
      <c r="P2912">
        <f t="shared" si="180"/>
        <v>0</v>
      </c>
      <c r="Q2912">
        <f t="shared" si="181"/>
        <v>1</v>
      </c>
      <c r="R2912" s="14">
        <f t="shared" si="182"/>
        <v>42107.841284722221</v>
      </c>
      <c r="S2912">
        <f t="shared" si="183"/>
        <v>2015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8272</v>
      </c>
      <c r="O2913" t="s">
        <v>8273</v>
      </c>
      <c r="P2913">
        <f t="shared" si="180"/>
        <v>37</v>
      </c>
      <c r="Q2913">
        <f t="shared" si="181"/>
        <v>46.93</v>
      </c>
      <c r="R2913" s="14">
        <f t="shared" si="182"/>
        <v>42142.768819444449</v>
      </c>
      <c r="S2913">
        <f t="shared" si="183"/>
        <v>2015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8272</v>
      </c>
      <c r="O2914" t="s">
        <v>8273</v>
      </c>
      <c r="P2914">
        <f t="shared" si="180"/>
        <v>14</v>
      </c>
      <c r="Q2914">
        <f t="shared" si="181"/>
        <v>78.08</v>
      </c>
      <c r="R2914" s="14">
        <f t="shared" si="182"/>
        <v>42354.131643518514</v>
      </c>
      <c r="S2914">
        <f t="shared" si="183"/>
        <v>2015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8272</v>
      </c>
      <c r="O2915" t="s">
        <v>8273</v>
      </c>
      <c r="P2915">
        <f t="shared" si="180"/>
        <v>0</v>
      </c>
      <c r="Q2915">
        <f t="shared" si="181"/>
        <v>1</v>
      </c>
      <c r="R2915" s="14">
        <f t="shared" si="182"/>
        <v>41828.922905092593</v>
      </c>
      <c r="S2915">
        <f t="shared" si="183"/>
        <v>2014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8272</v>
      </c>
      <c r="O2916" t="s">
        <v>8273</v>
      </c>
      <c r="P2916">
        <f t="shared" si="180"/>
        <v>0</v>
      </c>
      <c r="Q2916">
        <f t="shared" si="181"/>
        <v>1</v>
      </c>
      <c r="R2916" s="14">
        <f t="shared" si="182"/>
        <v>42017.907337962963</v>
      </c>
      <c r="S2916">
        <f t="shared" si="183"/>
        <v>2015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8272</v>
      </c>
      <c r="O2917" t="s">
        <v>8273</v>
      </c>
      <c r="P2917">
        <f t="shared" si="180"/>
        <v>61</v>
      </c>
      <c r="Q2917">
        <f t="shared" si="181"/>
        <v>203.67</v>
      </c>
      <c r="R2917" s="14">
        <f t="shared" si="182"/>
        <v>42415.398032407407</v>
      </c>
      <c r="S2917">
        <f t="shared" si="183"/>
        <v>2016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8272</v>
      </c>
      <c r="O2918" t="s">
        <v>8273</v>
      </c>
      <c r="P2918">
        <f t="shared" si="180"/>
        <v>8</v>
      </c>
      <c r="Q2918">
        <f t="shared" si="181"/>
        <v>20.71</v>
      </c>
      <c r="R2918" s="14">
        <f t="shared" si="182"/>
        <v>41755.476724537039</v>
      </c>
      <c r="S2918">
        <f t="shared" si="183"/>
        <v>2014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8272</v>
      </c>
      <c r="O2919" t="s">
        <v>8273</v>
      </c>
      <c r="P2919">
        <f t="shared" si="180"/>
        <v>22</v>
      </c>
      <c r="Q2919">
        <f t="shared" si="181"/>
        <v>48.56</v>
      </c>
      <c r="R2919" s="14">
        <f t="shared" si="182"/>
        <v>42245.234340277777</v>
      </c>
      <c r="S2919">
        <f t="shared" si="183"/>
        <v>2015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8272</v>
      </c>
      <c r="O2920" t="s">
        <v>8273</v>
      </c>
      <c r="P2920">
        <f t="shared" si="180"/>
        <v>27</v>
      </c>
      <c r="Q2920">
        <f t="shared" si="181"/>
        <v>68.099999999999994</v>
      </c>
      <c r="R2920" s="14">
        <f t="shared" si="182"/>
        <v>42278.629710648151</v>
      </c>
      <c r="S2920">
        <f t="shared" si="183"/>
        <v>2015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8272</v>
      </c>
      <c r="O2921" t="s">
        <v>8273</v>
      </c>
      <c r="P2921">
        <f t="shared" si="180"/>
        <v>9</v>
      </c>
      <c r="Q2921">
        <f t="shared" si="181"/>
        <v>8.5</v>
      </c>
      <c r="R2921" s="14">
        <f t="shared" si="182"/>
        <v>41826.61954861111</v>
      </c>
      <c r="S2921">
        <f t="shared" si="183"/>
        <v>2014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8272</v>
      </c>
      <c r="O2922" t="s">
        <v>8273</v>
      </c>
      <c r="P2922">
        <f t="shared" si="180"/>
        <v>27</v>
      </c>
      <c r="Q2922">
        <f t="shared" si="181"/>
        <v>51.62</v>
      </c>
      <c r="R2922" s="14">
        <f t="shared" si="182"/>
        <v>42058.792476851857</v>
      </c>
      <c r="S2922">
        <f t="shared" si="183"/>
        <v>2015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8272</v>
      </c>
      <c r="O2923" t="s">
        <v>8314</v>
      </c>
      <c r="P2923">
        <f t="shared" si="180"/>
        <v>129</v>
      </c>
      <c r="Q2923">
        <f t="shared" si="181"/>
        <v>43</v>
      </c>
      <c r="R2923" s="14">
        <f t="shared" si="182"/>
        <v>41877.886620370373</v>
      </c>
      <c r="S2923">
        <f t="shared" si="183"/>
        <v>2014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8272</v>
      </c>
      <c r="O2924" t="s">
        <v>8314</v>
      </c>
      <c r="P2924">
        <f t="shared" si="180"/>
        <v>100</v>
      </c>
      <c r="Q2924">
        <f t="shared" si="181"/>
        <v>83.33</v>
      </c>
      <c r="R2924" s="14">
        <f t="shared" si="182"/>
        <v>42097.874155092592</v>
      </c>
      <c r="S2924">
        <f t="shared" si="183"/>
        <v>2015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8272</v>
      </c>
      <c r="O2925" t="s">
        <v>8314</v>
      </c>
      <c r="P2925">
        <f t="shared" si="180"/>
        <v>100</v>
      </c>
      <c r="Q2925">
        <f t="shared" si="181"/>
        <v>30</v>
      </c>
      <c r="R2925" s="14">
        <f t="shared" si="182"/>
        <v>42013.15253472222</v>
      </c>
      <c r="S2925">
        <f t="shared" si="183"/>
        <v>2015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8272</v>
      </c>
      <c r="O2926" t="s">
        <v>8314</v>
      </c>
      <c r="P2926">
        <f t="shared" si="180"/>
        <v>103</v>
      </c>
      <c r="Q2926">
        <f t="shared" si="181"/>
        <v>175.51</v>
      </c>
      <c r="R2926" s="14">
        <f t="shared" si="182"/>
        <v>42103.556828703702</v>
      </c>
      <c r="S2926">
        <f t="shared" si="183"/>
        <v>2015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8272</v>
      </c>
      <c r="O2927" t="s">
        <v>8314</v>
      </c>
      <c r="P2927">
        <f t="shared" si="180"/>
        <v>102</v>
      </c>
      <c r="Q2927">
        <f t="shared" si="181"/>
        <v>231.66</v>
      </c>
      <c r="R2927" s="14">
        <f t="shared" si="182"/>
        <v>41863.584120370368</v>
      </c>
      <c r="S2927">
        <f t="shared" si="183"/>
        <v>2014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8272</v>
      </c>
      <c r="O2928" t="s">
        <v>8314</v>
      </c>
      <c r="P2928">
        <f t="shared" si="180"/>
        <v>125</v>
      </c>
      <c r="Q2928">
        <f t="shared" si="181"/>
        <v>75</v>
      </c>
      <c r="R2928" s="14">
        <f t="shared" si="182"/>
        <v>42044.765960648147</v>
      </c>
      <c r="S2928">
        <f t="shared" si="183"/>
        <v>2015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8272</v>
      </c>
      <c r="O2929" t="s">
        <v>8314</v>
      </c>
      <c r="P2929">
        <f t="shared" si="180"/>
        <v>131</v>
      </c>
      <c r="Q2929">
        <f t="shared" si="181"/>
        <v>112.14</v>
      </c>
      <c r="R2929" s="14">
        <f t="shared" si="182"/>
        <v>41806.669317129628</v>
      </c>
      <c r="S2929">
        <f t="shared" si="183"/>
        <v>2014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8272</v>
      </c>
      <c r="O2930" t="s">
        <v>8314</v>
      </c>
      <c r="P2930">
        <f t="shared" si="180"/>
        <v>100</v>
      </c>
      <c r="Q2930">
        <f t="shared" si="181"/>
        <v>41.67</v>
      </c>
      <c r="R2930" s="14">
        <f t="shared" si="182"/>
        <v>42403.998217592598</v>
      </c>
      <c r="S2930">
        <f t="shared" si="183"/>
        <v>2016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8272</v>
      </c>
      <c r="O2931" t="s">
        <v>8314</v>
      </c>
      <c r="P2931">
        <f t="shared" si="180"/>
        <v>102</v>
      </c>
      <c r="Q2931">
        <f t="shared" si="181"/>
        <v>255.17</v>
      </c>
      <c r="R2931" s="14">
        <f t="shared" si="182"/>
        <v>41754.564328703702</v>
      </c>
      <c r="S2931">
        <f t="shared" si="183"/>
        <v>2014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8272</v>
      </c>
      <c r="O2932" t="s">
        <v>8314</v>
      </c>
      <c r="P2932">
        <f t="shared" si="180"/>
        <v>101</v>
      </c>
      <c r="Q2932">
        <f t="shared" si="181"/>
        <v>162.77000000000001</v>
      </c>
      <c r="R2932" s="14">
        <f t="shared" si="182"/>
        <v>42101.584074074075</v>
      </c>
      <c r="S2932">
        <f t="shared" si="183"/>
        <v>2015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8272</v>
      </c>
      <c r="O2933" t="s">
        <v>8314</v>
      </c>
      <c r="P2933">
        <f t="shared" si="180"/>
        <v>106</v>
      </c>
      <c r="Q2933">
        <f t="shared" si="181"/>
        <v>88.33</v>
      </c>
      <c r="R2933" s="14">
        <f t="shared" si="182"/>
        <v>41872.291238425925</v>
      </c>
      <c r="S2933">
        <f t="shared" si="183"/>
        <v>2014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8272</v>
      </c>
      <c r="O2934" t="s">
        <v>8314</v>
      </c>
      <c r="P2934">
        <f t="shared" si="180"/>
        <v>105</v>
      </c>
      <c r="Q2934">
        <f t="shared" si="181"/>
        <v>85.74</v>
      </c>
      <c r="R2934" s="14">
        <f t="shared" si="182"/>
        <v>42025.164780092593</v>
      </c>
      <c r="S2934">
        <f t="shared" si="183"/>
        <v>2015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8272</v>
      </c>
      <c r="O2935" t="s">
        <v>8314</v>
      </c>
      <c r="P2935">
        <f t="shared" si="180"/>
        <v>103</v>
      </c>
      <c r="Q2935">
        <f t="shared" si="181"/>
        <v>47.57</v>
      </c>
      <c r="R2935" s="14">
        <f t="shared" si="182"/>
        <v>42495.956631944442</v>
      </c>
      <c r="S2935">
        <f t="shared" si="183"/>
        <v>2016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8272</v>
      </c>
      <c r="O2936" t="s">
        <v>8314</v>
      </c>
      <c r="P2936">
        <f t="shared" si="180"/>
        <v>108</v>
      </c>
      <c r="Q2936">
        <f t="shared" si="181"/>
        <v>72.97</v>
      </c>
      <c r="R2936" s="14">
        <f t="shared" si="182"/>
        <v>41775.636157407411</v>
      </c>
      <c r="S2936">
        <f t="shared" si="183"/>
        <v>2014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8272</v>
      </c>
      <c r="O2937" t="s">
        <v>8314</v>
      </c>
      <c r="P2937">
        <f t="shared" si="180"/>
        <v>101</v>
      </c>
      <c r="Q2937">
        <f t="shared" si="181"/>
        <v>90.54</v>
      </c>
      <c r="R2937" s="14">
        <f t="shared" si="182"/>
        <v>42553.583425925928</v>
      </c>
      <c r="S2937">
        <f t="shared" si="183"/>
        <v>2016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8272</v>
      </c>
      <c r="O2938" t="s">
        <v>8314</v>
      </c>
      <c r="P2938">
        <f t="shared" si="180"/>
        <v>128</v>
      </c>
      <c r="Q2938">
        <f t="shared" si="181"/>
        <v>37.65</v>
      </c>
      <c r="R2938" s="14">
        <f t="shared" si="182"/>
        <v>41912.650729166664</v>
      </c>
      <c r="S2938">
        <f t="shared" si="183"/>
        <v>2014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8272</v>
      </c>
      <c r="O2939" t="s">
        <v>8314</v>
      </c>
      <c r="P2939">
        <f t="shared" si="180"/>
        <v>133</v>
      </c>
      <c r="Q2939">
        <f t="shared" si="181"/>
        <v>36.36</v>
      </c>
      <c r="R2939" s="14">
        <f t="shared" si="182"/>
        <v>41803.457326388889</v>
      </c>
      <c r="S2939">
        <f t="shared" si="183"/>
        <v>2014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8272</v>
      </c>
      <c r="O2940" t="s">
        <v>8314</v>
      </c>
      <c r="P2940">
        <f t="shared" si="180"/>
        <v>101</v>
      </c>
      <c r="Q2940">
        <f t="shared" si="181"/>
        <v>126.72</v>
      </c>
      <c r="R2940" s="14">
        <f t="shared" si="182"/>
        <v>42004.703865740739</v>
      </c>
      <c r="S2940">
        <f t="shared" si="183"/>
        <v>2014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8272</v>
      </c>
      <c r="O2941" t="s">
        <v>8314</v>
      </c>
      <c r="P2941">
        <f t="shared" si="180"/>
        <v>103</v>
      </c>
      <c r="Q2941">
        <f t="shared" si="181"/>
        <v>329.2</v>
      </c>
      <c r="R2941" s="14">
        <f t="shared" si="182"/>
        <v>41845.809166666666</v>
      </c>
      <c r="S2941">
        <f t="shared" si="183"/>
        <v>2014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8272</v>
      </c>
      <c r="O2942" t="s">
        <v>8314</v>
      </c>
      <c r="P2942">
        <f t="shared" si="180"/>
        <v>107</v>
      </c>
      <c r="Q2942">
        <f t="shared" si="181"/>
        <v>81.239999999999995</v>
      </c>
      <c r="R2942" s="14">
        <f t="shared" si="182"/>
        <v>41982.773356481484</v>
      </c>
      <c r="S2942">
        <f t="shared" si="183"/>
        <v>2014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8272</v>
      </c>
      <c r="O2943" t="s">
        <v>8312</v>
      </c>
      <c r="P2943">
        <f t="shared" si="180"/>
        <v>0</v>
      </c>
      <c r="Q2943">
        <f t="shared" si="181"/>
        <v>1</v>
      </c>
      <c r="R2943" s="14">
        <f t="shared" si="182"/>
        <v>42034.960127314815</v>
      </c>
      <c r="S2943">
        <f t="shared" si="183"/>
        <v>2015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8272</v>
      </c>
      <c r="O2944" t="s">
        <v>8312</v>
      </c>
      <c r="P2944">
        <f t="shared" si="180"/>
        <v>20</v>
      </c>
      <c r="Q2944">
        <f t="shared" si="181"/>
        <v>202.23</v>
      </c>
      <c r="R2944" s="14">
        <f t="shared" si="182"/>
        <v>42334.803923611107</v>
      </c>
      <c r="S2944">
        <f t="shared" si="183"/>
        <v>2015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8272</v>
      </c>
      <c r="O2945" t="s">
        <v>8312</v>
      </c>
      <c r="P2945">
        <f t="shared" si="180"/>
        <v>0</v>
      </c>
      <c r="Q2945">
        <f t="shared" si="181"/>
        <v>0</v>
      </c>
      <c r="R2945" s="14">
        <f t="shared" si="182"/>
        <v>42077.129398148143</v>
      </c>
      <c r="S2945">
        <f t="shared" si="183"/>
        <v>2015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8272</v>
      </c>
      <c r="O2946" t="s">
        <v>8312</v>
      </c>
      <c r="P2946">
        <f t="shared" ref="P2946:P3009" si="184">ROUND(E2946/D2946*100,0)</f>
        <v>1</v>
      </c>
      <c r="Q2946">
        <f t="shared" si="181"/>
        <v>100</v>
      </c>
      <c r="R2946" s="14">
        <f t="shared" si="182"/>
        <v>42132.9143287037</v>
      </c>
      <c r="S2946">
        <f t="shared" si="183"/>
        <v>2015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8272</v>
      </c>
      <c r="O2947" t="s">
        <v>8312</v>
      </c>
      <c r="P2947">
        <f t="shared" si="184"/>
        <v>0</v>
      </c>
      <c r="Q2947">
        <f t="shared" ref="Q2947:Q3010" si="185">IFERROR(ROUND(E2947/L2947,2),0)</f>
        <v>0</v>
      </c>
      <c r="R2947" s="14">
        <f t="shared" ref="R2947:R3010" si="186">(((J2947/60)/60)/24)+DATE(1970,1,1)</f>
        <v>42118.139583333337</v>
      </c>
      <c r="S2947">
        <f t="shared" ref="S2947:S3010" si="187">YEAR(R2947)</f>
        <v>2015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8272</v>
      </c>
      <c r="O2948" t="s">
        <v>8312</v>
      </c>
      <c r="P2948">
        <f t="shared" si="184"/>
        <v>0</v>
      </c>
      <c r="Q2948">
        <f t="shared" si="185"/>
        <v>1</v>
      </c>
      <c r="R2948" s="14">
        <f t="shared" si="186"/>
        <v>42567.531157407408</v>
      </c>
      <c r="S2948">
        <f t="shared" si="187"/>
        <v>2016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8272</v>
      </c>
      <c r="O2949" t="s">
        <v>8312</v>
      </c>
      <c r="P2949">
        <f t="shared" si="184"/>
        <v>4</v>
      </c>
      <c r="Q2949">
        <f t="shared" si="185"/>
        <v>82.46</v>
      </c>
      <c r="R2949" s="14">
        <f t="shared" si="186"/>
        <v>42649.562118055561</v>
      </c>
      <c r="S2949">
        <f t="shared" si="187"/>
        <v>2016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8272</v>
      </c>
      <c r="O2950" t="s">
        <v>8312</v>
      </c>
      <c r="P2950">
        <f t="shared" si="184"/>
        <v>0</v>
      </c>
      <c r="Q2950">
        <f t="shared" si="185"/>
        <v>2.67</v>
      </c>
      <c r="R2950" s="14">
        <f t="shared" si="186"/>
        <v>42097.649224537032</v>
      </c>
      <c r="S2950">
        <f t="shared" si="187"/>
        <v>2015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8272</v>
      </c>
      <c r="O2951" t="s">
        <v>8312</v>
      </c>
      <c r="P2951">
        <f t="shared" si="184"/>
        <v>3</v>
      </c>
      <c r="Q2951">
        <f t="shared" si="185"/>
        <v>12.5</v>
      </c>
      <c r="R2951" s="14">
        <f t="shared" si="186"/>
        <v>42297.823113425926</v>
      </c>
      <c r="S2951">
        <f t="shared" si="187"/>
        <v>2015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8272</v>
      </c>
      <c r="O2952" t="s">
        <v>8312</v>
      </c>
      <c r="P2952">
        <f t="shared" si="184"/>
        <v>0</v>
      </c>
      <c r="Q2952">
        <f t="shared" si="185"/>
        <v>0</v>
      </c>
      <c r="R2952" s="14">
        <f t="shared" si="186"/>
        <v>42362.36518518519</v>
      </c>
      <c r="S2952">
        <f t="shared" si="187"/>
        <v>2015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8272</v>
      </c>
      <c r="O2953" t="s">
        <v>8312</v>
      </c>
      <c r="P2953">
        <f t="shared" si="184"/>
        <v>2</v>
      </c>
      <c r="Q2953">
        <f t="shared" si="185"/>
        <v>18.899999999999999</v>
      </c>
      <c r="R2953" s="14">
        <f t="shared" si="186"/>
        <v>41872.802928240737</v>
      </c>
      <c r="S2953">
        <f t="shared" si="187"/>
        <v>2014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8272</v>
      </c>
      <c r="O2954" t="s">
        <v>8312</v>
      </c>
      <c r="P2954">
        <f t="shared" si="184"/>
        <v>8</v>
      </c>
      <c r="Q2954">
        <f t="shared" si="185"/>
        <v>200.63</v>
      </c>
      <c r="R2954" s="14">
        <f t="shared" si="186"/>
        <v>42628.690266203703</v>
      </c>
      <c r="S2954">
        <f t="shared" si="187"/>
        <v>2016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8272</v>
      </c>
      <c r="O2955" t="s">
        <v>8312</v>
      </c>
      <c r="P2955">
        <f t="shared" si="184"/>
        <v>0</v>
      </c>
      <c r="Q2955">
        <f t="shared" si="185"/>
        <v>201.67</v>
      </c>
      <c r="R2955" s="14">
        <f t="shared" si="186"/>
        <v>42255.791909722218</v>
      </c>
      <c r="S2955">
        <f t="shared" si="187"/>
        <v>2015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8272</v>
      </c>
      <c r="O2956" t="s">
        <v>8312</v>
      </c>
      <c r="P2956">
        <f t="shared" si="184"/>
        <v>0</v>
      </c>
      <c r="Q2956">
        <f t="shared" si="185"/>
        <v>0</v>
      </c>
      <c r="R2956" s="14">
        <f t="shared" si="186"/>
        <v>42790.583368055552</v>
      </c>
      <c r="S2956">
        <f t="shared" si="187"/>
        <v>2017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8272</v>
      </c>
      <c r="O2957" t="s">
        <v>8312</v>
      </c>
      <c r="P2957">
        <f t="shared" si="184"/>
        <v>60</v>
      </c>
      <c r="Q2957">
        <f t="shared" si="185"/>
        <v>65</v>
      </c>
      <c r="R2957" s="14">
        <f t="shared" si="186"/>
        <v>42141.741307870368</v>
      </c>
      <c r="S2957">
        <f t="shared" si="187"/>
        <v>2015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8272</v>
      </c>
      <c r="O2958" t="s">
        <v>8312</v>
      </c>
      <c r="P2958">
        <f t="shared" si="184"/>
        <v>17</v>
      </c>
      <c r="Q2958">
        <f t="shared" si="185"/>
        <v>66.099999999999994</v>
      </c>
      <c r="R2958" s="14">
        <f t="shared" si="186"/>
        <v>42464.958912037036</v>
      </c>
      <c r="S2958">
        <f t="shared" si="187"/>
        <v>2016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8272</v>
      </c>
      <c r="O2959" t="s">
        <v>8312</v>
      </c>
      <c r="P2959">
        <f t="shared" si="184"/>
        <v>2</v>
      </c>
      <c r="Q2959">
        <f t="shared" si="185"/>
        <v>93.33</v>
      </c>
      <c r="R2959" s="14">
        <f t="shared" si="186"/>
        <v>42031.011249999996</v>
      </c>
      <c r="S2959">
        <f t="shared" si="187"/>
        <v>2015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8272</v>
      </c>
      <c r="O2960" t="s">
        <v>8312</v>
      </c>
      <c r="P2960">
        <f t="shared" si="184"/>
        <v>0</v>
      </c>
      <c r="Q2960">
        <f t="shared" si="185"/>
        <v>0</v>
      </c>
      <c r="R2960" s="14">
        <f t="shared" si="186"/>
        <v>42438.779131944444</v>
      </c>
      <c r="S2960">
        <f t="shared" si="187"/>
        <v>2016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8272</v>
      </c>
      <c r="O2961" t="s">
        <v>8312</v>
      </c>
      <c r="P2961">
        <f t="shared" si="184"/>
        <v>0</v>
      </c>
      <c r="Q2961">
        <f t="shared" si="185"/>
        <v>0</v>
      </c>
      <c r="R2961" s="14">
        <f t="shared" si="186"/>
        <v>42498.008391203708</v>
      </c>
      <c r="S2961">
        <f t="shared" si="187"/>
        <v>2016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8272</v>
      </c>
      <c r="O2962" t="s">
        <v>8312</v>
      </c>
      <c r="P2962">
        <f t="shared" si="184"/>
        <v>0</v>
      </c>
      <c r="Q2962">
        <f t="shared" si="185"/>
        <v>0</v>
      </c>
      <c r="R2962" s="14">
        <f t="shared" si="186"/>
        <v>41863.757210648146</v>
      </c>
      <c r="S2962">
        <f t="shared" si="187"/>
        <v>2014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8272</v>
      </c>
      <c r="O2963" t="s">
        <v>8273</v>
      </c>
      <c r="P2963">
        <f t="shared" si="184"/>
        <v>110</v>
      </c>
      <c r="Q2963">
        <f t="shared" si="185"/>
        <v>50.75</v>
      </c>
      <c r="R2963" s="14">
        <f t="shared" si="186"/>
        <v>42061.212488425925</v>
      </c>
      <c r="S2963">
        <f t="shared" si="187"/>
        <v>2015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8272</v>
      </c>
      <c r="O2964" t="s">
        <v>8273</v>
      </c>
      <c r="P2964">
        <f t="shared" si="184"/>
        <v>122</v>
      </c>
      <c r="Q2964">
        <f t="shared" si="185"/>
        <v>60.9</v>
      </c>
      <c r="R2964" s="14">
        <f t="shared" si="186"/>
        <v>42036.24428240741</v>
      </c>
      <c r="S2964">
        <f t="shared" si="187"/>
        <v>2015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8272</v>
      </c>
      <c r="O2965" t="s">
        <v>8273</v>
      </c>
      <c r="P2965">
        <f t="shared" si="184"/>
        <v>107</v>
      </c>
      <c r="Q2965">
        <f t="shared" si="185"/>
        <v>109.03</v>
      </c>
      <c r="R2965" s="14">
        <f t="shared" si="186"/>
        <v>42157.470185185186</v>
      </c>
      <c r="S2965">
        <f t="shared" si="187"/>
        <v>2015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8272</v>
      </c>
      <c r="O2966" t="s">
        <v>8273</v>
      </c>
      <c r="P2966">
        <f t="shared" si="184"/>
        <v>101</v>
      </c>
      <c r="Q2966">
        <f t="shared" si="185"/>
        <v>25.69</v>
      </c>
      <c r="R2966" s="14">
        <f t="shared" si="186"/>
        <v>41827.909942129627</v>
      </c>
      <c r="S2966">
        <f t="shared" si="187"/>
        <v>2014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8272</v>
      </c>
      <c r="O2967" t="s">
        <v>8273</v>
      </c>
      <c r="P2967">
        <f t="shared" si="184"/>
        <v>109</v>
      </c>
      <c r="Q2967">
        <f t="shared" si="185"/>
        <v>41.92</v>
      </c>
      <c r="R2967" s="14">
        <f t="shared" si="186"/>
        <v>42162.729548611111</v>
      </c>
      <c r="S2967">
        <f t="shared" si="187"/>
        <v>2015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8272</v>
      </c>
      <c r="O2968" t="s">
        <v>8273</v>
      </c>
      <c r="P2968">
        <f t="shared" si="184"/>
        <v>114</v>
      </c>
      <c r="Q2968">
        <f t="shared" si="185"/>
        <v>88.77</v>
      </c>
      <c r="R2968" s="14">
        <f t="shared" si="186"/>
        <v>42233.738564814819</v>
      </c>
      <c r="S2968">
        <f t="shared" si="187"/>
        <v>2015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8272</v>
      </c>
      <c r="O2969" t="s">
        <v>8273</v>
      </c>
      <c r="P2969">
        <f t="shared" si="184"/>
        <v>114</v>
      </c>
      <c r="Q2969">
        <f t="shared" si="185"/>
        <v>80.23</v>
      </c>
      <c r="R2969" s="14">
        <f t="shared" si="186"/>
        <v>42042.197824074072</v>
      </c>
      <c r="S2969">
        <f t="shared" si="187"/>
        <v>2015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8272</v>
      </c>
      <c r="O2970" t="s">
        <v>8273</v>
      </c>
      <c r="P2970">
        <f t="shared" si="184"/>
        <v>106</v>
      </c>
      <c r="Q2970">
        <f t="shared" si="185"/>
        <v>78.94</v>
      </c>
      <c r="R2970" s="14">
        <f t="shared" si="186"/>
        <v>42585.523842592593</v>
      </c>
      <c r="S2970">
        <f t="shared" si="187"/>
        <v>2016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8272</v>
      </c>
      <c r="O2971" t="s">
        <v>8273</v>
      </c>
      <c r="P2971">
        <f t="shared" si="184"/>
        <v>163</v>
      </c>
      <c r="Q2971">
        <f t="shared" si="185"/>
        <v>95.59</v>
      </c>
      <c r="R2971" s="14">
        <f t="shared" si="186"/>
        <v>42097.786493055552</v>
      </c>
      <c r="S2971">
        <f t="shared" si="187"/>
        <v>2015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8272</v>
      </c>
      <c r="O2972" t="s">
        <v>8273</v>
      </c>
      <c r="P2972">
        <f t="shared" si="184"/>
        <v>106</v>
      </c>
      <c r="Q2972">
        <f t="shared" si="185"/>
        <v>69.89</v>
      </c>
      <c r="R2972" s="14">
        <f t="shared" si="186"/>
        <v>41808.669571759259</v>
      </c>
      <c r="S2972">
        <f t="shared" si="187"/>
        <v>2014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8272</v>
      </c>
      <c r="O2973" t="s">
        <v>8273</v>
      </c>
      <c r="P2973">
        <f t="shared" si="184"/>
        <v>100</v>
      </c>
      <c r="Q2973">
        <f t="shared" si="185"/>
        <v>74.53</v>
      </c>
      <c r="R2973" s="14">
        <f t="shared" si="186"/>
        <v>41852.658310185187</v>
      </c>
      <c r="S2973">
        <f t="shared" si="187"/>
        <v>2014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8272</v>
      </c>
      <c r="O2974" t="s">
        <v>8273</v>
      </c>
      <c r="P2974">
        <f t="shared" si="184"/>
        <v>105</v>
      </c>
      <c r="Q2974">
        <f t="shared" si="185"/>
        <v>123.94</v>
      </c>
      <c r="R2974" s="14">
        <f t="shared" si="186"/>
        <v>42694.110185185185</v>
      </c>
      <c r="S2974">
        <f t="shared" si="187"/>
        <v>2016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8272</v>
      </c>
      <c r="O2975" t="s">
        <v>8273</v>
      </c>
      <c r="P2975">
        <f t="shared" si="184"/>
        <v>175</v>
      </c>
      <c r="Q2975">
        <f t="shared" si="185"/>
        <v>264.85000000000002</v>
      </c>
      <c r="R2975" s="14">
        <f t="shared" si="186"/>
        <v>42341.818379629629</v>
      </c>
      <c r="S2975">
        <f t="shared" si="187"/>
        <v>2015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8272</v>
      </c>
      <c r="O2976" t="s">
        <v>8273</v>
      </c>
      <c r="P2976">
        <f t="shared" si="184"/>
        <v>102</v>
      </c>
      <c r="Q2976">
        <f t="shared" si="185"/>
        <v>58.62</v>
      </c>
      <c r="R2976" s="14">
        <f t="shared" si="186"/>
        <v>41880.061006944445</v>
      </c>
      <c r="S2976">
        <f t="shared" si="187"/>
        <v>2014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8272</v>
      </c>
      <c r="O2977" t="s">
        <v>8273</v>
      </c>
      <c r="P2977">
        <f t="shared" si="184"/>
        <v>100</v>
      </c>
      <c r="Q2977">
        <f t="shared" si="185"/>
        <v>70.88</v>
      </c>
      <c r="R2977" s="14">
        <f t="shared" si="186"/>
        <v>41941.683865740742</v>
      </c>
      <c r="S2977">
        <f t="shared" si="187"/>
        <v>2014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8272</v>
      </c>
      <c r="O2978" t="s">
        <v>8273</v>
      </c>
      <c r="P2978">
        <f t="shared" si="184"/>
        <v>171</v>
      </c>
      <c r="Q2978">
        <f t="shared" si="185"/>
        <v>8.57</v>
      </c>
      <c r="R2978" s="14">
        <f t="shared" si="186"/>
        <v>42425.730671296296</v>
      </c>
      <c r="S2978">
        <f t="shared" si="187"/>
        <v>2016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8272</v>
      </c>
      <c r="O2979" t="s">
        <v>8273</v>
      </c>
      <c r="P2979">
        <f t="shared" si="184"/>
        <v>114</v>
      </c>
      <c r="Q2979">
        <f t="shared" si="185"/>
        <v>113.57</v>
      </c>
      <c r="R2979" s="14">
        <f t="shared" si="186"/>
        <v>42026.88118055556</v>
      </c>
      <c r="S2979">
        <f t="shared" si="187"/>
        <v>2015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8272</v>
      </c>
      <c r="O2980" t="s">
        <v>8273</v>
      </c>
      <c r="P2980">
        <f t="shared" si="184"/>
        <v>129</v>
      </c>
      <c r="Q2980">
        <f t="shared" si="185"/>
        <v>60.69</v>
      </c>
      <c r="R2980" s="14">
        <f t="shared" si="186"/>
        <v>41922.640590277777</v>
      </c>
      <c r="S2980">
        <f t="shared" si="187"/>
        <v>2014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8272</v>
      </c>
      <c r="O2981" t="s">
        <v>8273</v>
      </c>
      <c r="P2981">
        <f t="shared" si="184"/>
        <v>101</v>
      </c>
      <c r="Q2981">
        <f t="shared" si="185"/>
        <v>110.22</v>
      </c>
      <c r="R2981" s="14">
        <f t="shared" si="186"/>
        <v>41993.824340277773</v>
      </c>
      <c r="S2981">
        <f t="shared" si="187"/>
        <v>2014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8272</v>
      </c>
      <c r="O2982" t="s">
        <v>8273</v>
      </c>
      <c r="P2982">
        <f t="shared" si="184"/>
        <v>109</v>
      </c>
      <c r="Q2982">
        <f t="shared" si="185"/>
        <v>136.46</v>
      </c>
      <c r="R2982" s="14">
        <f t="shared" si="186"/>
        <v>42219.915856481486</v>
      </c>
      <c r="S2982">
        <f t="shared" si="187"/>
        <v>2015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8272</v>
      </c>
      <c r="O2983" t="s">
        <v>8312</v>
      </c>
      <c r="P2983">
        <f t="shared" si="184"/>
        <v>129</v>
      </c>
      <c r="Q2983">
        <f t="shared" si="185"/>
        <v>53.16</v>
      </c>
      <c r="R2983" s="14">
        <f t="shared" si="186"/>
        <v>42225.559675925921</v>
      </c>
      <c r="S2983">
        <f t="shared" si="187"/>
        <v>2015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8272</v>
      </c>
      <c r="O2984" t="s">
        <v>8312</v>
      </c>
      <c r="P2984">
        <f t="shared" si="184"/>
        <v>102</v>
      </c>
      <c r="Q2984">
        <f t="shared" si="185"/>
        <v>86.49</v>
      </c>
      <c r="R2984" s="14">
        <f t="shared" si="186"/>
        <v>42381.686840277776</v>
      </c>
      <c r="S2984">
        <f t="shared" si="187"/>
        <v>2016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8272</v>
      </c>
      <c r="O2985" t="s">
        <v>8312</v>
      </c>
      <c r="P2985">
        <f t="shared" si="184"/>
        <v>147</v>
      </c>
      <c r="Q2985">
        <f t="shared" si="185"/>
        <v>155.24</v>
      </c>
      <c r="R2985" s="14">
        <f t="shared" si="186"/>
        <v>41894.632361111115</v>
      </c>
      <c r="S2985">
        <f t="shared" si="187"/>
        <v>2014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8272</v>
      </c>
      <c r="O2986" t="s">
        <v>8312</v>
      </c>
      <c r="P2986">
        <f t="shared" si="184"/>
        <v>100</v>
      </c>
      <c r="Q2986">
        <f t="shared" si="185"/>
        <v>115.08</v>
      </c>
      <c r="R2986" s="14">
        <f t="shared" si="186"/>
        <v>42576.278715277775</v>
      </c>
      <c r="S2986">
        <f t="shared" si="187"/>
        <v>2016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8272</v>
      </c>
      <c r="O2987" t="s">
        <v>8312</v>
      </c>
      <c r="P2987">
        <f t="shared" si="184"/>
        <v>122</v>
      </c>
      <c r="Q2987">
        <f t="shared" si="185"/>
        <v>109.59</v>
      </c>
      <c r="R2987" s="14">
        <f t="shared" si="186"/>
        <v>42654.973703703698</v>
      </c>
      <c r="S2987">
        <f t="shared" si="187"/>
        <v>2016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8272</v>
      </c>
      <c r="O2988" t="s">
        <v>8312</v>
      </c>
      <c r="P2988">
        <f t="shared" si="184"/>
        <v>106</v>
      </c>
      <c r="Q2988">
        <f t="shared" si="185"/>
        <v>45.21</v>
      </c>
      <c r="R2988" s="14">
        <f t="shared" si="186"/>
        <v>42431.500069444446</v>
      </c>
      <c r="S2988">
        <f t="shared" si="187"/>
        <v>2016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8272</v>
      </c>
      <c r="O2989" t="s">
        <v>8312</v>
      </c>
      <c r="P2989">
        <f t="shared" si="184"/>
        <v>110</v>
      </c>
      <c r="Q2989">
        <f t="shared" si="185"/>
        <v>104.15</v>
      </c>
      <c r="R2989" s="14">
        <f t="shared" si="186"/>
        <v>42627.307303240741</v>
      </c>
      <c r="S2989">
        <f t="shared" si="187"/>
        <v>2016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8272</v>
      </c>
      <c r="O2990" t="s">
        <v>8312</v>
      </c>
      <c r="P2990">
        <f t="shared" si="184"/>
        <v>100</v>
      </c>
      <c r="Q2990">
        <f t="shared" si="185"/>
        <v>35.71</v>
      </c>
      <c r="R2990" s="14">
        <f t="shared" si="186"/>
        <v>42511.362048611118</v>
      </c>
      <c r="S2990">
        <f t="shared" si="187"/>
        <v>2016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8272</v>
      </c>
      <c r="O2991" t="s">
        <v>8312</v>
      </c>
      <c r="P2991">
        <f t="shared" si="184"/>
        <v>177</v>
      </c>
      <c r="Q2991">
        <f t="shared" si="185"/>
        <v>97</v>
      </c>
      <c r="R2991" s="14">
        <f t="shared" si="186"/>
        <v>42337.02039351852</v>
      </c>
      <c r="S2991">
        <f t="shared" si="187"/>
        <v>2015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8272</v>
      </c>
      <c r="O2992" t="s">
        <v>8312</v>
      </c>
      <c r="P2992">
        <f t="shared" si="184"/>
        <v>100</v>
      </c>
      <c r="Q2992">
        <f t="shared" si="185"/>
        <v>370.37</v>
      </c>
      <c r="R2992" s="14">
        <f t="shared" si="186"/>
        <v>42341.57430555555</v>
      </c>
      <c r="S2992">
        <f t="shared" si="187"/>
        <v>2015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8272</v>
      </c>
      <c r="O2993" t="s">
        <v>8312</v>
      </c>
      <c r="P2993">
        <f t="shared" si="184"/>
        <v>103</v>
      </c>
      <c r="Q2993">
        <f t="shared" si="185"/>
        <v>94.41</v>
      </c>
      <c r="R2993" s="14">
        <f t="shared" si="186"/>
        <v>42740.837152777778</v>
      </c>
      <c r="S2993">
        <f t="shared" si="187"/>
        <v>2017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8272</v>
      </c>
      <c r="O2994" t="s">
        <v>8312</v>
      </c>
      <c r="P2994">
        <f t="shared" si="184"/>
        <v>105</v>
      </c>
      <c r="Q2994">
        <f t="shared" si="185"/>
        <v>48.98</v>
      </c>
      <c r="R2994" s="14">
        <f t="shared" si="186"/>
        <v>42622.767476851848</v>
      </c>
      <c r="S2994">
        <f t="shared" si="187"/>
        <v>2016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8272</v>
      </c>
      <c r="O2995" t="s">
        <v>8312</v>
      </c>
      <c r="P2995">
        <f t="shared" si="184"/>
        <v>100</v>
      </c>
      <c r="Q2995">
        <f t="shared" si="185"/>
        <v>45.59</v>
      </c>
      <c r="R2995" s="14">
        <f t="shared" si="186"/>
        <v>42390.838738425926</v>
      </c>
      <c r="S2995">
        <f t="shared" si="187"/>
        <v>2016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8272</v>
      </c>
      <c r="O2996" t="s">
        <v>8312</v>
      </c>
      <c r="P2996">
        <f t="shared" si="184"/>
        <v>458</v>
      </c>
      <c r="Q2996">
        <f t="shared" si="185"/>
        <v>23.28</v>
      </c>
      <c r="R2996" s="14">
        <f t="shared" si="186"/>
        <v>41885.478842592594</v>
      </c>
      <c r="S2996">
        <f t="shared" si="187"/>
        <v>2014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8272</v>
      </c>
      <c r="O2997" t="s">
        <v>8312</v>
      </c>
      <c r="P2997">
        <f t="shared" si="184"/>
        <v>105</v>
      </c>
      <c r="Q2997">
        <f t="shared" si="185"/>
        <v>63.23</v>
      </c>
      <c r="R2997" s="14">
        <f t="shared" si="186"/>
        <v>42724.665173611109</v>
      </c>
      <c r="S2997">
        <f t="shared" si="187"/>
        <v>2016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8272</v>
      </c>
      <c r="O2998" t="s">
        <v>8312</v>
      </c>
      <c r="P2998">
        <f t="shared" si="184"/>
        <v>172</v>
      </c>
      <c r="Q2998">
        <f t="shared" si="185"/>
        <v>153.52000000000001</v>
      </c>
      <c r="R2998" s="14">
        <f t="shared" si="186"/>
        <v>42090.912500000006</v>
      </c>
      <c r="S2998">
        <f t="shared" si="187"/>
        <v>2015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8272</v>
      </c>
      <c r="O2999" t="s">
        <v>8312</v>
      </c>
      <c r="P2999">
        <f t="shared" si="184"/>
        <v>104</v>
      </c>
      <c r="Q2999">
        <f t="shared" si="185"/>
        <v>90.2</v>
      </c>
      <c r="R2999" s="14">
        <f t="shared" si="186"/>
        <v>42775.733715277776</v>
      </c>
      <c r="S2999">
        <f t="shared" si="187"/>
        <v>2017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8272</v>
      </c>
      <c r="O3000" t="s">
        <v>8312</v>
      </c>
      <c r="P3000">
        <f t="shared" si="184"/>
        <v>103</v>
      </c>
      <c r="Q3000">
        <f t="shared" si="185"/>
        <v>118.97</v>
      </c>
      <c r="R3000" s="14">
        <f t="shared" si="186"/>
        <v>41778.193622685183</v>
      </c>
      <c r="S3000">
        <f t="shared" si="187"/>
        <v>2014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8272</v>
      </c>
      <c r="O3001" t="s">
        <v>8312</v>
      </c>
      <c r="P3001">
        <f t="shared" si="184"/>
        <v>119</v>
      </c>
      <c r="Q3001">
        <f t="shared" si="185"/>
        <v>80.25</v>
      </c>
      <c r="R3001" s="14">
        <f t="shared" si="186"/>
        <v>42780.740277777775</v>
      </c>
      <c r="S3001">
        <f t="shared" si="187"/>
        <v>2017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8272</v>
      </c>
      <c r="O3002" t="s">
        <v>8312</v>
      </c>
      <c r="P3002">
        <f t="shared" si="184"/>
        <v>100</v>
      </c>
      <c r="Q3002">
        <f t="shared" si="185"/>
        <v>62.5</v>
      </c>
      <c r="R3002" s="14">
        <f t="shared" si="186"/>
        <v>42752.827199074076</v>
      </c>
      <c r="S3002">
        <f t="shared" si="187"/>
        <v>2017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8272</v>
      </c>
      <c r="O3003" t="s">
        <v>8312</v>
      </c>
      <c r="P3003">
        <f t="shared" si="184"/>
        <v>319</v>
      </c>
      <c r="Q3003">
        <f t="shared" si="185"/>
        <v>131.38</v>
      </c>
      <c r="R3003" s="14">
        <f t="shared" si="186"/>
        <v>42534.895625000005</v>
      </c>
      <c r="S3003">
        <f t="shared" si="187"/>
        <v>2016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8272</v>
      </c>
      <c r="O3004" t="s">
        <v>8312</v>
      </c>
      <c r="P3004">
        <f t="shared" si="184"/>
        <v>109</v>
      </c>
      <c r="Q3004">
        <f t="shared" si="185"/>
        <v>73.03</v>
      </c>
      <c r="R3004" s="14">
        <f t="shared" si="186"/>
        <v>41239.83625</v>
      </c>
      <c r="S3004">
        <f t="shared" si="187"/>
        <v>2012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8272</v>
      </c>
      <c r="O3005" t="s">
        <v>8312</v>
      </c>
      <c r="P3005">
        <f t="shared" si="184"/>
        <v>101</v>
      </c>
      <c r="Q3005">
        <f t="shared" si="185"/>
        <v>178.53</v>
      </c>
      <c r="R3005" s="14">
        <f t="shared" si="186"/>
        <v>42398.849259259259</v>
      </c>
      <c r="S3005">
        <f t="shared" si="187"/>
        <v>2016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8272</v>
      </c>
      <c r="O3006" t="s">
        <v>8312</v>
      </c>
      <c r="P3006">
        <f t="shared" si="184"/>
        <v>113</v>
      </c>
      <c r="Q3006">
        <f t="shared" si="185"/>
        <v>162.91</v>
      </c>
      <c r="R3006" s="14">
        <f t="shared" si="186"/>
        <v>41928.881064814814</v>
      </c>
      <c r="S3006">
        <f t="shared" si="187"/>
        <v>2014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8272</v>
      </c>
      <c r="O3007" t="s">
        <v>8312</v>
      </c>
      <c r="P3007">
        <f t="shared" si="184"/>
        <v>120</v>
      </c>
      <c r="Q3007">
        <f t="shared" si="185"/>
        <v>108.24</v>
      </c>
      <c r="R3007" s="14">
        <f t="shared" si="186"/>
        <v>41888.674826388888</v>
      </c>
      <c r="S3007">
        <f t="shared" si="187"/>
        <v>2014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8272</v>
      </c>
      <c r="O3008" t="s">
        <v>8312</v>
      </c>
      <c r="P3008">
        <f t="shared" si="184"/>
        <v>108</v>
      </c>
      <c r="Q3008">
        <f t="shared" si="185"/>
        <v>88.87</v>
      </c>
      <c r="R3008" s="14">
        <f t="shared" si="186"/>
        <v>41957.756840277783</v>
      </c>
      <c r="S3008">
        <f t="shared" si="187"/>
        <v>2014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8272</v>
      </c>
      <c r="O3009" t="s">
        <v>8312</v>
      </c>
      <c r="P3009">
        <f t="shared" si="184"/>
        <v>180</v>
      </c>
      <c r="Q3009">
        <f t="shared" si="185"/>
        <v>54</v>
      </c>
      <c r="R3009" s="14">
        <f t="shared" si="186"/>
        <v>42098.216238425928</v>
      </c>
      <c r="S3009">
        <f t="shared" si="187"/>
        <v>2015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8272</v>
      </c>
      <c r="O3010" t="s">
        <v>8312</v>
      </c>
      <c r="P3010">
        <f t="shared" ref="P3010:P3073" si="188">ROUND(E3010/D3010*100,0)</f>
        <v>101</v>
      </c>
      <c r="Q3010">
        <f t="shared" si="185"/>
        <v>116.73</v>
      </c>
      <c r="R3010" s="14">
        <f t="shared" si="186"/>
        <v>42360.212025462963</v>
      </c>
      <c r="S3010">
        <f t="shared" si="187"/>
        <v>2015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8272</v>
      </c>
      <c r="O3011" t="s">
        <v>8312</v>
      </c>
      <c r="P3011">
        <f t="shared" si="188"/>
        <v>120</v>
      </c>
      <c r="Q3011">
        <f t="shared" ref="Q3011:Q3074" si="189">IFERROR(ROUND(E3011/L3011,2),0)</f>
        <v>233.9</v>
      </c>
      <c r="R3011" s="14">
        <f t="shared" ref="R3011:R3074" si="190">(((J3011/60)/60)/24)+DATE(1970,1,1)</f>
        <v>41939.569907407407</v>
      </c>
      <c r="S3011">
        <f t="shared" ref="S3011:S3074" si="191">YEAR(R3011)</f>
        <v>2014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8272</v>
      </c>
      <c r="O3012" t="s">
        <v>8312</v>
      </c>
      <c r="P3012">
        <f t="shared" si="188"/>
        <v>158</v>
      </c>
      <c r="Q3012">
        <f t="shared" si="189"/>
        <v>158</v>
      </c>
      <c r="R3012" s="14">
        <f t="shared" si="190"/>
        <v>41996.832395833335</v>
      </c>
      <c r="S3012">
        <f t="shared" si="191"/>
        <v>2014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8272</v>
      </c>
      <c r="O3013" t="s">
        <v>8312</v>
      </c>
      <c r="P3013">
        <f t="shared" si="188"/>
        <v>124</v>
      </c>
      <c r="Q3013">
        <f t="shared" si="189"/>
        <v>14.84</v>
      </c>
      <c r="R3013" s="14">
        <f t="shared" si="190"/>
        <v>42334.468935185185</v>
      </c>
      <c r="S3013">
        <f t="shared" si="191"/>
        <v>2015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8272</v>
      </c>
      <c r="O3014" t="s">
        <v>8312</v>
      </c>
      <c r="P3014">
        <f t="shared" si="188"/>
        <v>117</v>
      </c>
      <c r="Q3014">
        <f t="shared" si="189"/>
        <v>85.18</v>
      </c>
      <c r="R3014" s="14">
        <f t="shared" si="190"/>
        <v>42024.702893518523</v>
      </c>
      <c r="S3014">
        <f t="shared" si="191"/>
        <v>2015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8272</v>
      </c>
      <c r="O3015" t="s">
        <v>8312</v>
      </c>
      <c r="P3015">
        <f t="shared" si="188"/>
        <v>157</v>
      </c>
      <c r="Q3015">
        <f t="shared" si="189"/>
        <v>146.69</v>
      </c>
      <c r="R3015" s="14">
        <f t="shared" si="190"/>
        <v>42146.836215277777</v>
      </c>
      <c r="S3015">
        <f t="shared" si="191"/>
        <v>2015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8272</v>
      </c>
      <c r="O3016" t="s">
        <v>8312</v>
      </c>
      <c r="P3016">
        <f t="shared" si="188"/>
        <v>113</v>
      </c>
      <c r="Q3016">
        <f t="shared" si="189"/>
        <v>50.76</v>
      </c>
      <c r="R3016" s="14">
        <f t="shared" si="190"/>
        <v>41920.123611111114</v>
      </c>
      <c r="S3016">
        <f t="shared" si="191"/>
        <v>2014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8272</v>
      </c>
      <c r="O3017" t="s">
        <v>8312</v>
      </c>
      <c r="P3017">
        <f t="shared" si="188"/>
        <v>103</v>
      </c>
      <c r="Q3017">
        <f t="shared" si="189"/>
        <v>87.7</v>
      </c>
      <c r="R3017" s="14">
        <f t="shared" si="190"/>
        <v>41785.72729166667</v>
      </c>
      <c r="S3017">
        <f t="shared" si="191"/>
        <v>2014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8272</v>
      </c>
      <c r="O3018" t="s">
        <v>8312</v>
      </c>
      <c r="P3018">
        <f t="shared" si="188"/>
        <v>103</v>
      </c>
      <c r="Q3018">
        <f t="shared" si="189"/>
        <v>242.28</v>
      </c>
      <c r="R3018" s="14">
        <f t="shared" si="190"/>
        <v>41778.548055555555</v>
      </c>
      <c r="S3018">
        <f t="shared" si="191"/>
        <v>2014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8272</v>
      </c>
      <c r="O3019" t="s">
        <v>8312</v>
      </c>
      <c r="P3019">
        <f t="shared" si="188"/>
        <v>106</v>
      </c>
      <c r="Q3019">
        <f t="shared" si="189"/>
        <v>146.44999999999999</v>
      </c>
      <c r="R3019" s="14">
        <f t="shared" si="190"/>
        <v>41841.850034722222</v>
      </c>
      <c r="S3019">
        <f t="shared" si="191"/>
        <v>2014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8272</v>
      </c>
      <c r="O3020" t="s">
        <v>8312</v>
      </c>
      <c r="P3020">
        <f t="shared" si="188"/>
        <v>101</v>
      </c>
      <c r="Q3020">
        <f t="shared" si="189"/>
        <v>103.17</v>
      </c>
      <c r="R3020" s="14">
        <f t="shared" si="190"/>
        <v>42163.29833333334</v>
      </c>
      <c r="S3020">
        <f t="shared" si="191"/>
        <v>2015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8272</v>
      </c>
      <c r="O3021" t="s">
        <v>8312</v>
      </c>
      <c r="P3021">
        <f t="shared" si="188"/>
        <v>121</v>
      </c>
      <c r="Q3021">
        <f t="shared" si="189"/>
        <v>80.459999999999994</v>
      </c>
      <c r="R3021" s="14">
        <f t="shared" si="190"/>
        <v>41758.833564814813</v>
      </c>
      <c r="S3021">
        <f t="shared" si="191"/>
        <v>2014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8272</v>
      </c>
      <c r="O3022" t="s">
        <v>8312</v>
      </c>
      <c r="P3022">
        <f t="shared" si="188"/>
        <v>101</v>
      </c>
      <c r="Q3022">
        <f t="shared" si="189"/>
        <v>234.67</v>
      </c>
      <c r="R3022" s="14">
        <f t="shared" si="190"/>
        <v>42170.846446759257</v>
      </c>
      <c r="S3022">
        <f t="shared" si="191"/>
        <v>2015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8272</v>
      </c>
      <c r="O3023" t="s">
        <v>8312</v>
      </c>
      <c r="P3023">
        <f t="shared" si="188"/>
        <v>116</v>
      </c>
      <c r="Q3023">
        <f t="shared" si="189"/>
        <v>50.69</v>
      </c>
      <c r="R3023" s="14">
        <f t="shared" si="190"/>
        <v>42660.618854166663</v>
      </c>
      <c r="S3023">
        <f t="shared" si="191"/>
        <v>2016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8272</v>
      </c>
      <c r="O3024" t="s">
        <v>8312</v>
      </c>
      <c r="P3024">
        <f t="shared" si="188"/>
        <v>101</v>
      </c>
      <c r="Q3024">
        <f t="shared" si="189"/>
        <v>162.71</v>
      </c>
      <c r="R3024" s="14">
        <f t="shared" si="190"/>
        <v>42564.95380787037</v>
      </c>
      <c r="S3024">
        <f t="shared" si="191"/>
        <v>2016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8272</v>
      </c>
      <c r="O3025" t="s">
        <v>8312</v>
      </c>
      <c r="P3025">
        <f t="shared" si="188"/>
        <v>103</v>
      </c>
      <c r="Q3025">
        <f t="shared" si="189"/>
        <v>120.17</v>
      </c>
      <c r="R3025" s="14">
        <f t="shared" si="190"/>
        <v>42121.675763888896</v>
      </c>
      <c r="S3025">
        <f t="shared" si="191"/>
        <v>2015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8272</v>
      </c>
      <c r="O3026" t="s">
        <v>8312</v>
      </c>
      <c r="P3026">
        <f t="shared" si="188"/>
        <v>246</v>
      </c>
      <c r="Q3026">
        <f t="shared" si="189"/>
        <v>67.7</v>
      </c>
      <c r="R3026" s="14">
        <f t="shared" si="190"/>
        <v>41158.993923611109</v>
      </c>
      <c r="S3026">
        <f t="shared" si="191"/>
        <v>2012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8272</v>
      </c>
      <c r="O3027" t="s">
        <v>8312</v>
      </c>
      <c r="P3027">
        <f t="shared" si="188"/>
        <v>302</v>
      </c>
      <c r="Q3027">
        <f t="shared" si="189"/>
        <v>52.1</v>
      </c>
      <c r="R3027" s="14">
        <f t="shared" si="190"/>
        <v>41761.509409722225</v>
      </c>
      <c r="S3027">
        <f t="shared" si="191"/>
        <v>2014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8272</v>
      </c>
      <c r="O3028" t="s">
        <v>8312</v>
      </c>
      <c r="P3028">
        <f t="shared" si="188"/>
        <v>143</v>
      </c>
      <c r="Q3028">
        <f t="shared" si="189"/>
        <v>51.6</v>
      </c>
      <c r="R3028" s="14">
        <f t="shared" si="190"/>
        <v>42783.459398148145</v>
      </c>
      <c r="S3028">
        <f t="shared" si="191"/>
        <v>2017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8272</v>
      </c>
      <c r="O3029" t="s">
        <v>8312</v>
      </c>
      <c r="P3029">
        <f t="shared" si="188"/>
        <v>131</v>
      </c>
      <c r="Q3029">
        <f t="shared" si="189"/>
        <v>164.3</v>
      </c>
      <c r="R3029" s="14">
        <f t="shared" si="190"/>
        <v>42053.704293981486</v>
      </c>
      <c r="S3029">
        <f t="shared" si="191"/>
        <v>2015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8272</v>
      </c>
      <c r="O3030" t="s">
        <v>8312</v>
      </c>
      <c r="P3030">
        <f t="shared" si="188"/>
        <v>168</v>
      </c>
      <c r="Q3030">
        <f t="shared" si="189"/>
        <v>84.86</v>
      </c>
      <c r="R3030" s="14">
        <f t="shared" si="190"/>
        <v>42567.264178240745</v>
      </c>
      <c r="S3030">
        <f t="shared" si="191"/>
        <v>2016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8272</v>
      </c>
      <c r="O3031" t="s">
        <v>8312</v>
      </c>
      <c r="P3031">
        <f t="shared" si="188"/>
        <v>110</v>
      </c>
      <c r="Q3031">
        <f t="shared" si="189"/>
        <v>94.55</v>
      </c>
      <c r="R3031" s="14">
        <f t="shared" si="190"/>
        <v>41932.708877314813</v>
      </c>
      <c r="S3031">
        <f t="shared" si="191"/>
        <v>2014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8272</v>
      </c>
      <c r="O3032" t="s">
        <v>8312</v>
      </c>
      <c r="P3032">
        <f t="shared" si="188"/>
        <v>107</v>
      </c>
      <c r="Q3032">
        <f t="shared" si="189"/>
        <v>45.54</v>
      </c>
      <c r="R3032" s="14">
        <f t="shared" si="190"/>
        <v>42233.747349537036</v>
      </c>
      <c r="S3032">
        <f t="shared" si="191"/>
        <v>2015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8272</v>
      </c>
      <c r="O3033" t="s">
        <v>8312</v>
      </c>
      <c r="P3033">
        <f t="shared" si="188"/>
        <v>100</v>
      </c>
      <c r="Q3033">
        <f t="shared" si="189"/>
        <v>51.72</v>
      </c>
      <c r="R3033" s="14">
        <f t="shared" si="190"/>
        <v>42597.882488425923</v>
      </c>
      <c r="S3033">
        <f t="shared" si="191"/>
        <v>2016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8272</v>
      </c>
      <c r="O3034" t="s">
        <v>8312</v>
      </c>
      <c r="P3034">
        <f t="shared" si="188"/>
        <v>127</v>
      </c>
      <c r="Q3034">
        <f t="shared" si="189"/>
        <v>50.88</v>
      </c>
      <c r="R3034" s="14">
        <f t="shared" si="190"/>
        <v>42228.044664351852</v>
      </c>
      <c r="S3034">
        <f t="shared" si="191"/>
        <v>2015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8272</v>
      </c>
      <c r="O3035" t="s">
        <v>8312</v>
      </c>
      <c r="P3035">
        <f t="shared" si="188"/>
        <v>147</v>
      </c>
      <c r="Q3035">
        <f t="shared" si="189"/>
        <v>191.13</v>
      </c>
      <c r="R3035" s="14">
        <f t="shared" si="190"/>
        <v>42570.110243055555</v>
      </c>
      <c r="S3035">
        <f t="shared" si="191"/>
        <v>2016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8272</v>
      </c>
      <c r="O3036" t="s">
        <v>8312</v>
      </c>
      <c r="P3036">
        <f t="shared" si="188"/>
        <v>113</v>
      </c>
      <c r="Q3036">
        <f t="shared" si="189"/>
        <v>89.31</v>
      </c>
      <c r="R3036" s="14">
        <f t="shared" si="190"/>
        <v>42644.535358796296</v>
      </c>
      <c r="S3036">
        <f t="shared" si="191"/>
        <v>2016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8272</v>
      </c>
      <c r="O3037" t="s">
        <v>8312</v>
      </c>
      <c r="P3037">
        <f t="shared" si="188"/>
        <v>109</v>
      </c>
      <c r="Q3037">
        <f t="shared" si="189"/>
        <v>88.59</v>
      </c>
      <c r="R3037" s="14">
        <f t="shared" si="190"/>
        <v>41368.560289351852</v>
      </c>
      <c r="S3037">
        <f t="shared" si="191"/>
        <v>2013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8272</v>
      </c>
      <c r="O3038" t="s">
        <v>8312</v>
      </c>
      <c r="P3038">
        <f t="shared" si="188"/>
        <v>127</v>
      </c>
      <c r="Q3038">
        <f t="shared" si="189"/>
        <v>96.3</v>
      </c>
      <c r="R3038" s="14">
        <f t="shared" si="190"/>
        <v>41466.785231481481</v>
      </c>
      <c r="S3038">
        <f t="shared" si="191"/>
        <v>2013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8272</v>
      </c>
      <c r="O3039" t="s">
        <v>8312</v>
      </c>
      <c r="P3039">
        <f t="shared" si="188"/>
        <v>213</v>
      </c>
      <c r="Q3039">
        <f t="shared" si="189"/>
        <v>33.31</v>
      </c>
      <c r="R3039" s="14">
        <f t="shared" si="190"/>
        <v>40378.893206018518</v>
      </c>
      <c r="S3039">
        <f t="shared" si="191"/>
        <v>2010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8272</v>
      </c>
      <c r="O3040" t="s">
        <v>8312</v>
      </c>
      <c r="P3040">
        <f t="shared" si="188"/>
        <v>101</v>
      </c>
      <c r="Q3040">
        <f t="shared" si="189"/>
        <v>37.22</v>
      </c>
      <c r="R3040" s="14">
        <f t="shared" si="190"/>
        <v>42373.252280092594</v>
      </c>
      <c r="S3040">
        <f t="shared" si="191"/>
        <v>2016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8272</v>
      </c>
      <c r="O3041" t="s">
        <v>8312</v>
      </c>
      <c r="P3041">
        <f t="shared" si="188"/>
        <v>109</v>
      </c>
      <c r="Q3041">
        <f t="shared" si="189"/>
        <v>92.13</v>
      </c>
      <c r="R3041" s="14">
        <f t="shared" si="190"/>
        <v>41610.794421296298</v>
      </c>
      <c r="S3041">
        <f t="shared" si="191"/>
        <v>2013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8272</v>
      </c>
      <c r="O3042" t="s">
        <v>8312</v>
      </c>
      <c r="P3042">
        <f t="shared" si="188"/>
        <v>108</v>
      </c>
      <c r="Q3042">
        <f t="shared" si="189"/>
        <v>76.790000000000006</v>
      </c>
      <c r="R3042" s="14">
        <f t="shared" si="190"/>
        <v>42177.791909722218</v>
      </c>
      <c r="S3042">
        <f t="shared" si="191"/>
        <v>2015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8272</v>
      </c>
      <c r="O3043" t="s">
        <v>8312</v>
      </c>
      <c r="P3043">
        <f t="shared" si="188"/>
        <v>110</v>
      </c>
      <c r="Q3043">
        <f t="shared" si="189"/>
        <v>96.53</v>
      </c>
      <c r="R3043" s="14">
        <f t="shared" si="190"/>
        <v>42359.868611111116</v>
      </c>
      <c r="S3043">
        <f t="shared" si="191"/>
        <v>2015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8272</v>
      </c>
      <c r="O3044" t="s">
        <v>8312</v>
      </c>
      <c r="P3044">
        <f t="shared" si="188"/>
        <v>128</v>
      </c>
      <c r="Q3044">
        <f t="shared" si="189"/>
        <v>51.89</v>
      </c>
      <c r="R3044" s="14">
        <f t="shared" si="190"/>
        <v>42253.688043981485</v>
      </c>
      <c r="S3044">
        <f t="shared" si="191"/>
        <v>2015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8272</v>
      </c>
      <c r="O3045" t="s">
        <v>8312</v>
      </c>
      <c r="P3045">
        <f t="shared" si="188"/>
        <v>110</v>
      </c>
      <c r="Q3045">
        <f t="shared" si="189"/>
        <v>128.91</v>
      </c>
      <c r="R3045" s="14">
        <f t="shared" si="190"/>
        <v>42083.070590277777</v>
      </c>
      <c r="S3045">
        <f t="shared" si="191"/>
        <v>2015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8272</v>
      </c>
      <c r="O3046" t="s">
        <v>8312</v>
      </c>
      <c r="P3046">
        <f t="shared" si="188"/>
        <v>109</v>
      </c>
      <c r="Q3046">
        <f t="shared" si="189"/>
        <v>84.11</v>
      </c>
      <c r="R3046" s="14">
        <f t="shared" si="190"/>
        <v>42387.7268287037</v>
      </c>
      <c r="S3046">
        <f t="shared" si="191"/>
        <v>2016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8272</v>
      </c>
      <c r="O3047" t="s">
        <v>8312</v>
      </c>
      <c r="P3047">
        <f t="shared" si="188"/>
        <v>133</v>
      </c>
      <c r="Q3047">
        <f t="shared" si="189"/>
        <v>82.94</v>
      </c>
      <c r="R3047" s="14">
        <f t="shared" si="190"/>
        <v>41843.155729166669</v>
      </c>
      <c r="S3047">
        <f t="shared" si="191"/>
        <v>2014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8272</v>
      </c>
      <c r="O3048" t="s">
        <v>8312</v>
      </c>
      <c r="P3048">
        <f t="shared" si="188"/>
        <v>191</v>
      </c>
      <c r="Q3048">
        <f t="shared" si="189"/>
        <v>259.95</v>
      </c>
      <c r="R3048" s="14">
        <f t="shared" si="190"/>
        <v>41862.803078703706</v>
      </c>
      <c r="S3048">
        <f t="shared" si="191"/>
        <v>2014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8272</v>
      </c>
      <c r="O3049" t="s">
        <v>8312</v>
      </c>
      <c r="P3049">
        <f t="shared" si="188"/>
        <v>149</v>
      </c>
      <c r="Q3049">
        <f t="shared" si="189"/>
        <v>37.25</v>
      </c>
      <c r="R3049" s="14">
        <f t="shared" si="190"/>
        <v>42443.989050925928</v>
      </c>
      <c r="S3049">
        <f t="shared" si="191"/>
        <v>2016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8272</v>
      </c>
      <c r="O3050" t="s">
        <v>8312</v>
      </c>
      <c r="P3050">
        <f t="shared" si="188"/>
        <v>166</v>
      </c>
      <c r="Q3050">
        <f t="shared" si="189"/>
        <v>177.02</v>
      </c>
      <c r="R3050" s="14">
        <f t="shared" si="190"/>
        <v>41975.901180555549</v>
      </c>
      <c r="S3050">
        <f t="shared" si="191"/>
        <v>2014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8272</v>
      </c>
      <c r="O3051" t="s">
        <v>8312</v>
      </c>
      <c r="P3051">
        <f t="shared" si="188"/>
        <v>107</v>
      </c>
      <c r="Q3051">
        <f t="shared" si="189"/>
        <v>74.069999999999993</v>
      </c>
      <c r="R3051" s="14">
        <f t="shared" si="190"/>
        <v>42139.014525462961</v>
      </c>
      <c r="S3051">
        <f t="shared" si="191"/>
        <v>2015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8272</v>
      </c>
      <c r="O3052" t="s">
        <v>8312</v>
      </c>
      <c r="P3052">
        <f t="shared" si="188"/>
        <v>106</v>
      </c>
      <c r="Q3052">
        <f t="shared" si="189"/>
        <v>70.67</v>
      </c>
      <c r="R3052" s="14">
        <f t="shared" si="190"/>
        <v>42465.16851851852</v>
      </c>
      <c r="S3052">
        <f t="shared" si="191"/>
        <v>2016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8272</v>
      </c>
      <c r="O3053" t="s">
        <v>8312</v>
      </c>
      <c r="P3053">
        <f t="shared" si="188"/>
        <v>24</v>
      </c>
      <c r="Q3053">
        <f t="shared" si="189"/>
        <v>23.63</v>
      </c>
      <c r="R3053" s="14">
        <f t="shared" si="190"/>
        <v>42744.416030092587</v>
      </c>
      <c r="S3053">
        <f t="shared" si="191"/>
        <v>2017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8272</v>
      </c>
      <c r="O3054" t="s">
        <v>8312</v>
      </c>
      <c r="P3054">
        <f t="shared" si="188"/>
        <v>0</v>
      </c>
      <c r="Q3054">
        <f t="shared" si="189"/>
        <v>37.5</v>
      </c>
      <c r="R3054" s="14">
        <f t="shared" si="190"/>
        <v>42122.670069444444</v>
      </c>
      <c r="S3054">
        <f t="shared" si="191"/>
        <v>2015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8272</v>
      </c>
      <c r="O3055" t="s">
        <v>8312</v>
      </c>
      <c r="P3055">
        <f t="shared" si="188"/>
        <v>0</v>
      </c>
      <c r="Q3055">
        <f t="shared" si="189"/>
        <v>13.33</v>
      </c>
      <c r="R3055" s="14">
        <f t="shared" si="190"/>
        <v>41862.761724537035</v>
      </c>
      <c r="S3055">
        <f t="shared" si="191"/>
        <v>2014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8272</v>
      </c>
      <c r="O3056" t="s">
        <v>8312</v>
      </c>
      <c r="P3056">
        <f t="shared" si="188"/>
        <v>0</v>
      </c>
      <c r="Q3056">
        <f t="shared" si="189"/>
        <v>0</v>
      </c>
      <c r="R3056" s="14">
        <f t="shared" si="190"/>
        <v>42027.832800925928</v>
      </c>
      <c r="S3056">
        <f t="shared" si="191"/>
        <v>2015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8272</v>
      </c>
      <c r="O3057" t="s">
        <v>8312</v>
      </c>
      <c r="P3057">
        <f t="shared" si="188"/>
        <v>0</v>
      </c>
      <c r="Q3057">
        <f t="shared" si="189"/>
        <v>1</v>
      </c>
      <c r="R3057" s="14">
        <f t="shared" si="190"/>
        <v>41953.95821759259</v>
      </c>
      <c r="S3057">
        <f t="shared" si="191"/>
        <v>2014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8272</v>
      </c>
      <c r="O3058" t="s">
        <v>8312</v>
      </c>
      <c r="P3058">
        <f t="shared" si="188"/>
        <v>0</v>
      </c>
      <c r="Q3058">
        <f t="shared" si="189"/>
        <v>0</v>
      </c>
      <c r="R3058" s="14">
        <f t="shared" si="190"/>
        <v>41851.636388888888</v>
      </c>
      <c r="S3058">
        <f t="shared" si="191"/>
        <v>2014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8272</v>
      </c>
      <c r="O3059" t="s">
        <v>8312</v>
      </c>
      <c r="P3059">
        <f t="shared" si="188"/>
        <v>0</v>
      </c>
      <c r="Q3059">
        <f t="shared" si="189"/>
        <v>0</v>
      </c>
      <c r="R3059" s="14">
        <f t="shared" si="190"/>
        <v>42433.650590277779</v>
      </c>
      <c r="S3059">
        <f t="shared" si="191"/>
        <v>2016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8272</v>
      </c>
      <c r="O3060" t="s">
        <v>8312</v>
      </c>
      <c r="P3060">
        <f t="shared" si="188"/>
        <v>0</v>
      </c>
      <c r="Q3060">
        <f t="shared" si="189"/>
        <v>1</v>
      </c>
      <c r="R3060" s="14">
        <f t="shared" si="190"/>
        <v>42460.374305555553</v>
      </c>
      <c r="S3060">
        <f t="shared" si="191"/>
        <v>2016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8272</v>
      </c>
      <c r="O3061" t="s">
        <v>8312</v>
      </c>
      <c r="P3061">
        <f t="shared" si="188"/>
        <v>3</v>
      </c>
      <c r="Q3061">
        <f t="shared" si="189"/>
        <v>41</v>
      </c>
      <c r="R3061" s="14">
        <f t="shared" si="190"/>
        <v>41829.935717592591</v>
      </c>
      <c r="S3061">
        <f t="shared" si="191"/>
        <v>2014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8272</v>
      </c>
      <c r="O3062" t="s">
        <v>8312</v>
      </c>
      <c r="P3062">
        <f t="shared" si="188"/>
        <v>0</v>
      </c>
      <c r="Q3062">
        <f t="shared" si="189"/>
        <v>55.83</v>
      </c>
      <c r="R3062" s="14">
        <f t="shared" si="190"/>
        <v>42245.274699074071</v>
      </c>
      <c r="S3062">
        <f t="shared" si="191"/>
        <v>2015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8272</v>
      </c>
      <c r="O3063" t="s">
        <v>8312</v>
      </c>
      <c r="P3063">
        <f t="shared" si="188"/>
        <v>0</v>
      </c>
      <c r="Q3063">
        <f t="shared" si="189"/>
        <v>0</v>
      </c>
      <c r="R3063" s="14">
        <f t="shared" si="190"/>
        <v>41834.784120370372</v>
      </c>
      <c r="S3063">
        <f t="shared" si="191"/>
        <v>2014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8272</v>
      </c>
      <c r="O3064" t="s">
        <v>8312</v>
      </c>
      <c r="P3064">
        <f t="shared" si="188"/>
        <v>67</v>
      </c>
      <c r="Q3064">
        <f t="shared" si="189"/>
        <v>99.76</v>
      </c>
      <c r="R3064" s="14">
        <f t="shared" si="190"/>
        <v>42248.535787037035</v>
      </c>
      <c r="S3064">
        <f t="shared" si="191"/>
        <v>2015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8272</v>
      </c>
      <c r="O3065" t="s">
        <v>8312</v>
      </c>
      <c r="P3065">
        <f t="shared" si="188"/>
        <v>20</v>
      </c>
      <c r="Q3065">
        <f t="shared" si="189"/>
        <v>25.52</v>
      </c>
      <c r="R3065" s="14">
        <f t="shared" si="190"/>
        <v>42630.922893518517</v>
      </c>
      <c r="S3065">
        <f t="shared" si="191"/>
        <v>2016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8272</v>
      </c>
      <c r="O3066" t="s">
        <v>8312</v>
      </c>
      <c r="P3066">
        <f t="shared" si="188"/>
        <v>11</v>
      </c>
      <c r="Q3066">
        <f t="shared" si="189"/>
        <v>117.65</v>
      </c>
      <c r="R3066" s="14">
        <f t="shared" si="190"/>
        <v>42299.130162037036</v>
      </c>
      <c r="S3066">
        <f t="shared" si="191"/>
        <v>2015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8272</v>
      </c>
      <c r="O3067" t="s">
        <v>8312</v>
      </c>
      <c r="P3067">
        <f t="shared" si="188"/>
        <v>0</v>
      </c>
      <c r="Q3067">
        <f t="shared" si="189"/>
        <v>5</v>
      </c>
      <c r="R3067" s="14">
        <f t="shared" si="190"/>
        <v>41825.055231481485</v>
      </c>
      <c r="S3067">
        <f t="shared" si="191"/>
        <v>2014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8272</v>
      </c>
      <c r="O3068" t="s">
        <v>8312</v>
      </c>
      <c r="P3068">
        <f t="shared" si="188"/>
        <v>12</v>
      </c>
      <c r="Q3068">
        <f t="shared" si="189"/>
        <v>2796.67</v>
      </c>
      <c r="R3068" s="14">
        <f t="shared" si="190"/>
        <v>42531.228437500002</v>
      </c>
      <c r="S3068">
        <f t="shared" si="191"/>
        <v>2016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8272</v>
      </c>
      <c r="O3069" t="s">
        <v>8312</v>
      </c>
      <c r="P3069">
        <f t="shared" si="188"/>
        <v>3</v>
      </c>
      <c r="Q3069">
        <f t="shared" si="189"/>
        <v>200</v>
      </c>
      <c r="R3069" s="14">
        <f t="shared" si="190"/>
        <v>42226.938414351855</v>
      </c>
      <c r="S3069">
        <f t="shared" si="191"/>
        <v>2015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8272</v>
      </c>
      <c r="O3070" t="s">
        <v>8312</v>
      </c>
      <c r="P3070">
        <f t="shared" si="188"/>
        <v>0</v>
      </c>
      <c r="Q3070">
        <f t="shared" si="189"/>
        <v>87.5</v>
      </c>
      <c r="R3070" s="14">
        <f t="shared" si="190"/>
        <v>42263.691574074073</v>
      </c>
      <c r="S3070">
        <f t="shared" si="191"/>
        <v>2015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8272</v>
      </c>
      <c r="O3071" t="s">
        <v>8312</v>
      </c>
      <c r="P3071">
        <f t="shared" si="188"/>
        <v>14</v>
      </c>
      <c r="Q3071">
        <f t="shared" si="189"/>
        <v>20.14</v>
      </c>
      <c r="R3071" s="14">
        <f t="shared" si="190"/>
        <v>41957.833726851852</v>
      </c>
      <c r="S3071">
        <f t="shared" si="191"/>
        <v>2014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8272</v>
      </c>
      <c r="O3072" t="s">
        <v>8312</v>
      </c>
      <c r="P3072">
        <f t="shared" si="188"/>
        <v>3</v>
      </c>
      <c r="Q3072">
        <f t="shared" si="189"/>
        <v>20.88</v>
      </c>
      <c r="R3072" s="14">
        <f t="shared" si="190"/>
        <v>42690.733437499999</v>
      </c>
      <c r="S3072">
        <f t="shared" si="191"/>
        <v>2016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8272</v>
      </c>
      <c r="O3073" t="s">
        <v>8312</v>
      </c>
      <c r="P3073">
        <f t="shared" si="188"/>
        <v>60</v>
      </c>
      <c r="Q3073">
        <f t="shared" si="189"/>
        <v>61.31</v>
      </c>
      <c r="R3073" s="14">
        <f t="shared" si="190"/>
        <v>42097.732418981483</v>
      </c>
      <c r="S3073">
        <f t="shared" si="191"/>
        <v>2015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8272</v>
      </c>
      <c r="O3074" t="s">
        <v>8312</v>
      </c>
      <c r="P3074">
        <f t="shared" ref="P3074:P3137" si="192">ROUND(E3074/D3074*100,0)</f>
        <v>0</v>
      </c>
      <c r="Q3074">
        <f t="shared" si="189"/>
        <v>1</v>
      </c>
      <c r="R3074" s="14">
        <f t="shared" si="190"/>
        <v>42658.690532407403</v>
      </c>
      <c r="S3074">
        <f t="shared" si="191"/>
        <v>2016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8272</v>
      </c>
      <c r="O3075" t="s">
        <v>8312</v>
      </c>
      <c r="P3075">
        <f t="shared" si="192"/>
        <v>0</v>
      </c>
      <c r="Q3075">
        <f t="shared" ref="Q3075:Q3138" si="193">IFERROR(ROUND(E3075/L3075,2),0)</f>
        <v>92.14</v>
      </c>
      <c r="R3075" s="14">
        <f t="shared" ref="R3075:R3138" si="194">(((J3075/60)/60)/24)+DATE(1970,1,1)</f>
        <v>42111.684027777781</v>
      </c>
      <c r="S3075">
        <f t="shared" ref="S3075:S3138" si="195">YEAR(R3075)</f>
        <v>2015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8272</v>
      </c>
      <c r="O3076" t="s">
        <v>8312</v>
      </c>
      <c r="P3076">
        <f t="shared" si="192"/>
        <v>0</v>
      </c>
      <c r="Q3076">
        <f t="shared" si="193"/>
        <v>7.33</v>
      </c>
      <c r="R3076" s="14">
        <f t="shared" si="194"/>
        <v>42409.571284722217</v>
      </c>
      <c r="S3076">
        <f t="shared" si="195"/>
        <v>2016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8272</v>
      </c>
      <c r="O3077" t="s">
        <v>8312</v>
      </c>
      <c r="P3077">
        <f t="shared" si="192"/>
        <v>9</v>
      </c>
      <c r="Q3077">
        <f t="shared" si="193"/>
        <v>64.8</v>
      </c>
      <c r="R3077" s="14">
        <f t="shared" si="194"/>
        <v>42551.102314814809</v>
      </c>
      <c r="S3077">
        <f t="shared" si="195"/>
        <v>2016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8272</v>
      </c>
      <c r="O3078" t="s">
        <v>8312</v>
      </c>
      <c r="P3078">
        <f t="shared" si="192"/>
        <v>15</v>
      </c>
      <c r="Q3078">
        <f t="shared" si="193"/>
        <v>30.12</v>
      </c>
      <c r="R3078" s="14">
        <f t="shared" si="194"/>
        <v>42226.651886574073</v>
      </c>
      <c r="S3078">
        <f t="shared" si="195"/>
        <v>2015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8272</v>
      </c>
      <c r="O3079" t="s">
        <v>8312</v>
      </c>
      <c r="P3079">
        <f t="shared" si="192"/>
        <v>0</v>
      </c>
      <c r="Q3079">
        <f t="shared" si="193"/>
        <v>52.5</v>
      </c>
      <c r="R3079" s="14">
        <f t="shared" si="194"/>
        <v>42766.956921296296</v>
      </c>
      <c r="S3079">
        <f t="shared" si="195"/>
        <v>2017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8272</v>
      </c>
      <c r="O3080" t="s">
        <v>8312</v>
      </c>
      <c r="P3080">
        <f t="shared" si="192"/>
        <v>0</v>
      </c>
      <c r="Q3080">
        <f t="shared" si="193"/>
        <v>23.67</v>
      </c>
      <c r="R3080" s="14">
        <f t="shared" si="194"/>
        <v>42031.138831018514</v>
      </c>
      <c r="S3080">
        <f t="shared" si="195"/>
        <v>2015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8272</v>
      </c>
      <c r="O3081" t="s">
        <v>8312</v>
      </c>
      <c r="P3081">
        <f t="shared" si="192"/>
        <v>1</v>
      </c>
      <c r="Q3081">
        <f t="shared" si="193"/>
        <v>415.78</v>
      </c>
      <c r="R3081" s="14">
        <f t="shared" si="194"/>
        <v>42055.713368055556</v>
      </c>
      <c r="S3081">
        <f t="shared" si="195"/>
        <v>2015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8272</v>
      </c>
      <c r="O3082" t="s">
        <v>8312</v>
      </c>
      <c r="P3082">
        <f t="shared" si="192"/>
        <v>0</v>
      </c>
      <c r="Q3082">
        <f t="shared" si="193"/>
        <v>53.71</v>
      </c>
      <c r="R3082" s="14">
        <f t="shared" si="194"/>
        <v>41940.028287037036</v>
      </c>
      <c r="S3082">
        <f t="shared" si="195"/>
        <v>2014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8272</v>
      </c>
      <c r="O3083" t="s">
        <v>8312</v>
      </c>
      <c r="P3083">
        <f t="shared" si="192"/>
        <v>0</v>
      </c>
      <c r="Q3083">
        <f t="shared" si="193"/>
        <v>420.6</v>
      </c>
      <c r="R3083" s="14">
        <f t="shared" si="194"/>
        <v>42237.181608796294</v>
      </c>
      <c r="S3083">
        <f t="shared" si="195"/>
        <v>2015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8272</v>
      </c>
      <c r="O3084" t="s">
        <v>8312</v>
      </c>
      <c r="P3084">
        <f t="shared" si="192"/>
        <v>0</v>
      </c>
      <c r="Q3084">
        <f t="shared" si="193"/>
        <v>0</v>
      </c>
      <c r="R3084" s="14">
        <f t="shared" si="194"/>
        <v>42293.922986111109</v>
      </c>
      <c r="S3084">
        <f t="shared" si="195"/>
        <v>2015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8272</v>
      </c>
      <c r="O3085" t="s">
        <v>8312</v>
      </c>
      <c r="P3085">
        <f t="shared" si="192"/>
        <v>0</v>
      </c>
      <c r="Q3085">
        <f t="shared" si="193"/>
        <v>18.670000000000002</v>
      </c>
      <c r="R3085" s="14">
        <f t="shared" si="194"/>
        <v>41853.563402777778</v>
      </c>
      <c r="S3085">
        <f t="shared" si="195"/>
        <v>2014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8272</v>
      </c>
      <c r="O3086" t="s">
        <v>8312</v>
      </c>
      <c r="P3086">
        <f t="shared" si="192"/>
        <v>12</v>
      </c>
      <c r="Q3086">
        <f t="shared" si="193"/>
        <v>78.33</v>
      </c>
      <c r="R3086" s="14">
        <f t="shared" si="194"/>
        <v>42100.723738425921</v>
      </c>
      <c r="S3086">
        <f t="shared" si="195"/>
        <v>2015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8272</v>
      </c>
      <c r="O3087" t="s">
        <v>8312</v>
      </c>
      <c r="P3087">
        <f t="shared" si="192"/>
        <v>2</v>
      </c>
      <c r="Q3087">
        <f t="shared" si="193"/>
        <v>67.78</v>
      </c>
      <c r="R3087" s="14">
        <f t="shared" si="194"/>
        <v>42246.883784722217</v>
      </c>
      <c r="S3087">
        <f t="shared" si="195"/>
        <v>2015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8272</v>
      </c>
      <c r="O3088" t="s">
        <v>8312</v>
      </c>
      <c r="P3088">
        <f t="shared" si="192"/>
        <v>0</v>
      </c>
      <c r="Q3088">
        <f t="shared" si="193"/>
        <v>16.670000000000002</v>
      </c>
      <c r="R3088" s="14">
        <f t="shared" si="194"/>
        <v>42173.67082175926</v>
      </c>
      <c r="S3088">
        <f t="shared" si="195"/>
        <v>2015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8272</v>
      </c>
      <c r="O3089" t="s">
        <v>8312</v>
      </c>
      <c r="P3089">
        <f t="shared" si="192"/>
        <v>1</v>
      </c>
      <c r="Q3089">
        <f t="shared" si="193"/>
        <v>62.5</v>
      </c>
      <c r="R3089" s="14">
        <f t="shared" si="194"/>
        <v>42665.150347222225</v>
      </c>
      <c r="S3089">
        <f t="shared" si="195"/>
        <v>2016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8272</v>
      </c>
      <c r="O3090" t="s">
        <v>8312</v>
      </c>
      <c r="P3090">
        <f t="shared" si="192"/>
        <v>0</v>
      </c>
      <c r="Q3090">
        <f t="shared" si="193"/>
        <v>42</v>
      </c>
      <c r="R3090" s="14">
        <f t="shared" si="194"/>
        <v>41981.57230324074</v>
      </c>
      <c r="S3090">
        <f t="shared" si="195"/>
        <v>2014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8272</v>
      </c>
      <c r="O3091" t="s">
        <v>8312</v>
      </c>
      <c r="P3091">
        <f t="shared" si="192"/>
        <v>23</v>
      </c>
      <c r="Q3091">
        <f t="shared" si="193"/>
        <v>130.09</v>
      </c>
      <c r="R3091" s="14">
        <f t="shared" si="194"/>
        <v>42528.542627314819</v>
      </c>
      <c r="S3091">
        <f t="shared" si="195"/>
        <v>2016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8272</v>
      </c>
      <c r="O3092" t="s">
        <v>8312</v>
      </c>
      <c r="P3092">
        <f t="shared" si="192"/>
        <v>5</v>
      </c>
      <c r="Q3092">
        <f t="shared" si="193"/>
        <v>1270.22</v>
      </c>
      <c r="R3092" s="14">
        <f t="shared" si="194"/>
        <v>42065.818807870368</v>
      </c>
      <c r="S3092">
        <f t="shared" si="195"/>
        <v>2015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8272</v>
      </c>
      <c r="O3093" t="s">
        <v>8312</v>
      </c>
      <c r="P3093">
        <f t="shared" si="192"/>
        <v>16</v>
      </c>
      <c r="Q3093">
        <f t="shared" si="193"/>
        <v>88.44</v>
      </c>
      <c r="R3093" s="14">
        <f t="shared" si="194"/>
        <v>42566.948414351849</v>
      </c>
      <c r="S3093">
        <f t="shared" si="195"/>
        <v>2016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8272</v>
      </c>
      <c r="O3094" t="s">
        <v>8312</v>
      </c>
      <c r="P3094">
        <f t="shared" si="192"/>
        <v>1</v>
      </c>
      <c r="Q3094">
        <f t="shared" si="193"/>
        <v>56.34</v>
      </c>
      <c r="R3094" s="14">
        <f t="shared" si="194"/>
        <v>42255.619351851856</v>
      </c>
      <c r="S3094">
        <f t="shared" si="195"/>
        <v>2015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8272</v>
      </c>
      <c r="O3095" t="s">
        <v>8312</v>
      </c>
      <c r="P3095">
        <f t="shared" si="192"/>
        <v>23</v>
      </c>
      <c r="Q3095">
        <f t="shared" si="193"/>
        <v>53.53</v>
      </c>
      <c r="R3095" s="14">
        <f t="shared" si="194"/>
        <v>41760.909039351849</v>
      </c>
      <c r="S3095">
        <f t="shared" si="195"/>
        <v>2014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8272</v>
      </c>
      <c r="O3096" t="s">
        <v>8312</v>
      </c>
      <c r="P3096">
        <f t="shared" si="192"/>
        <v>0</v>
      </c>
      <c r="Q3096">
        <f t="shared" si="193"/>
        <v>25</v>
      </c>
      <c r="R3096" s="14">
        <f t="shared" si="194"/>
        <v>42207.795787037037</v>
      </c>
      <c r="S3096">
        <f t="shared" si="195"/>
        <v>2015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8272</v>
      </c>
      <c r="O3097" t="s">
        <v>8312</v>
      </c>
      <c r="P3097">
        <f t="shared" si="192"/>
        <v>0</v>
      </c>
      <c r="Q3097">
        <f t="shared" si="193"/>
        <v>50</v>
      </c>
      <c r="R3097" s="14">
        <f t="shared" si="194"/>
        <v>42523.025231481486</v>
      </c>
      <c r="S3097">
        <f t="shared" si="195"/>
        <v>2016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8272</v>
      </c>
      <c r="O3098" t="s">
        <v>8312</v>
      </c>
      <c r="P3098">
        <f t="shared" si="192"/>
        <v>4</v>
      </c>
      <c r="Q3098">
        <f t="shared" si="193"/>
        <v>56.79</v>
      </c>
      <c r="R3098" s="14">
        <f t="shared" si="194"/>
        <v>42114.825532407413</v>
      </c>
      <c r="S3098">
        <f t="shared" si="195"/>
        <v>2015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8272</v>
      </c>
      <c r="O3099" t="s">
        <v>8312</v>
      </c>
      <c r="P3099">
        <f t="shared" si="192"/>
        <v>17</v>
      </c>
      <c r="Q3099">
        <f t="shared" si="193"/>
        <v>40.83</v>
      </c>
      <c r="R3099" s="14">
        <f t="shared" si="194"/>
        <v>42629.503483796296</v>
      </c>
      <c r="S3099">
        <f t="shared" si="195"/>
        <v>2016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8272</v>
      </c>
      <c r="O3100" t="s">
        <v>8312</v>
      </c>
      <c r="P3100">
        <f t="shared" si="192"/>
        <v>4</v>
      </c>
      <c r="Q3100">
        <f t="shared" si="193"/>
        <v>65.11</v>
      </c>
      <c r="R3100" s="14">
        <f t="shared" si="194"/>
        <v>42359.792233796295</v>
      </c>
      <c r="S3100">
        <f t="shared" si="195"/>
        <v>2015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8272</v>
      </c>
      <c r="O3101" t="s">
        <v>8312</v>
      </c>
      <c r="P3101">
        <f t="shared" si="192"/>
        <v>14</v>
      </c>
      <c r="Q3101">
        <f t="shared" si="193"/>
        <v>55.6</v>
      </c>
      <c r="R3101" s="14">
        <f t="shared" si="194"/>
        <v>42382.189710648148</v>
      </c>
      <c r="S3101">
        <f t="shared" si="195"/>
        <v>2016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8272</v>
      </c>
      <c r="O3102" t="s">
        <v>8312</v>
      </c>
      <c r="P3102">
        <f t="shared" si="192"/>
        <v>15</v>
      </c>
      <c r="Q3102">
        <f t="shared" si="193"/>
        <v>140.54</v>
      </c>
      <c r="R3102" s="14">
        <f t="shared" si="194"/>
        <v>41902.622395833336</v>
      </c>
      <c r="S3102">
        <f t="shared" si="195"/>
        <v>2014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8272</v>
      </c>
      <c r="O3103" t="s">
        <v>8312</v>
      </c>
      <c r="P3103">
        <f t="shared" si="192"/>
        <v>12</v>
      </c>
      <c r="Q3103">
        <f t="shared" si="193"/>
        <v>25</v>
      </c>
      <c r="R3103" s="14">
        <f t="shared" si="194"/>
        <v>42171.383530092593</v>
      </c>
      <c r="S3103">
        <f t="shared" si="195"/>
        <v>2015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8272</v>
      </c>
      <c r="O3104" t="s">
        <v>8312</v>
      </c>
      <c r="P3104">
        <f t="shared" si="192"/>
        <v>39</v>
      </c>
      <c r="Q3104">
        <f t="shared" si="193"/>
        <v>69.53</v>
      </c>
      <c r="R3104" s="14">
        <f t="shared" si="194"/>
        <v>42555.340486111112</v>
      </c>
      <c r="S3104">
        <f t="shared" si="195"/>
        <v>2016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8272</v>
      </c>
      <c r="O3105" t="s">
        <v>8312</v>
      </c>
      <c r="P3105">
        <f t="shared" si="192"/>
        <v>0</v>
      </c>
      <c r="Q3105">
        <f t="shared" si="193"/>
        <v>5.5</v>
      </c>
      <c r="R3105" s="14">
        <f t="shared" si="194"/>
        <v>42107.156319444446</v>
      </c>
      <c r="S3105">
        <f t="shared" si="195"/>
        <v>2015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8272</v>
      </c>
      <c r="O3106" t="s">
        <v>8312</v>
      </c>
      <c r="P3106">
        <f t="shared" si="192"/>
        <v>30</v>
      </c>
      <c r="Q3106">
        <f t="shared" si="193"/>
        <v>237</v>
      </c>
      <c r="R3106" s="14">
        <f t="shared" si="194"/>
        <v>42006.908692129626</v>
      </c>
      <c r="S3106">
        <f t="shared" si="195"/>
        <v>2015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8272</v>
      </c>
      <c r="O3107" t="s">
        <v>8312</v>
      </c>
      <c r="P3107">
        <f t="shared" si="192"/>
        <v>42</v>
      </c>
      <c r="Q3107">
        <f t="shared" si="193"/>
        <v>79.87</v>
      </c>
      <c r="R3107" s="14">
        <f t="shared" si="194"/>
        <v>41876.718935185185</v>
      </c>
      <c r="S3107">
        <f t="shared" si="195"/>
        <v>2014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8272</v>
      </c>
      <c r="O3108" t="s">
        <v>8312</v>
      </c>
      <c r="P3108">
        <f t="shared" si="192"/>
        <v>4</v>
      </c>
      <c r="Q3108">
        <f t="shared" si="193"/>
        <v>10.25</v>
      </c>
      <c r="R3108" s="14">
        <f t="shared" si="194"/>
        <v>42241.429120370376</v>
      </c>
      <c r="S3108">
        <f t="shared" si="195"/>
        <v>2015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8272</v>
      </c>
      <c r="O3109" t="s">
        <v>8312</v>
      </c>
      <c r="P3109">
        <f t="shared" si="192"/>
        <v>20</v>
      </c>
      <c r="Q3109">
        <f t="shared" si="193"/>
        <v>272.58999999999997</v>
      </c>
      <c r="R3109" s="14">
        <f t="shared" si="194"/>
        <v>42128.814247685179</v>
      </c>
      <c r="S3109">
        <f t="shared" si="195"/>
        <v>2015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8272</v>
      </c>
      <c r="O3110" t="s">
        <v>8312</v>
      </c>
      <c r="P3110">
        <f t="shared" si="192"/>
        <v>0</v>
      </c>
      <c r="Q3110">
        <f t="shared" si="193"/>
        <v>13</v>
      </c>
      <c r="R3110" s="14">
        <f t="shared" si="194"/>
        <v>42062.680486111116</v>
      </c>
      <c r="S3110">
        <f t="shared" si="195"/>
        <v>2015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8272</v>
      </c>
      <c r="O3111" t="s">
        <v>8312</v>
      </c>
      <c r="P3111">
        <f t="shared" si="192"/>
        <v>25</v>
      </c>
      <c r="Q3111">
        <f t="shared" si="193"/>
        <v>58.18</v>
      </c>
      <c r="R3111" s="14">
        <f t="shared" si="194"/>
        <v>41844.125115740739</v>
      </c>
      <c r="S3111">
        <f t="shared" si="195"/>
        <v>2014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8272</v>
      </c>
      <c r="O3112" t="s">
        <v>8312</v>
      </c>
      <c r="P3112">
        <f t="shared" si="192"/>
        <v>0</v>
      </c>
      <c r="Q3112">
        <f t="shared" si="193"/>
        <v>10</v>
      </c>
      <c r="R3112" s="14">
        <f t="shared" si="194"/>
        <v>42745.031469907408</v>
      </c>
      <c r="S3112">
        <f t="shared" si="195"/>
        <v>2017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8272</v>
      </c>
      <c r="O3113" t="s">
        <v>8312</v>
      </c>
      <c r="P3113">
        <f t="shared" si="192"/>
        <v>27</v>
      </c>
      <c r="Q3113">
        <f t="shared" si="193"/>
        <v>70.11</v>
      </c>
      <c r="R3113" s="14">
        <f t="shared" si="194"/>
        <v>41885.595138888886</v>
      </c>
      <c r="S3113">
        <f t="shared" si="195"/>
        <v>2014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8272</v>
      </c>
      <c r="O3114" t="s">
        <v>8312</v>
      </c>
      <c r="P3114">
        <f t="shared" si="192"/>
        <v>5</v>
      </c>
      <c r="Q3114">
        <f t="shared" si="193"/>
        <v>57.89</v>
      </c>
      <c r="R3114" s="14">
        <f t="shared" si="194"/>
        <v>42615.121921296297</v>
      </c>
      <c r="S3114">
        <f t="shared" si="195"/>
        <v>2016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8272</v>
      </c>
      <c r="O3115" t="s">
        <v>8312</v>
      </c>
      <c r="P3115">
        <f t="shared" si="192"/>
        <v>4</v>
      </c>
      <c r="Q3115">
        <f t="shared" si="193"/>
        <v>125.27</v>
      </c>
      <c r="R3115" s="14">
        <f t="shared" si="194"/>
        <v>42081.731273148151</v>
      </c>
      <c r="S3115">
        <f t="shared" si="195"/>
        <v>2015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8272</v>
      </c>
      <c r="O3116" t="s">
        <v>8312</v>
      </c>
      <c r="P3116">
        <f t="shared" si="192"/>
        <v>0</v>
      </c>
      <c r="Q3116">
        <f t="shared" si="193"/>
        <v>0</v>
      </c>
      <c r="R3116" s="14">
        <f t="shared" si="194"/>
        <v>41843.632523148146</v>
      </c>
      <c r="S3116">
        <f t="shared" si="195"/>
        <v>2014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8272</v>
      </c>
      <c r="O3117" t="s">
        <v>8312</v>
      </c>
      <c r="P3117">
        <f t="shared" si="192"/>
        <v>3</v>
      </c>
      <c r="Q3117">
        <f t="shared" si="193"/>
        <v>300</v>
      </c>
      <c r="R3117" s="14">
        <f t="shared" si="194"/>
        <v>42496.447071759263</v>
      </c>
      <c r="S3117">
        <f t="shared" si="195"/>
        <v>2016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8272</v>
      </c>
      <c r="O3118" t="s">
        <v>8312</v>
      </c>
      <c r="P3118">
        <f t="shared" si="192"/>
        <v>57</v>
      </c>
      <c r="Q3118">
        <f t="shared" si="193"/>
        <v>43</v>
      </c>
      <c r="R3118" s="14">
        <f t="shared" si="194"/>
        <v>42081.515335648146</v>
      </c>
      <c r="S3118">
        <f t="shared" si="195"/>
        <v>2015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8272</v>
      </c>
      <c r="O3119" t="s">
        <v>8312</v>
      </c>
      <c r="P3119">
        <f t="shared" si="192"/>
        <v>0</v>
      </c>
      <c r="Q3119">
        <f t="shared" si="193"/>
        <v>1</v>
      </c>
      <c r="R3119" s="14">
        <f t="shared" si="194"/>
        <v>42509.374537037031</v>
      </c>
      <c r="S3119">
        <f t="shared" si="195"/>
        <v>2016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8272</v>
      </c>
      <c r="O3120" t="s">
        <v>8312</v>
      </c>
      <c r="P3120">
        <f t="shared" si="192"/>
        <v>0</v>
      </c>
      <c r="Q3120">
        <f t="shared" si="193"/>
        <v>775</v>
      </c>
      <c r="R3120" s="14">
        <f t="shared" si="194"/>
        <v>42534.649571759262</v>
      </c>
      <c r="S3120">
        <f t="shared" si="195"/>
        <v>2016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8272</v>
      </c>
      <c r="O3121" t="s">
        <v>8312</v>
      </c>
      <c r="P3121">
        <f t="shared" si="192"/>
        <v>0</v>
      </c>
      <c r="Q3121">
        <f t="shared" si="193"/>
        <v>5</v>
      </c>
      <c r="R3121" s="14">
        <f t="shared" si="194"/>
        <v>42060.04550925926</v>
      </c>
      <c r="S3121">
        <f t="shared" si="195"/>
        <v>2015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8272</v>
      </c>
      <c r="O3122" t="s">
        <v>8312</v>
      </c>
      <c r="P3122">
        <f t="shared" si="192"/>
        <v>0</v>
      </c>
      <c r="Q3122">
        <f t="shared" si="193"/>
        <v>12.8</v>
      </c>
      <c r="R3122" s="14">
        <f t="shared" si="194"/>
        <v>42435.942083333335</v>
      </c>
      <c r="S3122">
        <f t="shared" si="195"/>
        <v>2016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8272</v>
      </c>
      <c r="O3123" t="s">
        <v>8312</v>
      </c>
      <c r="P3123">
        <f t="shared" si="192"/>
        <v>1</v>
      </c>
      <c r="Q3123">
        <f t="shared" si="193"/>
        <v>10</v>
      </c>
      <c r="R3123" s="14">
        <f t="shared" si="194"/>
        <v>41848.679803240739</v>
      </c>
      <c r="S3123">
        <f t="shared" si="195"/>
        <v>2014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8272</v>
      </c>
      <c r="O3124" t="s">
        <v>8312</v>
      </c>
      <c r="P3124">
        <f t="shared" si="192"/>
        <v>58</v>
      </c>
      <c r="Q3124">
        <f t="shared" si="193"/>
        <v>58</v>
      </c>
      <c r="R3124" s="14">
        <f t="shared" si="194"/>
        <v>42678.932083333333</v>
      </c>
      <c r="S3124">
        <f t="shared" si="195"/>
        <v>2016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8272</v>
      </c>
      <c r="O3125" t="s">
        <v>8312</v>
      </c>
      <c r="P3125">
        <f t="shared" si="192"/>
        <v>68</v>
      </c>
      <c r="Q3125">
        <f t="shared" si="193"/>
        <v>244.8</v>
      </c>
      <c r="R3125" s="14">
        <f t="shared" si="194"/>
        <v>42530.993032407408</v>
      </c>
      <c r="S3125">
        <f t="shared" si="195"/>
        <v>2016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8272</v>
      </c>
      <c r="O3126" t="s">
        <v>8312</v>
      </c>
      <c r="P3126">
        <f t="shared" si="192"/>
        <v>0</v>
      </c>
      <c r="Q3126">
        <f t="shared" si="193"/>
        <v>6.5</v>
      </c>
      <c r="R3126" s="14">
        <f t="shared" si="194"/>
        <v>41977.780104166668</v>
      </c>
      <c r="S3126">
        <f t="shared" si="195"/>
        <v>2014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8272</v>
      </c>
      <c r="O3127" t="s">
        <v>8312</v>
      </c>
      <c r="P3127">
        <f t="shared" si="192"/>
        <v>0</v>
      </c>
      <c r="Q3127">
        <f t="shared" si="193"/>
        <v>0</v>
      </c>
      <c r="R3127" s="14">
        <f t="shared" si="194"/>
        <v>42346.20685185185</v>
      </c>
      <c r="S3127">
        <f t="shared" si="195"/>
        <v>2015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8272</v>
      </c>
      <c r="O3128" t="s">
        <v>8312</v>
      </c>
      <c r="P3128">
        <f t="shared" si="192"/>
        <v>4</v>
      </c>
      <c r="Q3128">
        <f t="shared" si="193"/>
        <v>61.18</v>
      </c>
      <c r="R3128" s="14">
        <f t="shared" si="194"/>
        <v>42427.01807870371</v>
      </c>
      <c r="S3128">
        <f t="shared" si="195"/>
        <v>2016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8272</v>
      </c>
      <c r="O3129" t="s">
        <v>8312</v>
      </c>
      <c r="P3129">
        <f t="shared" si="192"/>
        <v>0</v>
      </c>
      <c r="Q3129">
        <f t="shared" si="193"/>
        <v>0</v>
      </c>
      <c r="R3129" s="14">
        <f t="shared" si="194"/>
        <v>42034.856817129628</v>
      </c>
      <c r="S3129">
        <f t="shared" si="195"/>
        <v>2015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8272</v>
      </c>
      <c r="O3130" t="s">
        <v>8273</v>
      </c>
      <c r="P3130">
        <f t="shared" si="192"/>
        <v>109</v>
      </c>
      <c r="Q3130">
        <f t="shared" si="193"/>
        <v>139.24</v>
      </c>
      <c r="R3130" s="14">
        <f t="shared" si="194"/>
        <v>42780.825706018513</v>
      </c>
      <c r="S3130">
        <f t="shared" si="195"/>
        <v>2017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8272</v>
      </c>
      <c r="O3131" t="s">
        <v>8273</v>
      </c>
      <c r="P3131">
        <f t="shared" si="192"/>
        <v>1</v>
      </c>
      <c r="Q3131">
        <f t="shared" si="193"/>
        <v>10</v>
      </c>
      <c r="R3131" s="14">
        <f t="shared" si="194"/>
        <v>42803.842812499999</v>
      </c>
      <c r="S3131">
        <f t="shared" si="195"/>
        <v>2017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8272</v>
      </c>
      <c r="O3132" t="s">
        <v>8273</v>
      </c>
      <c r="P3132">
        <f t="shared" si="192"/>
        <v>4</v>
      </c>
      <c r="Q3132">
        <f t="shared" si="193"/>
        <v>93.75</v>
      </c>
      <c r="R3132" s="14">
        <f t="shared" si="194"/>
        <v>42808.640231481477</v>
      </c>
      <c r="S3132">
        <f t="shared" si="195"/>
        <v>2017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8272</v>
      </c>
      <c r="O3133" t="s">
        <v>8273</v>
      </c>
      <c r="P3133">
        <f t="shared" si="192"/>
        <v>16</v>
      </c>
      <c r="Q3133">
        <f t="shared" si="193"/>
        <v>53.75</v>
      </c>
      <c r="R3133" s="14">
        <f t="shared" si="194"/>
        <v>42803.579224537039</v>
      </c>
      <c r="S3133">
        <f t="shared" si="195"/>
        <v>2017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8272</v>
      </c>
      <c r="O3134" t="s">
        <v>8273</v>
      </c>
      <c r="P3134">
        <f t="shared" si="192"/>
        <v>0</v>
      </c>
      <c r="Q3134">
        <f t="shared" si="193"/>
        <v>10</v>
      </c>
      <c r="R3134" s="14">
        <f t="shared" si="194"/>
        <v>42786.350231481483</v>
      </c>
      <c r="S3134">
        <f t="shared" si="195"/>
        <v>2017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8272</v>
      </c>
      <c r="O3135" t="s">
        <v>8273</v>
      </c>
      <c r="P3135">
        <f t="shared" si="192"/>
        <v>108</v>
      </c>
      <c r="Q3135">
        <f t="shared" si="193"/>
        <v>33.75</v>
      </c>
      <c r="R3135" s="14">
        <f t="shared" si="194"/>
        <v>42788.565208333333</v>
      </c>
      <c r="S3135">
        <f t="shared" si="195"/>
        <v>2017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8272</v>
      </c>
      <c r="O3136" t="s">
        <v>8273</v>
      </c>
      <c r="P3136">
        <f t="shared" si="192"/>
        <v>23</v>
      </c>
      <c r="Q3136">
        <f t="shared" si="193"/>
        <v>18.75</v>
      </c>
      <c r="R3136" s="14">
        <f t="shared" si="194"/>
        <v>42800.720127314817</v>
      </c>
      <c r="S3136">
        <f t="shared" si="195"/>
        <v>2017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8272</v>
      </c>
      <c r="O3137" t="s">
        <v>8273</v>
      </c>
      <c r="P3137">
        <f t="shared" si="192"/>
        <v>21</v>
      </c>
      <c r="Q3137">
        <f t="shared" si="193"/>
        <v>23.14</v>
      </c>
      <c r="R3137" s="14">
        <f t="shared" si="194"/>
        <v>42807.151863425926</v>
      </c>
      <c r="S3137">
        <f t="shared" si="195"/>
        <v>2017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8272</v>
      </c>
      <c r="O3138" t="s">
        <v>8273</v>
      </c>
      <c r="P3138">
        <f t="shared" ref="P3138:P3201" si="196">ROUND(E3138/D3138*100,0)</f>
        <v>128</v>
      </c>
      <c r="Q3138">
        <f t="shared" si="193"/>
        <v>29.05</v>
      </c>
      <c r="R3138" s="14">
        <f t="shared" si="194"/>
        <v>42789.462430555555</v>
      </c>
      <c r="S3138">
        <f t="shared" si="195"/>
        <v>2017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8272</v>
      </c>
      <c r="O3139" t="s">
        <v>8273</v>
      </c>
      <c r="P3139">
        <f t="shared" si="196"/>
        <v>3</v>
      </c>
      <c r="Q3139">
        <f t="shared" ref="Q3139:Q3202" si="197">IFERROR(ROUND(E3139/L3139,2),0)</f>
        <v>50</v>
      </c>
      <c r="R3139" s="14">
        <f t="shared" ref="R3139:R3202" si="198">(((J3139/60)/60)/24)+DATE(1970,1,1)</f>
        <v>42807.885057870371</v>
      </c>
      <c r="S3139">
        <f t="shared" ref="S3139:S3202" si="199">YEAR(R3139)</f>
        <v>2017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8272</v>
      </c>
      <c r="O3140" t="s">
        <v>8273</v>
      </c>
      <c r="P3140">
        <f t="shared" si="196"/>
        <v>0</v>
      </c>
      <c r="Q3140">
        <f t="shared" si="197"/>
        <v>0</v>
      </c>
      <c r="R3140" s="14">
        <f t="shared" si="198"/>
        <v>42809.645914351851</v>
      </c>
      <c r="S3140">
        <f t="shared" si="199"/>
        <v>2017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8272</v>
      </c>
      <c r="O3141" t="s">
        <v>8273</v>
      </c>
      <c r="P3141">
        <f t="shared" si="196"/>
        <v>5</v>
      </c>
      <c r="Q3141">
        <f t="shared" si="197"/>
        <v>450</v>
      </c>
      <c r="R3141" s="14">
        <f t="shared" si="198"/>
        <v>42785.270370370374</v>
      </c>
      <c r="S3141">
        <f t="shared" si="199"/>
        <v>2017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8272</v>
      </c>
      <c r="O3142" t="s">
        <v>8273</v>
      </c>
      <c r="P3142">
        <f t="shared" si="196"/>
        <v>1</v>
      </c>
      <c r="Q3142">
        <f t="shared" si="197"/>
        <v>24</v>
      </c>
      <c r="R3142" s="14">
        <f t="shared" si="198"/>
        <v>42802.718784722223</v>
      </c>
      <c r="S3142">
        <f t="shared" si="199"/>
        <v>2017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8272</v>
      </c>
      <c r="O3143" t="s">
        <v>8273</v>
      </c>
      <c r="P3143">
        <f t="shared" si="196"/>
        <v>52</v>
      </c>
      <c r="Q3143">
        <f t="shared" si="197"/>
        <v>32.25</v>
      </c>
      <c r="R3143" s="14">
        <f t="shared" si="198"/>
        <v>42800.753333333334</v>
      </c>
      <c r="S3143">
        <f t="shared" si="199"/>
        <v>2017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8272</v>
      </c>
      <c r="O3144" t="s">
        <v>8273</v>
      </c>
      <c r="P3144">
        <f t="shared" si="196"/>
        <v>2</v>
      </c>
      <c r="Q3144">
        <f t="shared" si="197"/>
        <v>15</v>
      </c>
      <c r="R3144" s="14">
        <f t="shared" si="198"/>
        <v>42783.513182870374</v>
      </c>
      <c r="S3144">
        <f t="shared" si="199"/>
        <v>2017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8272</v>
      </c>
      <c r="O3145" t="s">
        <v>8273</v>
      </c>
      <c r="P3145">
        <f t="shared" si="196"/>
        <v>0</v>
      </c>
      <c r="Q3145">
        <f t="shared" si="197"/>
        <v>0</v>
      </c>
      <c r="R3145" s="14">
        <f t="shared" si="198"/>
        <v>42808.358287037037</v>
      </c>
      <c r="S3145">
        <f t="shared" si="199"/>
        <v>2017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8272</v>
      </c>
      <c r="O3146" t="s">
        <v>8273</v>
      </c>
      <c r="P3146">
        <f t="shared" si="196"/>
        <v>75</v>
      </c>
      <c r="Q3146">
        <f t="shared" si="197"/>
        <v>251.33</v>
      </c>
      <c r="R3146" s="14">
        <f t="shared" si="198"/>
        <v>42796.538275462968</v>
      </c>
      <c r="S3146">
        <f t="shared" si="199"/>
        <v>2017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8272</v>
      </c>
      <c r="O3147" t="s">
        <v>8273</v>
      </c>
      <c r="P3147">
        <f t="shared" si="196"/>
        <v>0</v>
      </c>
      <c r="Q3147">
        <f t="shared" si="197"/>
        <v>0</v>
      </c>
      <c r="R3147" s="14">
        <f t="shared" si="198"/>
        <v>42762.040902777779</v>
      </c>
      <c r="S3147">
        <f t="shared" si="199"/>
        <v>2017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8272</v>
      </c>
      <c r="O3148" t="s">
        <v>8273</v>
      </c>
      <c r="P3148">
        <f t="shared" si="196"/>
        <v>11</v>
      </c>
      <c r="Q3148">
        <f t="shared" si="197"/>
        <v>437.5</v>
      </c>
      <c r="R3148" s="14">
        <f t="shared" si="198"/>
        <v>42796.682476851856</v>
      </c>
      <c r="S3148">
        <f t="shared" si="199"/>
        <v>2017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8272</v>
      </c>
      <c r="O3149" t="s">
        <v>8273</v>
      </c>
      <c r="P3149">
        <f t="shared" si="196"/>
        <v>118</v>
      </c>
      <c r="Q3149">
        <f t="shared" si="197"/>
        <v>110.35</v>
      </c>
      <c r="R3149" s="14">
        <f t="shared" si="198"/>
        <v>41909.969386574077</v>
      </c>
      <c r="S3149">
        <f t="shared" si="199"/>
        <v>2014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8272</v>
      </c>
      <c r="O3150" t="s">
        <v>8273</v>
      </c>
      <c r="P3150">
        <f t="shared" si="196"/>
        <v>131</v>
      </c>
      <c r="Q3150">
        <f t="shared" si="197"/>
        <v>41.42</v>
      </c>
      <c r="R3150" s="14">
        <f t="shared" si="198"/>
        <v>41891.665324074071</v>
      </c>
      <c r="S3150">
        <f t="shared" si="199"/>
        <v>2014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8272</v>
      </c>
      <c r="O3151" t="s">
        <v>8273</v>
      </c>
      <c r="P3151">
        <f t="shared" si="196"/>
        <v>104</v>
      </c>
      <c r="Q3151">
        <f t="shared" si="197"/>
        <v>52</v>
      </c>
      <c r="R3151" s="14">
        <f t="shared" si="198"/>
        <v>41226.017361111109</v>
      </c>
      <c r="S3151">
        <f t="shared" si="199"/>
        <v>2012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8272</v>
      </c>
      <c r="O3152" t="s">
        <v>8273</v>
      </c>
      <c r="P3152">
        <f t="shared" si="196"/>
        <v>101</v>
      </c>
      <c r="Q3152">
        <f t="shared" si="197"/>
        <v>33.99</v>
      </c>
      <c r="R3152" s="14">
        <f t="shared" si="198"/>
        <v>40478.263923611114</v>
      </c>
      <c r="S3152">
        <f t="shared" si="199"/>
        <v>2010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8272</v>
      </c>
      <c r="O3153" t="s">
        <v>8273</v>
      </c>
      <c r="P3153">
        <f t="shared" si="196"/>
        <v>100</v>
      </c>
      <c r="Q3153">
        <f t="shared" si="197"/>
        <v>103.35</v>
      </c>
      <c r="R3153" s="14">
        <f t="shared" si="198"/>
        <v>41862.83997685185</v>
      </c>
      <c r="S3153">
        <f t="shared" si="199"/>
        <v>2014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8272</v>
      </c>
      <c r="O3154" t="s">
        <v>8273</v>
      </c>
      <c r="P3154">
        <f t="shared" si="196"/>
        <v>106</v>
      </c>
      <c r="Q3154">
        <f t="shared" si="197"/>
        <v>34.79</v>
      </c>
      <c r="R3154" s="14">
        <f t="shared" si="198"/>
        <v>41550.867673611108</v>
      </c>
      <c r="S3154">
        <f t="shared" si="199"/>
        <v>2013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8272</v>
      </c>
      <c r="O3155" t="s">
        <v>8273</v>
      </c>
      <c r="P3155">
        <f t="shared" si="196"/>
        <v>336</v>
      </c>
      <c r="Q3155">
        <f t="shared" si="197"/>
        <v>41.77</v>
      </c>
      <c r="R3155" s="14">
        <f t="shared" si="198"/>
        <v>40633.154363425929</v>
      </c>
      <c r="S3155">
        <f t="shared" si="199"/>
        <v>2011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8272</v>
      </c>
      <c r="O3156" t="s">
        <v>8273</v>
      </c>
      <c r="P3156">
        <f t="shared" si="196"/>
        <v>113</v>
      </c>
      <c r="Q3156">
        <f t="shared" si="197"/>
        <v>64.27</v>
      </c>
      <c r="R3156" s="14">
        <f t="shared" si="198"/>
        <v>40970.875671296293</v>
      </c>
      <c r="S3156">
        <f t="shared" si="199"/>
        <v>2012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8272</v>
      </c>
      <c r="O3157" t="s">
        <v>8273</v>
      </c>
      <c r="P3157">
        <f t="shared" si="196"/>
        <v>189</v>
      </c>
      <c r="Q3157">
        <f t="shared" si="197"/>
        <v>31.21</v>
      </c>
      <c r="R3157" s="14">
        <f t="shared" si="198"/>
        <v>41233.499131944445</v>
      </c>
      <c r="S3157">
        <f t="shared" si="199"/>
        <v>2012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8272</v>
      </c>
      <c r="O3158" t="s">
        <v>8273</v>
      </c>
      <c r="P3158">
        <f t="shared" si="196"/>
        <v>102</v>
      </c>
      <c r="Q3158">
        <f t="shared" si="197"/>
        <v>62.92</v>
      </c>
      <c r="R3158" s="14">
        <f t="shared" si="198"/>
        <v>41026.953055555554</v>
      </c>
      <c r="S3158">
        <f t="shared" si="199"/>
        <v>2012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8272</v>
      </c>
      <c r="O3159" t="s">
        <v>8273</v>
      </c>
      <c r="P3159">
        <f t="shared" si="196"/>
        <v>101</v>
      </c>
      <c r="Q3159">
        <f t="shared" si="197"/>
        <v>98.54</v>
      </c>
      <c r="R3159" s="14">
        <f t="shared" si="198"/>
        <v>41829.788252314815</v>
      </c>
      <c r="S3159">
        <f t="shared" si="199"/>
        <v>2014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8272</v>
      </c>
      <c r="O3160" t="s">
        <v>8273</v>
      </c>
      <c r="P3160">
        <f t="shared" si="196"/>
        <v>114</v>
      </c>
      <c r="Q3160">
        <f t="shared" si="197"/>
        <v>82.61</v>
      </c>
      <c r="R3160" s="14">
        <f t="shared" si="198"/>
        <v>41447.839722222219</v>
      </c>
      <c r="S3160">
        <f t="shared" si="199"/>
        <v>2013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8272</v>
      </c>
      <c r="O3161" t="s">
        <v>8273</v>
      </c>
      <c r="P3161">
        <f t="shared" si="196"/>
        <v>133</v>
      </c>
      <c r="Q3161">
        <f t="shared" si="197"/>
        <v>38.5</v>
      </c>
      <c r="R3161" s="14">
        <f t="shared" si="198"/>
        <v>40884.066678240742</v>
      </c>
      <c r="S3161">
        <f t="shared" si="199"/>
        <v>2011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8272</v>
      </c>
      <c r="O3162" t="s">
        <v>8273</v>
      </c>
      <c r="P3162">
        <f t="shared" si="196"/>
        <v>102</v>
      </c>
      <c r="Q3162">
        <f t="shared" si="197"/>
        <v>80.16</v>
      </c>
      <c r="R3162" s="14">
        <f t="shared" si="198"/>
        <v>41841.26489583333</v>
      </c>
      <c r="S3162">
        <f t="shared" si="199"/>
        <v>2014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8272</v>
      </c>
      <c r="O3163" t="s">
        <v>8273</v>
      </c>
      <c r="P3163">
        <f t="shared" si="196"/>
        <v>105</v>
      </c>
      <c r="Q3163">
        <f t="shared" si="197"/>
        <v>28.41</v>
      </c>
      <c r="R3163" s="14">
        <f t="shared" si="198"/>
        <v>41897.536134259259</v>
      </c>
      <c r="S3163">
        <f t="shared" si="199"/>
        <v>2014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8272</v>
      </c>
      <c r="O3164" t="s">
        <v>8273</v>
      </c>
      <c r="P3164">
        <f t="shared" si="196"/>
        <v>127</v>
      </c>
      <c r="Q3164">
        <f t="shared" si="197"/>
        <v>80.73</v>
      </c>
      <c r="R3164" s="14">
        <f t="shared" si="198"/>
        <v>41799.685902777775</v>
      </c>
      <c r="S3164">
        <f t="shared" si="199"/>
        <v>2014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8272</v>
      </c>
      <c r="O3165" t="s">
        <v>8273</v>
      </c>
      <c r="P3165">
        <f t="shared" si="196"/>
        <v>111</v>
      </c>
      <c r="Q3165">
        <f t="shared" si="197"/>
        <v>200.69</v>
      </c>
      <c r="R3165" s="14">
        <f t="shared" si="198"/>
        <v>41775.753761574073</v>
      </c>
      <c r="S3165">
        <f t="shared" si="199"/>
        <v>2014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8272</v>
      </c>
      <c r="O3166" t="s">
        <v>8273</v>
      </c>
      <c r="P3166">
        <f t="shared" si="196"/>
        <v>107</v>
      </c>
      <c r="Q3166">
        <f t="shared" si="197"/>
        <v>37.590000000000003</v>
      </c>
      <c r="R3166" s="14">
        <f t="shared" si="198"/>
        <v>41766.80572916667</v>
      </c>
      <c r="S3166">
        <f t="shared" si="199"/>
        <v>2014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8272</v>
      </c>
      <c r="O3167" t="s">
        <v>8273</v>
      </c>
      <c r="P3167">
        <f t="shared" si="196"/>
        <v>163</v>
      </c>
      <c r="Q3167">
        <f t="shared" si="197"/>
        <v>58.1</v>
      </c>
      <c r="R3167" s="14">
        <f t="shared" si="198"/>
        <v>40644.159259259257</v>
      </c>
      <c r="S3167">
        <f t="shared" si="199"/>
        <v>2011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8272</v>
      </c>
      <c r="O3168" t="s">
        <v>8273</v>
      </c>
      <c r="P3168">
        <f t="shared" si="196"/>
        <v>160</v>
      </c>
      <c r="Q3168">
        <f t="shared" si="197"/>
        <v>60.3</v>
      </c>
      <c r="R3168" s="14">
        <f t="shared" si="198"/>
        <v>41940.69158564815</v>
      </c>
      <c r="S3168">
        <f t="shared" si="199"/>
        <v>2014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8272</v>
      </c>
      <c r="O3169" t="s">
        <v>8273</v>
      </c>
      <c r="P3169">
        <f t="shared" si="196"/>
        <v>116</v>
      </c>
      <c r="Q3169">
        <f t="shared" si="197"/>
        <v>63.36</v>
      </c>
      <c r="R3169" s="14">
        <f t="shared" si="198"/>
        <v>41839.175706018519</v>
      </c>
      <c r="S3169">
        <f t="shared" si="199"/>
        <v>2014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8272</v>
      </c>
      <c r="O3170" t="s">
        <v>8273</v>
      </c>
      <c r="P3170">
        <f t="shared" si="196"/>
        <v>124</v>
      </c>
      <c r="Q3170">
        <f t="shared" si="197"/>
        <v>50.9</v>
      </c>
      <c r="R3170" s="14">
        <f t="shared" si="198"/>
        <v>41772.105937500004</v>
      </c>
      <c r="S3170">
        <f t="shared" si="199"/>
        <v>2014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8272</v>
      </c>
      <c r="O3171" t="s">
        <v>8273</v>
      </c>
      <c r="P3171">
        <f t="shared" si="196"/>
        <v>103</v>
      </c>
      <c r="Q3171">
        <f t="shared" si="197"/>
        <v>100.5</v>
      </c>
      <c r="R3171" s="14">
        <f t="shared" si="198"/>
        <v>41591.737974537034</v>
      </c>
      <c r="S3171">
        <f t="shared" si="199"/>
        <v>2013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8272</v>
      </c>
      <c r="O3172" t="s">
        <v>8273</v>
      </c>
      <c r="P3172">
        <f t="shared" si="196"/>
        <v>112</v>
      </c>
      <c r="Q3172">
        <f t="shared" si="197"/>
        <v>31.62</v>
      </c>
      <c r="R3172" s="14">
        <f t="shared" si="198"/>
        <v>41789.080370370371</v>
      </c>
      <c r="S3172">
        <f t="shared" si="199"/>
        <v>2014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8272</v>
      </c>
      <c r="O3173" t="s">
        <v>8273</v>
      </c>
      <c r="P3173">
        <f t="shared" si="196"/>
        <v>109</v>
      </c>
      <c r="Q3173">
        <f t="shared" si="197"/>
        <v>65.099999999999994</v>
      </c>
      <c r="R3173" s="14">
        <f t="shared" si="198"/>
        <v>42466.608310185184</v>
      </c>
      <c r="S3173">
        <f t="shared" si="199"/>
        <v>2016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8272</v>
      </c>
      <c r="O3174" t="s">
        <v>8273</v>
      </c>
      <c r="P3174">
        <f t="shared" si="196"/>
        <v>115</v>
      </c>
      <c r="Q3174">
        <f t="shared" si="197"/>
        <v>79.31</v>
      </c>
      <c r="R3174" s="14">
        <f t="shared" si="198"/>
        <v>40923.729953703703</v>
      </c>
      <c r="S3174">
        <f t="shared" si="199"/>
        <v>2012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8272</v>
      </c>
      <c r="O3175" t="s">
        <v>8273</v>
      </c>
      <c r="P3175">
        <f t="shared" si="196"/>
        <v>103</v>
      </c>
      <c r="Q3175">
        <f t="shared" si="197"/>
        <v>139.19</v>
      </c>
      <c r="R3175" s="14">
        <f t="shared" si="198"/>
        <v>41878.878379629627</v>
      </c>
      <c r="S3175">
        <f t="shared" si="199"/>
        <v>2014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8272</v>
      </c>
      <c r="O3176" t="s">
        <v>8273</v>
      </c>
      <c r="P3176">
        <f t="shared" si="196"/>
        <v>101</v>
      </c>
      <c r="Q3176">
        <f t="shared" si="197"/>
        <v>131.91</v>
      </c>
      <c r="R3176" s="14">
        <f t="shared" si="198"/>
        <v>41862.864675925928</v>
      </c>
      <c r="S3176">
        <f t="shared" si="199"/>
        <v>2014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8272</v>
      </c>
      <c r="O3177" t="s">
        <v>8273</v>
      </c>
      <c r="P3177">
        <f t="shared" si="196"/>
        <v>110</v>
      </c>
      <c r="Q3177">
        <f t="shared" si="197"/>
        <v>91.3</v>
      </c>
      <c r="R3177" s="14">
        <f t="shared" si="198"/>
        <v>40531.886886574073</v>
      </c>
      <c r="S3177">
        <f t="shared" si="199"/>
        <v>2010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8272</v>
      </c>
      <c r="O3178" t="s">
        <v>8273</v>
      </c>
      <c r="P3178">
        <f t="shared" si="196"/>
        <v>115</v>
      </c>
      <c r="Q3178">
        <f t="shared" si="197"/>
        <v>39.67</v>
      </c>
      <c r="R3178" s="14">
        <f t="shared" si="198"/>
        <v>41477.930914351848</v>
      </c>
      <c r="S3178">
        <f t="shared" si="199"/>
        <v>2013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8272</v>
      </c>
      <c r="O3179" t="s">
        <v>8273</v>
      </c>
      <c r="P3179">
        <f t="shared" si="196"/>
        <v>117</v>
      </c>
      <c r="Q3179">
        <f t="shared" si="197"/>
        <v>57.55</v>
      </c>
      <c r="R3179" s="14">
        <f t="shared" si="198"/>
        <v>41781.666770833333</v>
      </c>
      <c r="S3179">
        <f t="shared" si="199"/>
        <v>2014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8272</v>
      </c>
      <c r="O3180" t="s">
        <v>8273</v>
      </c>
      <c r="P3180">
        <f t="shared" si="196"/>
        <v>172</v>
      </c>
      <c r="Q3180">
        <f t="shared" si="197"/>
        <v>33.03</v>
      </c>
      <c r="R3180" s="14">
        <f t="shared" si="198"/>
        <v>41806.605034722219</v>
      </c>
      <c r="S3180">
        <f t="shared" si="199"/>
        <v>2014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8272</v>
      </c>
      <c r="O3181" t="s">
        <v>8273</v>
      </c>
      <c r="P3181">
        <f t="shared" si="196"/>
        <v>114</v>
      </c>
      <c r="Q3181">
        <f t="shared" si="197"/>
        <v>77.34</v>
      </c>
      <c r="R3181" s="14">
        <f t="shared" si="198"/>
        <v>41375.702210648145</v>
      </c>
      <c r="S3181">
        <f t="shared" si="199"/>
        <v>2013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8272</v>
      </c>
      <c r="O3182" t="s">
        <v>8273</v>
      </c>
      <c r="P3182">
        <f t="shared" si="196"/>
        <v>120</v>
      </c>
      <c r="Q3182">
        <f t="shared" si="197"/>
        <v>31.93</v>
      </c>
      <c r="R3182" s="14">
        <f t="shared" si="198"/>
        <v>41780.412604166668</v>
      </c>
      <c r="S3182">
        <f t="shared" si="199"/>
        <v>2014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8272</v>
      </c>
      <c r="O3183" t="s">
        <v>8273</v>
      </c>
      <c r="P3183">
        <f t="shared" si="196"/>
        <v>109</v>
      </c>
      <c r="Q3183">
        <f t="shared" si="197"/>
        <v>36.33</v>
      </c>
      <c r="R3183" s="14">
        <f t="shared" si="198"/>
        <v>41779.310034722221</v>
      </c>
      <c r="S3183">
        <f t="shared" si="199"/>
        <v>2014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8272</v>
      </c>
      <c r="O3184" t="s">
        <v>8273</v>
      </c>
      <c r="P3184">
        <f t="shared" si="196"/>
        <v>101</v>
      </c>
      <c r="Q3184">
        <f t="shared" si="197"/>
        <v>46.77</v>
      </c>
      <c r="R3184" s="14">
        <f t="shared" si="198"/>
        <v>40883.949317129627</v>
      </c>
      <c r="S3184">
        <f t="shared" si="199"/>
        <v>2011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8272</v>
      </c>
      <c r="O3185" t="s">
        <v>8273</v>
      </c>
      <c r="P3185">
        <f t="shared" si="196"/>
        <v>109</v>
      </c>
      <c r="Q3185">
        <f t="shared" si="197"/>
        <v>40.07</v>
      </c>
      <c r="R3185" s="14">
        <f t="shared" si="198"/>
        <v>41491.79478009259</v>
      </c>
      <c r="S3185">
        <f t="shared" si="199"/>
        <v>2013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8272</v>
      </c>
      <c r="O3186" t="s">
        <v>8273</v>
      </c>
      <c r="P3186">
        <f t="shared" si="196"/>
        <v>107</v>
      </c>
      <c r="Q3186">
        <f t="shared" si="197"/>
        <v>100.22</v>
      </c>
      <c r="R3186" s="14">
        <f t="shared" si="198"/>
        <v>41791.993414351848</v>
      </c>
      <c r="S3186">
        <f t="shared" si="199"/>
        <v>2014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8272</v>
      </c>
      <c r="O3187" t="s">
        <v>8273</v>
      </c>
      <c r="P3187">
        <f t="shared" si="196"/>
        <v>100</v>
      </c>
      <c r="Q3187">
        <f t="shared" si="197"/>
        <v>41.67</v>
      </c>
      <c r="R3187" s="14">
        <f t="shared" si="198"/>
        <v>41829.977326388893</v>
      </c>
      <c r="S3187">
        <f t="shared" si="199"/>
        <v>2014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8272</v>
      </c>
      <c r="O3188" t="s">
        <v>8273</v>
      </c>
      <c r="P3188">
        <f t="shared" si="196"/>
        <v>102</v>
      </c>
      <c r="Q3188">
        <f t="shared" si="197"/>
        <v>46.71</v>
      </c>
      <c r="R3188" s="14">
        <f t="shared" si="198"/>
        <v>41868.924050925925</v>
      </c>
      <c r="S3188">
        <f t="shared" si="199"/>
        <v>2014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8272</v>
      </c>
      <c r="O3189" t="s">
        <v>8273</v>
      </c>
      <c r="P3189">
        <f t="shared" si="196"/>
        <v>116</v>
      </c>
      <c r="Q3189">
        <f t="shared" si="197"/>
        <v>71.489999999999995</v>
      </c>
      <c r="R3189" s="14">
        <f t="shared" si="198"/>
        <v>41835.666354166664</v>
      </c>
      <c r="S3189">
        <f t="shared" si="199"/>
        <v>2014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8272</v>
      </c>
      <c r="O3190" t="s">
        <v>8314</v>
      </c>
      <c r="P3190">
        <f t="shared" si="196"/>
        <v>65</v>
      </c>
      <c r="Q3190">
        <f t="shared" si="197"/>
        <v>14.44</v>
      </c>
      <c r="R3190" s="14">
        <f t="shared" si="198"/>
        <v>42144.415532407409</v>
      </c>
      <c r="S3190">
        <f t="shared" si="199"/>
        <v>2015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8272</v>
      </c>
      <c r="O3191" t="s">
        <v>8314</v>
      </c>
      <c r="P3191">
        <f t="shared" si="196"/>
        <v>12</v>
      </c>
      <c r="Q3191">
        <f t="shared" si="197"/>
        <v>356.84</v>
      </c>
      <c r="R3191" s="14">
        <f t="shared" si="198"/>
        <v>42118.346435185187</v>
      </c>
      <c r="S3191">
        <f t="shared" si="199"/>
        <v>2015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8272</v>
      </c>
      <c r="O3192" t="s">
        <v>8314</v>
      </c>
      <c r="P3192">
        <f t="shared" si="196"/>
        <v>0</v>
      </c>
      <c r="Q3192">
        <f t="shared" si="197"/>
        <v>0</v>
      </c>
      <c r="R3192" s="14">
        <f t="shared" si="198"/>
        <v>42683.151331018518</v>
      </c>
      <c r="S3192">
        <f t="shared" si="199"/>
        <v>2016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8272</v>
      </c>
      <c r="O3193" t="s">
        <v>8314</v>
      </c>
      <c r="P3193">
        <f t="shared" si="196"/>
        <v>4</v>
      </c>
      <c r="Q3193">
        <f t="shared" si="197"/>
        <v>37.75</v>
      </c>
      <c r="R3193" s="14">
        <f t="shared" si="198"/>
        <v>42538.755428240736</v>
      </c>
      <c r="S3193">
        <f t="shared" si="199"/>
        <v>2016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8272</v>
      </c>
      <c r="O3194" t="s">
        <v>8314</v>
      </c>
      <c r="P3194">
        <f t="shared" si="196"/>
        <v>1</v>
      </c>
      <c r="Q3194">
        <f t="shared" si="197"/>
        <v>12.75</v>
      </c>
      <c r="R3194" s="14">
        <f t="shared" si="198"/>
        <v>42018.94049768518</v>
      </c>
      <c r="S3194">
        <f t="shared" si="199"/>
        <v>2015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8272</v>
      </c>
      <c r="O3195" t="s">
        <v>8314</v>
      </c>
      <c r="P3195">
        <f t="shared" si="196"/>
        <v>12</v>
      </c>
      <c r="Q3195">
        <f t="shared" si="197"/>
        <v>24.46</v>
      </c>
      <c r="R3195" s="14">
        <f t="shared" si="198"/>
        <v>42010.968240740738</v>
      </c>
      <c r="S3195">
        <f t="shared" si="199"/>
        <v>2015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8272</v>
      </c>
      <c r="O3196" t="s">
        <v>8314</v>
      </c>
      <c r="P3196">
        <f t="shared" si="196"/>
        <v>0</v>
      </c>
      <c r="Q3196">
        <f t="shared" si="197"/>
        <v>0</v>
      </c>
      <c r="R3196" s="14">
        <f t="shared" si="198"/>
        <v>42182.062476851846</v>
      </c>
      <c r="S3196">
        <f t="shared" si="199"/>
        <v>2015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8272</v>
      </c>
      <c r="O3197" t="s">
        <v>8314</v>
      </c>
      <c r="P3197">
        <f t="shared" si="196"/>
        <v>59</v>
      </c>
      <c r="Q3197">
        <f t="shared" si="197"/>
        <v>53.08</v>
      </c>
      <c r="R3197" s="14">
        <f t="shared" si="198"/>
        <v>42017.594236111108</v>
      </c>
      <c r="S3197">
        <f t="shared" si="199"/>
        <v>2015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8272</v>
      </c>
      <c r="O3198" t="s">
        <v>8314</v>
      </c>
      <c r="P3198">
        <f t="shared" si="196"/>
        <v>0</v>
      </c>
      <c r="Q3198">
        <f t="shared" si="197"/>
        <v>300</v>
      </c>
      <c r="R3198" s="14">
        <f t="shared" si="198"/>
        <v>42157.598090277781</v>
      </c>
      <c r="S3198">
        <f t="shared" si="199"/>
        <v>2015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8272</v>
      </c>
      <c r="O3199" t="s">
        <v>8314</v>
      </c>
      <c r="P3199">
        <f t="shared" si="196"/>
        <v>11</v>
      </c>
      <c r="Q3199">
        <f t="shared" si="197"/>
        <v>286.25</v>
      </c>
      <c r="R3199" s="14">
        <f t="shared" si="198"/>
        <v>42009.493263888886</v>
      </c>
      <c r="S3199">
        <f t="shared" si="199"/>
        <v>2015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8272</v>
      </c>
      <c r="O3200" t="s">
        <v>8314</v>
      </c>
      <c r="P3200">
        <f t="shared" si="196"/>
        <v>0</v>
      </c>
      <c r="Q3200">
        <f t="shared" si="197"/>
        <v>36.67</v>
      </c>
      <c r="R3200" s="14">
        <f t="shared" si="198"/>
        <v>42013.424502314811</v>
      </c>
      <c r="S3200">
        <f t="shared" si="199"/>
        <v>2015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8272</v>
      </c>
      <c r="O3201" t="s">
        <v>8314</v>
      </c>
      <c r="P3201">
        <f t="shared" si="196"/>
        <v>52</v>
      </c>
      <c r="Q3201">
        <f t="shared" si="197"/>
        <v>49.21</v>
      </c>
      <c r="R3201" s="14">
        <f t="shared" si="198"/>
        <v>41858.761782407404</v>
      </c>
      <c r="S3201">
        <f t="shared" si="199"/>
        <v>2014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8272</v>
      </c>
      <c r="O3202" t="s">
        <v>8314</v>
      </c>
      <c r="P3202">
        <f t="shared" ref="P3202:P3265" si="200">ROUND(E3202/D3202*100,0)</f>
        <v>0</v>
      </c>
      <c r="Q3202">
        <f t="shared" si="197"/>
        <v>1</v>
      </c>
      <c r="R3202" s="14">
        <f t="shared" si="198"/>
        <v>42460.320613425924</v>
      </c>
      <c r="S3202">
        <f t="shared" si="199"/>
        <v>2016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8272</v>
      </c>
      <c r="O3203" t="s">
        <v>8314</v>
      </c>
      <c r="P3203">
        <f t="shared" si="200"/>
        <v>1</v>
      </c>
      <c r="Q3203">
        <f t="shared" ref="Q3203:Q3266" si="201">IFERROR(ROUND(E3203/L3203,2),0)</f>
        <v>12.5</v>
      </c>
      <c r="R3203" s="14">
        <f t="shared" ref="R3203:R3266" si="202">(((J3203/60)/60)/24)+DATE(1970,1,1)</f>
        <v>41861.767094907409</v>
      </c>
      <c r="S3203">
        <f t="shared" ref="S3203:S3266" si="203">YEAR(R3203)</f>
        <v>2014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8272</v>
      </c>
      <c r="O3204" t="s">
        <v>8314</v>
      </c>
      <c r="P3204">
        <f t="shared" si="200"/>
        <v>55</v>
      </c>
      <c r="Q3204">
        <f t="shared" si="201"/>
        <v>109.04</v>
      </c>
      <c r="R3204" s="14">
        <f t="shared" si="202"/>
        <v>42293.853541666671</v>
      </c>
      <c r="S3204">
        <f t="shared" si="203"/>
        <v>2015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8272</v>
      </c>
      <c r="O3205" t="s">
        <v>8314</v>
      </c>
      <c r="P3205">
        <f t="shared" si="200"/>
        <v>25</v>
      </c>
      <c r="Q3205">
        <f t="shared" si="201"/>
        <v>41.67</v>
      </c>
      <c r="R3205" s="14">
        <f t="shared" si="202"/>
        <v>42242.988680555558</v>
      </c>
      <c r="S3205">
        <f t="shared" si="203"/>
        <v>2015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8272</v>
      </c>
      <c r="O3206" t="s">
        <v>8314</v>
      </c>
      <c r="P3206">
        <f t="shared" si="200"/>
        <v>0</v>
      </c>
      <c r="Q3206">
        <f t="shared" si="201"/>
        <v>0</v>
      </c>
      <c r="R3206" s="14">
        <f t="shared" si="202"/>
        <v>42172.686099537037</v>
      </c>
      <c r="S3206">
        <f t="shared" si="203"/>
        <v>2015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8272</v>
      </c>
      <c r="O3207" t="s">
        <v>8314</v>
      </c>
      <c r="P3207">
        <f t="shared" si="200"/>
        <v>3</v>
      </c>
      <c r="Q3207">
        <f t="shared" si="201"/>
        <v>22.75</v>
      </c>
      <c r="R3207" s="14">
        <f t="shared" si="202"/>
        <v>42095.374675925923</v>
      </c>
      <c r="S3207">
        <f t="shared" si="203"/>
        <v>2015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8272</v>
      </c>
      <c r="O3208" t="s">
        <v>8314</v>
      </c>
      <c r="P3208">
        <f t="shared" si="200"/>
        <v>0</v>
      </c>
      <c r="Q3208">
        <f t="shared" si="201"/>
        <v>0</v>
      </c>
      <c r="R3208" s="14">
        <f t="shared" si="202"/>
        <v>42236.276053240741</v>
      </c>
      <c r="S3208">
        <f t="shared" si="203"/>
        <v>2015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8272</v>
      </c>
      <c r="O3209" t="s">
        <v>8314</v>
      </c>
      <c r="P3209">
        <f t="shared" si="200"/>
        <v>46</v>
      </c>
      <c r="Q3209">
        <f t="shared" si="201"/>
        <v>70.83</v>
      </c>
      <c r="R3209" s="14">
        <f t="shared" si="202"/>
        <v>42057.277858796297</v>
      </c>
      <c r="S3209">
        <f t="shared" si="203"/>
        <v>2015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8272</v>
      </c>
      <c r="O3210" t="s">
        <v>8273</v>
      </c>
      <c r="P3210">
        <f t="shared" si="200"/>
        <v>104</v>
      </c>
      <c r="Q3210">
        <f t="shared" si="201"/>
        <v>63.11</v>
      </c>
      <c r="R3210" s="14">
        <f t="shared" si="202"/>
        <v>41827.605057870373</v>
      </c>
      <c r="S3210">
        <f t="shared" si="203"/>
        <v>2014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8272</v>
      </c>
      <c r="O3211" t="s">
        <v>8273</v>
      </c>
      <c r="P3211">
        <f t="shared" si="200"/>
        <v>119</v>
      </c>
      <c r="Q3211">
        <f t="shared" si="201"/>
        <v>50.16</v>
      </c>
      <c r="R3211" s="14">
        <f t="shared" si="202"/>
        <v>41778.637245370373</v>
      </c>
      <c r="S3211">
        <f t="shared" si="203"/>
        <v>2014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8272</v>
      </c>
      <c r="O3212" t="s">
        <v>8273</v>
      </c>
      <c r="P3212">
        <f t="shared" si="200"/>
        <v>126</v>
      </c>
      <c r="Q3212">
        <f t="shared" si="201"/>
        <v>62.88</v>
      </c>
      <c r="R3212" s="14">
        <f t="shared" si="202"/>
        <v>41013.936562499999</v>
      </c>
      <c r="S3212">
        <f t="shared" si="203"/>
        <v>2012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8272</v>
      </c>
      <c r="O3213" t="s">
        <v>8273</v>
      </c>
      <c r="P3213">
        <f t="shared" si="200"/>
        <v>120</v>
      </c>
      <c r="Q3213">
        <f t="shared" si="201"/>
        <v>85.53</v>
      </c>
      <c r="R3213" s="14">
        <f t="shared" si="202"/>
        <v>41834.586574074077</v>
      </c>
      <c r="S3213">
        <f t="shared" si="203"/>
        <v>2014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8272</v>
      </c>
      <c r="O3214" t="s">
        <v>8273</v>
      </c>
      <c r="P3214">
        <f t="shared" si="200"/>
        <v>126</v>
      </c>
      <c r="Q3214">
        <f t="shared" si="201"/>
        <v>53.72</v>
      </c>
      <c r="R3214" s="14">
        <f t="shared" si="202"/>
        <v>41829.795729166668</v>
      </c>
      <c r="S3214">
        <f t="shared" si="203"/>
        <v>2014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8272</v>
      </c>
      <c r="O3215" t="s">
        <v>8273</v>
      </c>
      <c r="P3215">
        <f t="shared" si="200"/>
        <v>100</v>
      </c>
      <c r="Q3215">
        <f t="shared" si="201"/>
        <v>127.81</v>
      </c>
      <c r="R3215" s="14">
        <f t="shared" si="202"/>
        <v>42171.763414351852</v>
      </c>
      <c r="S3215">
        <f t="shared" si="203"/>
        <v>2015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8272</v>
      </c>
      <c r="O3216" t="s">
        <v>8273</v>
      </c>
      <c r="P3216">
        <f t="shared" si="200"/>
        <v>102</v>
      </c>
      <c r="Q3216">
        <f t="shared" si="201"/>
        <v>106.57</v>
      </c>
      <c r="R3216" s="14">
        <f t="shared" si="202"/>
        <v>42337.792511574073</v>
      </c>
      <c r="S3216">
        <f t="shared" si="203"/>
        <v>2015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8272</v>
      </c>
      <c r="O3217" t="s">
        <v>8273</v>
      </c>
      <c r="P3217">
        <f t="shared" si="200"/>
        <v>100</v>
      </c>
      <c r="Q3217">
        <f t="shared" si="201"/>
        <v>262.11</v>
      </c>
      <c r="R3217" s="14">
        <f t="shared" si="202"/>
        <v>42219.665173611109</v>
      </c>
      <c r="S3217">
        <f t="shared" si="203"/>
        <v>2015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8272</v>
      </c>
      <c r="O3218" t="s">
        <v>8273</v>
      </c>
      <c r="P3218">
        <f t="shared" si="200"/>
        <v>100</v>
      </c>
      <c r="Q3218">
        <f t="shared" si="201"/>
        <v>57.17</v>
      </c>
      <c r="R3218" s="14">
        <f t="shared" si="202"/>
        <v>42165.462627314817</v>
      </c>
      <c r="S3218">
        <f t="shared" si="203"/>
        <v>2015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8272</v>
      </c>
      <c r="O3219" t="s">
        <v>8273</v>
      </c>
      <c r="P3219">
        <f t="shared" si="200"/>
        <v>116</v>
      </c>
      <c r="Q3219">
        <f t="shared" si="201"/>
        <v>50.2</v>
      </c>
      <c r="R3219" s="14">
        <f t="shared" si="202"/>
        <v>42648.546111111107</v>
      </c>
      <c r="S3219">
        <f t="shared" si="203"/>
        <v>2016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8272</v>
      </c>
      <c r="O3220" t="s">
        <v>8273</v>
      </c>
      <c r="P3220">
        <f t="shared" si="200"/>
        <v>102</v>
      </c>
      <c r="Q3220">
        <f t="shared" si="201"/>
        <v>66.59</v>
      </c>
      <c r="R3220" s="14">
        <f t="shared" si="202"/>
        <v>41971.002152777779</v>
      </c>
      <c r="S3220">
        <f t="shared" si="203"/>
        <v>2014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8272</v>
      </c>
      <c r="O3221" t="s">
        <v>8273</v>
      </c>
      <c r="P3221">
        <f t="shared" si="200"/>
        <v>100</v>
      </c>
      <c r="Q3221">
        <f t="shared" si="201"/>
        <v>168.25</v>
      </c>
      <c r="R3221" s="14">
        <f t="shared" si="202"/>
        <v>42050.983182870375</v>
      </c>
      <c r="S3221">
        <f t="shared" si="203"/>
        <v>2015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8272</v>
      </c>
      <c r="O3222" t="s">
        <v>8273</v>
      </c>
      <c r="P3222">
        <f t="shared" si="200"/>
        <v>101</v>
      </c>
      <c r="Q3222">
        <f t="shared" si="201"/>
        <v>256.37</v>
      </c>
      <c r="R3222" s="14">
        <f t="shared" si="202"/>
        <v>42772.833379629628</v>
      </c>
      <c r="S3222">
        <f t="shared" si="203"/>
        <v>2017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8272</v>
      </c>
      <c r="O3223" t="s">
        <v>8273</v>
      </c>
      <c r="P3223">
        <f t="shared" si="200"/>
        <v>103</v>
      </c>
      <c r="Q3223">
        <f t="shared" si="201"/>
        <v>36.61</v>
      </c>
      <c r="R3223" s="14">
        <f t="shared" si="202"/>
        <v>42155.696793981479</v>
      </c>
      <c r="S3223">
        <f t="shared" si="203"/>
        <v>2015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8272</v>
      </c>
      <c r="O3224" t="s">
        <v>8273</v>
      </c>
      <c r="P3224">
        <f t="shared" si="200"/>
        <v>125</v>
      </c>
      <c r="Q3224">
        <f t="shared" si="201"/>
        <v>37.14</v>
      </c>
      <c r="R3224" s="14">
        <f t="shared" si="202"/>
        <v>42270.582141203704</v>
      </c>
      <c r="S3224">
        <f t="shared" si="203"/>
        <v>2015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8272</v>
      </c>
      <c r="O3225" t="s">
        <v>8273</v>
      </c>
      <c r="P3225">
        <f t="shared" si="200"/>
        <v>110</v>
      </c>
      <c r="Q3225">
        <f t="shared" si="201"/>
        <v>45.88</v>
      </c>
      <c r="R3225" s="14">
        <f t="shared" si="202"/>
        <v>42206.835370370376</v>
      </c>
      <c r="S3225">
        <f t="shared" si="203"/>
        <v>2015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8272</v>
      </c>
      <c r="O3226" t="s">
        <v>8273</v>
      </c>
      <c r="P3226">
        <f t="shared" si="200"/>
        <v>102</v>
      </c>
      <c r="Q3226">
        <f t="shared" si="201"/>
        <v>141.71</v>
      </c>
      <c r="R3226" s="14">
        <f t="shared" si="202"/>
        <v>42697.850844907407</v>
      </c>
      <c r="S3226">
        <f t="shared" si="203"/>
        <v>2016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8272</v>
      </c>
      <c r="O3227" t="s">
        <v>8273</v>
      </c>
      <c r="P3227">
        <f t="shared" si="200"/>
        <v>102</v>
      </c>
      <c r="Q3227">
        <f t="shared" si="201"/>
        <v>52.49</v>
      </c>
      <c r="R3227" s="14">
        <f t="shared" si="202"/>
        <v>42503.559467592597</v>
      </c>
      <c r="S3227">
        <f t="shared" si="203"/>
        <v>2016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8272</v>
      </c>
      <c r="O3228" t="s">
        <v>8273</v>
      </c>
      <c r="P3228">
        <f t="shared" si="200"/>
        <v>104</v>
      </c>
      <c r="Q3228">
        <f t="shared" si="201"/>
        <v>59.52</v>
      </c>
      <c r="R3228" s="14">
        <f t="shared" si="202"/>
        <v>42277.583472222221</v>
      </c>
      <c r="S3228">
        <f t="shared" si="203"/>
        <v>2015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8272</v>
      </c>
      <c r="O3229" t="s">
        <v>8273</v>
      </c>
      <c r="P3229">
        <f t="shared" si="200"/>
        <v>125</v>
      </c>
      <c r="Q3229">
        <f t="shared" si="201"/>
        <v>50</v>
      </c>
      <c r="R3229" s="14">
        <f t="shared" si="202"/>
        <v>42722.882361111115</v>
      </c>
      <c r="S3229">
        <f t="shared" si="203"/>
        <v>2016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8272</v>
      </c>
      <c r="O3230" t="s">
        <v>8273</v>
      </c>
      <c r="P3230">
        <f t="shared" si="200"/>
        <v>102</v>
      </c>
      <c r="Q3230">
        <f t="shared" si="201"/>
        <v>193.62</v>
      </c>
      <c r="R3230" s="14">
        <f t="shared" si="202"/>
        <v>42323.70930555556</v>
      </c>
      <c r="S3230">
        <f t="shared" si="203"/>
        <v>2015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8272</v>
      </c>
      <c r="O3231" t="s">
        <v>8273</v>
      </c>
      <c r="P3231">
        <f t="shared" si="200"/>
        <v>108</v>
      </c>
      <c r="Q3231">
        <f t="shared" si="201"/>
        <v>106.8</v>
      </c>
      <c r="R3231" s="14">
        <f t="shared" si="202"/>
        <v>41933.291643518518</v>
      </c>
      <c r="S3231">
        <f t="shared" si="203"/>
        <v>2014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8272</v>
      </c>
      <c r="O3232" t="s">
        <v>8273</v>
      </c>
      <c r="P3232">
        <f t="shared" si="200"/>
        <v>110</v>
      </c>
      <c r="Q3232">
        <f t="shared" si="201"/>
        <v>77.22</v>
      </c>
      <c r="R3232" s="14">
        <f t="shared" si="202"/>
        <v>41898.168125000004</v>
      </c>
      <c r="S3232">
        <f t="shared" si="203"/>
        <v>2014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8272</v>
      </c>
      <c r="O3233" t="s">
        <v>8273</v>
      </c>
      <c r="P3233">
        <f t="shared" si="200"/>
        <v>161</v>
      </c>
      <c r="Q3233">
        <f t="shared" si="201"/>
        <v>57.5</v>
      </c>
      <c r="R3233" s="14">
        <f t="shared" si="202"/>
        <v>42446.943831018521</v>
      </c>
      <c r="S3233">
        <f t="shared" si="203"/>
        <v>2016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8272</v>
      </c>
      <c r="O3234" t="s">
        <v>8273</v>
      </c>
      <c r="P3234">
        <f t="shared" si="200"/>
        <v>131</v>
      </c>
      <c r="Q3234">
        <f t="shared" si="201"/>
        <v>50.46</v>
      </c>
      <c r="R3234" s="14">
        <f t="shared" si="202"/>
        <v>42463.81385416667</v>
      </c>
      <c r="S3234">
        <f t="shared" si="203"/>
        <v>2016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8272</v>
      </c>
      <c r="O3235" t="s">
        <v>8273</v>
      </c>
      <c r="P3235">
        <f t="shared" si="200"/>
        <v>119</v>
      </c>
      <c r="Q3235">
        <f t="shared" si="201"/>
        <v>97.38</v>
      </c>
      <c r="R3235" s="14">
        <f t="shared" si="202"/>
        <v>42766.805034722223</v>
      </c>
      <c r="S3235">
        <f t="shared" si="203"/>
        <v>2017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8272</v>
      </c>
      <c r="O3236" t="s">
        <v>8273</v>
      </c>
      <c r="P3236">
        <f t="shared" si="200"/>
        <v>100</v>
      </c>
      <c r="Q3236">
        <f t="shared" si="201"/>
        <v>34.92</v>
      </c>
      <c r="R3236" s="14">
        <f t="shared" si="202"/>
        <v>42734.789444444439</v>
      </c>
      <c r="S3236">
        <f t="shared" si="203"/>
        <v>2016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8272</v>
      </c>
      <c r="O3237" t="s">
        <v>8273</v>
      </c>
      <c r="P3237">
        <f t="shared" si="200"/>
        <v>103</v>
      </c>
      <c r="Q3237">
        <f t="shared" si="201"/>
        <v>85.53</v>
      </c>
      <c r="R3237" s="14">
        <f t="shared" si="202"/>
        <v>42522.347812499997</v>
      </c>
      <c r="S3237">
        <f t="shared" si="203"/>
        <v>2016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8272</v>
      </c>
      <c r="O3238" t="s">
        <v>8273</v>
      </c>
      <c r="P3238">
        <f t="shared" si="200"/>
        <v>101</v>
      </c>
      <c r="Q3238">
        <f t="shared" si="201"/>
        <v>182.91</v>
      </c>
      <c r="R3238" s="14">
        <f t="shared" si="202"/>
        <v>42702.917048611111</v>
      </c>
      <c r="S3238">
        <f t="shared" si="203"/>
        <v>2016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8272</v>
      </c>
      <c r="O3239" t="s">
        <v>8273</v>
      </c>
      <c r="P3239">
        <f t="shared" si="200"/>
        <v>101</v>
      </c>
      <c r="Q3239">
        <f t="shared" si="201"/>
        <v>131.13999999999999</v>
      </c>
      <c r="R3239" s="14">
        <f t="shared" si="202"/>
        <v>42252.474351851852</v>
      </c>
      <c r="S3239">
        <f t="shared" si="203"/>
        <v>2015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8272</v>
      </c>
      <c r="O3240" t="s">
        <v>8273</v>
      </c>
      <c r="P3240">
        <f t="shared" si="200"/>
        <v>112</v>
      </c>
      <c r="Q3240">
        <f t="shared" si="201"/>
        <v>39.81</v>
      </c>
      <c r="R3240" s="14">
        <f t="shared" si="202"/>
        <v>42156.510393518518</v>
      </c>
      <c r="S3240">
        <f t="shared" si="203"/>
        <v>2015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8272</v>
      </c>
      <c r="O3241" t="s">
        <v>8273</v>
      </c>
      <c r="P3241">
        <f t="shared" si="200"/>
        <v>106</v>
      </c>
      <c r="Q3241">
        <f t="shared" si="201"/>
        <v>59.7</v>
      </c>
      <c r="R3241" s="14">
        <f t="shared" si="202"/>
        <v>42278.089039351849</v>
      </c>
      <c r="S3241">
        <f t="shared" si="203"/>
        <v>2015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8272</v>
      </c>
      <c r="O3242" t="s">
        <v>8273</v>
      </c>
      <c r="P3242">
        <f t="shared" si="200"/>
        <v>101</v>
      </c>
      <c r="Q3242">
        <f t="shared" si="201"/>
        <v>88.74</v>
      </c>
      <c r="R3242" s="14">
        <f t="shared" si="202"/>
        <v>42754.693842592591</v>
      </c>
      <c r="S3242">
        <f t="shared" si="203"/>
        <v>2017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8272</v>
      </c>
      <c r="O3243" t="s">
        <v>8273</v>
      </c>
      <c r="P3243">
        <f t="shared" si="200"/>
        <v>115</v>
      </c>
      <c r="Q3243">
        <f t="shared" si="201"/>
        <v>58.69</v>
      </c>
      <c r="R3243" s="14">
        <f t="shared" si="202"/>
        <v>41893.324884259258</v>
      </c>
      <c r="S3243">
        <f t="shared" si="203"/>
        <v>2014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8272</v>
      </c>
      <c r="O3244" t="s">
        <v>8273</v>
      </c>
      <c r="P3244">
        <f t="shared" si="200"/>
        <v>127</v>
      </c>
      <c r="Q3244">
        <f t="shared" si="201"/>
        <v>69.569999999999993</v>
      </c>
      <c r="R3244" s="14">
        <f t="shared" si="202"/>
        <v>41871.755694444444</v>
      </c>
      <c r="S3244">
        <f t="shared" si="203"/>
        <v>2014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8272</v>
      </c>
      <c r="O3245" t="s">
        <v>8273</v>
      </c>
      <c r="P3245">
        <f t="shared" si="200"/>
        <v>103</v>
      </c>
      <c r="Q3245">
        <f t="shared" si="201"/>
        <v>115.87</v>
      </c>
      <c r="R3245" s="14">
        <f t="shared" si="202"/>
        <v>42262.096782407403</v>
      </c>
      <c r="S3245">
        <f t="shared" si="203"/>
        <v>2015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8272</v>
      </c>
      <c r="O3246" t="s">
        <v>8273</v>
      </c>
      <c r="P3246">
        <f t="shared" si="200"/>
        <v>103</v>
      </c>
      <c r="Q3246">
        <f t="shared" si="201"/>
        <v>23.87</v>
      </c>
      <c r="R3246" s="14">
        <f t="shared" si="202"/>
        <v>42675.694236111114</v>
      </c>
      <c r="S3246">
        <f t="shared" si="203"/>
        <v>2016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8272</v>
      </c>
      <c r="O3247" t="s">
        <v>8273</v>
      </c>
      <c r="P3247">
        <f t="shared" si="200"/>
        <v>104</v>
      </c>
      <c r="Q3247">
        <f t="shared" si="201"/>
        <v>81.13</v>
      </c>
      <c r="R3247" s="14">
        <f t="shared" si="202"/>
        <v>42135.60020833333</v>
      </c>
      <c r="S3247">
        <f t="shared" si="203"/>
        <v>2015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8272</v>
      </c>
      <c r="O3248" t="s">
        <v>8273</v>
      </c>
      <c r="P3248">
        <f t="shared" si="200"/>
        <v>111</v>
      </c>
      <c r="Q3248">
        <f t="shared" si="201"/>
        <v>57.63</v>
      </c>
      <c r="R3248" s="14">
        <f t="shared" si="202"/>
        <v>42230.472222222219</v>
      </c>
      <c r="S3248">
        <f t="shared" si="203"/>
        <v>2015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8272</v>
      </c>
      <c r="O3249" t="s">
        <v>8273</v>
      </c>
      <c r="P3249">
        <f t="shared" si="200"/>
        <v>106</v>
      </c>
      <c r="Q3249">
        <f t="shared" si="201"/>
        <v>46.43</v>
      </c>
      <c r="R3249" s="14">
        <f t="shared" si="202"/>
        <v>42167.434166666666</v>
      </c>
      <c r="S3249">
        <f t="shared" si="203"/>
        <v>2015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8272</v>
      </c>
      <c r="O3250" t="s">
        <v>8273</v>
      </c>
      <c r="P3250">
        <f t="shared" si="200"/>
        <v>101</v>
      </c>
      <c r="Q3250">
        <f t="shared" si="201"/>
        <v>60.48</v>
      </c>
      <c r="R3250" s="14">
        <f t="shared" si="202"/>
        <v>42068.888391203705</v>
      </c>
      <c r="S3250">
        <f t="shared" si="203"/>
        <v>2015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8272</v>
      </c>
      <c r="O3251" t="s">
        <v>8273</v>
      </c>
      <c r="P3251">
        <f t="shared" si="200"/>
        <v>105</v>
      </c>
      <c r="Q3251">
        <f t="shared" si="201"/>
        <v>65.58</v>
      </c>
      <c r="R3251" s="14">
        <f t="shared" si="202"/>
        <v>42145.746689814812</v>
      </c>
      <c r="S3251">
        <f t="shared" si="203"/>
        <v>2015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8272</v>
      </c>
      <c r="O3252" t="s">
        <v>8273</v>
      </c>
      <c r="P3252">
        <f t="shared" si="200"/>
        <v>102</v>
      </c>
      <c r="Q3252">
        <f t="shared" si="201"/>
        <v>119.19</v>
      </c>
      <c r="R3252" s="14">
        <f t="shared" si="202"/>
        <v>41918.742175925923</v>
      </c>
      <c r="S3252">
        <f t="shared" si="203"/>
        <v>2014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8272</v>
      </c>
      <c r="O3253" t="s">
        <v>8273</v>
      </c>
      <c r="P3253">
        <f t="shared" si="200"/>
        <v>111</v>
      </c>
      <c r="Q3253">
        <f t="shared" si="201"/>
        <v>83.05</v>
      </c>
      <c r="R3253" s="14">
        <f t="shared" si="202"/>
        <v>42146.731087962966</v>
      </c>
      <c r="S3253">
        <f t="shared" si="203"/>
        <v>2015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8272</v>
      </c>
      <c r="O3254" t="s">
        <v>8273</v>
      </c>
      <c r="P3254">
        <f t="shared" si="200"/>
        <v>128</v>
      </c>
      <c r="Q3254">
        <f t="shared" si="201"/>
        <v>57.52</v>
      </c>
      <c r="R3254" s="14">
        <f t="shared" si="202"/>
        <v>42590.472685185188</v>
      </c>
      <c r="S3254">
        <f t="shared" si="203"/>
        <v>2016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8272</v>
      </c>
      <c r="O3255" t="s">
        <v>8273</v>
      </c>
      <c r="P3255">
        <f t="shared" si="200"/>
        <v>102</v>
      </c>
      <c r="Q3255">
        <f t="shared" si="201"/>
        <v>177.09</v>
      </c>
      <c r="R3255" s="14">
        <f t="shared" si="202"/>
        <v>42602.576712962968</v>
      </c>
      <c r="S3255">
        <f t="shared" si="203"/>
        <v>2016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8272</v>
      </c>
      <c r="O3256" t="s">
        <v>8273</v>
      </c>
      <c r="P3256">
        <f t="shared" si="200"/>
        <v>101</v>
      </c>
      <c r="Q3256">
        <f t="shared" si="201"/>
        <v>70.77</v>
      </c>
      <c r="R3256" s="14">
        <f t="shared" si="202"/>
        <v>42059.085752314815</v>
      </c>
      <c r="S3256">
        <f t="shared" si="203"/>
        <v>2015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8272</v>
      </c>
      <c r="O3257" t="s">
        <v>8273</v>
      </c>
      <c r="P3257">
        <f t="shared" si="200"/>
        <v>175</v>
      </c>
      <c r="Q3257">
        <f t="shared" si="201"/>
        <v>29.17</v>
      </c>
      <c r="R3257" s="14">
        <f t="shared" si="202"/>
        <v>41889.768229166664</v>
      </c>
      <c r="S3257">
        <f t="shared" si="203"/>
        <v>2014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8272</v>
      </c>
      <c r="O3258" t="s">
        <v>8273</v>
      </c>
      <c r="P3258">
        <f t="shared" si="200"/>
        <v>128</v>
      </c>
      <c r="Q3258">
        <f t="shared" si="201"/>
        <v>72.760000000000005</v>
      </c>
      <c r="R3258" s="14">
        <f t="shared" si="202"/>
        <v>42144.573807870373</v>
      </c>
      <c r="S3258">
        <f t="shared" si="203"/>
        <v>2015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8272</v>
      </c>
      <c r="O3259" t="s">
        <v>8273</v>
      </c>
      <c r="P3259">
        <f t="shared" si="200"/>
        <v>106</v>
      </c>
      <c r="Q3259">
        <f t="shared" si="201"/>
        <v>51.85</v>
      </c>
      <c r="R3259" s="14">
        <f t="shared" si="202"/>
        <v>42758.559629629628</v>
      </c>
      <c r="S3259">
        <f t="shared" si="203"/>
        <v>2017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8272</v>
      </c>
      <c r="O3260" t="s">
        <v>8273</v>
      </c>
      <c r="P3260">
        <f t="shared" si="200"/>
        <v>105</v>
      </c>
      <c r="Q3260">
        <f t="shared" si="201"/>
        <v>98.2</v>
      </c>
      <c r="R3260" s="14">
        <f t="shared" si="202"/>
        <v>41982.887280092589</v>
      </c>
      <c r="S3260">
        <f t="shared" si="203"/>
        <v>2014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8272</v>
      </c>
      <c r="O3261" t="s">
        <v>8273</v>
      </c>
      <c r="P3261">
        <f t="shared" si="200"/>
        <v>106</v>
      </c>
      <c r="Q3261">
        <f t="shared" si="201"/>
        <v>251.74</v>
      </c>
      <c r="R3261" s="14">
        <f t="shared" si="202"/>
        <v>42614.760937500003</v>
      </c>
      <c r="S3261">
        <f t="shared" si="203"/>
        <v>2016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8272</v>
      </c>
      <c r="O3262" t="s">
        <v>8273</v>
      </c>
      <c r="P3262">
        <f t="shared" si="200"/>
        <v>109</v>
      </c>
      <c r="Q3262">
        <f t="shared" si="201"/>
        <v>74.819999999999993</v>
      </c>
      <c r="R3262" s="14">
        <f t="shared" si="202"/>
        <v>42303.672662037032</v>
      </c>
      <c r="S3262">
        <f t="shared" si="203"/>
        <v>2015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8272</v>
      </c>
      <c r="O3263" t="s">
        <v>8273</v>
      </c>
      <c r="P3263">
        <f t="shared" si="200"/>
        <v>100</v>
      </c>
      <c r="Q3263">
        <f t="shared" si="201"/>
        <v>67.650000000000006</v>
      </c>
      <c r="R3263" s="14">
        <f t="shared" si="202"/>
        <v>42171.725416666668</v>
      </c>
      <c r="S3263">
        <f t="shared" si="203"/>
        <v>2015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8272</v>
      </c>
      <c r="O3264" t="s">
        <v>8273</v>
      </c>
      <c r="P3264">
        <f t="shared" si="200"/>
        <v>103</v>
      </c>
      <c r="Q3264">
        <f t="shared" si="201"/>
        <v>93.81</v>
      </c>
      <c r="R3264" s="14">
        <f t="shared" si="202"/>
        <v>41964.315532407403</v>
      </c>
      <c r="S3264">
        <f t="shared" si="203"/>
        <v>2014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8272</v>
      </c>
      <c r="O3265" t="s">
        <v>8273</v>
      </c>
      <c r="P3265">
        <f t="shared" si="200"/>
        <v>112</v>
      </c>
      <c r="Q3265">
        <f t="shared" si="201"/>
        <v>41.24</v>
      </c>
      <c r="R3265" s="14">
        <f t="shared" si="202"/>
        <v>42284.516064814816</v>
      </c>
      <c r="S3265">
        <f t="shared" si="203"/>
        <v>2015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8272</v>
      </c>
      <c r="O3266" t="s">
        <v>8273</v>
      </c>
      <c r="P3266">
        <f t="shared" ref="P3266:P3329" si="204">ROUND(E3266/D3266*100,0)</f>
        <v>103</v>
      </c>
      <c r="Q3266">
        <f t="shared" si="201"/>
        <v>52.55</v>
      </c>
      <c r="R3266" s="14">
        <f t="shared" si="202"/>
        <v>42016.800208333334</v>
      </c>
      <c r="S3266">
        <f t="shared" si="203"/>
        <v>2015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8272</v>
      </c>
      <c r="O3267" t="s">
        <v>8273</v>
      </c>
      <c r="P3267">
        <f t="shared" si="204"/>
        <v>164</v>
      </c>
      <c r="Q3267">
        <f t="shared" ref="Q3267:Q3330" si="205">IFERROR(ROUND(E3267/L3267,2),0)</f>
        <v>70.290000000000006</v>
      </c>
      <c r="R3267" s="14">
        <f t="shared" ref="R3267:R3330" si="206">(((J3267/60)/60)/24)+DATE(1970,1,1)</f>
        <v>42311.711979166663</v>
      </c>
      <c r="S3267">
        <f t="shared" ref="S3267:S3330" si="207">YEAR(R3267)</f>
        <v>2015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8272</v>
      </c>
      <c r="O3268" t="s">
        <v>8273</v>
      </c>
      <c r="P3268">
        <f t="shared" si="204"/>
        <v>131</v>
      </c>
      <c r="Q3268">
        <f t="shared" si="205"/>
        <v>48.33</v>
      </c>
      <c r="R3268" s="14">
        <f t="shared" si="206"/>
        <v>42136.536134259266</v>
      </c>
      <c r="S3268">
        <f t="shared" si="207"/>
        <v>2015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8272</v>
      </c>
      <c r="O3269" t="s">
        <v>8273</v>
      </c>
      <c r="P3269">
        <f t="shared" si="204"/>
        <v>102</v>
      </c>
      <c r="Q3269">
        <f t="shared" si="205"/>
        <v>53.18</v>
      </c>
      <c r="R3269" s="14">
        <f t="shared" si="206"/>
        <v>42172.757638888885</v>
      </c>
      <c r="S3269">
        <f t="shared" si="207"/>
        <v>2015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8272</v>
      </c>
      <c r="O3270" t="s">
        <v>8273</v>
      </c>
      <c r="P3270">
        <f t="shared" si="204"/>
        <v>128</v>
      </c>
      <c r="Q3270">
        <f t="shared" si="205"/>
        <v>60.95</v>
      </c>
      <c r="R3270" s="14">
        <f t="shared" si="206"/>
        <v>42590.90425925926</v>
      </c>
      <c r="S3270">
        <f t="shared" si="207"/>
        <v>2016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8272</v>
      </c>
      <c r="O3271" t="s">
        <v>8273</v>
      </c>
      <c r="P3271">
        <f t="shared" si="204"/>
        <v>102</v>
      </c>
      <c r="Q3271">
        <f t="shared" si="205"/>
        <v>116</v>
      </c>
      <c r="R3271" s="14">
        <f t="shared" si="206"/>
        <v>42137.395798611105</v>
      </c>
      <c r="S3271">
        <f t="shared" si="207"/>
        <v>2015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8272</v>
      </c>
      <c r="O3272" t="s">
        <v>8273</v>
      </c>
      <c r="P3272">
        <f t="shared" si="204"/>
        <v>102</v>
      </c>
      <c r="Q3272">
        <f t="shared" si="205"/>
        <v>61</v>
      </c>
      <c r="R3272" s="14">
        <f t="shared" si="206"/>
        <v>42167.533159722225</v>
      </c>
      <c r="S3272">
        <f t="shared" si="207"/>
        <v>2015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8272</v>
      </c>
      <c r="O3273" t="s">
        <v>8273</v>
      </c>
      <c r="P3273">
        <f t="shared" si="204"/>
        <v>130</v>
      </c>
      <c r="Q3273">
        <f t="shared" si="205"/>
        <v>38.24</v>
      </c>
      <c r="R3273" s="14">
        <f t="shared" si="206"/>
        <v>41915.437210648146</v>
      </c>
      <c r="S3273">
        <f t="shared" si="207"/>
        <v>2014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8272</v>
      </c>
      <c r="O3274" t="s">
        <v>8273</v>
      </c>
      <c r="P3274">
        <f t="shared" si="204"/>
        <v>154</v>
      </c>
      <c r="Q3274">
        <f t="shared" si="205"/>
        <v>106.5</v>
      </c>
      <c r="R3274" s="14">
        <f t="shared" si="206"/>
        <v>42284.500104166669</v>
      </c>
      <c r="S3274">
        <f t="shared" si="207"/>
        <v>2015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8272</v>
      </c>
      <c r="O3275" t="s">
        <v>8273</v>
      </c>
      <c r="P3275">
        <f t="shared" si="204"/>
        <v>107</v>
      </c>
      <c r="Q3275">
        <f t="shared" si="205"/>
        <v>204.57</v>
      </c>
      <c r="R3275" s="14">
        <f t="shared" si="206"/>
        <v>42611.801412037035</v>
      </c>
      <c r="S3275">
        <f t="shared" si="207"/>
        <v>2016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8272</v>
      </c>
      <c r="O3276" t="s">
        <v>8273</v>
      </c>
      <c r="P3276">
        <f t="shared" si="204"/>
        <v>101</v>
      </c>
      <c r="Q3276">
        <f t="shared" si="205"/>
        <v>54.91</v>
      </c>
      <c r="R3276" s="14">
        <f t="shared" si="206"/>
        <v>42400.704537037032</v>
      </c>
      <c r="S3276">
        <f t="shared" si="207"/>
        <v>2016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8272</v>
      </c>
      <c r="O3277" t="s">
        <v>8273</v>
      </c>
      <c r="P3277">
        <f t="shared" si="204"/>
        <v>100</v>
      </c>
      <c r="Q3277">
        <f t="shared" si="205"/>
        <v>150.41999999999999</v>
      </c>
      <c r="R3277" s="14">
        <f t="shared" si="206"/>
        <v>42017.88045138889</v>
      </c>
      <c r="S3277">
        <f t="shared" si="207"/>
        <v>2015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8272</v>
      </c>
      <c r="O3278" t="s">
        <v>8273</v>
      </c>
      <c r="P3278">
        <f t="shared" si="204"/>
        <v>117</v>
      </c>
      <c r="Q3278">
        <f t="shared" si="205"/>
        <v>52.58</v>
      </c>
      <c r="R3278" s="14">
        <f t="shared" si="206"/>
        <v>42426.949988425928</v>
      </c>
      <c r="S3278">
        <f t="shared" si="207"/>
        <v>2016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8272</v>
      </c>
      <c r="O3279" t="s">
        <v>8273</v>
      </c>
      <c r="P3279">
        <f t="shared" si="204"/>
        <v>109</v>
      </c>
      <c r="Q3279">
        <f t="shared" si="205"/>
        <v>54.3</v>
      </c>
      <c r="R3279" s="14">
        <f t="shared" si="206"/>
        <v>41931.682939814818</v>
      </c>
      <c r="S3279">
        <f t="shared" si="207"/>
        <v>2014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8272</v>
      </c>
      <c r="O3280" t="s">
        <v>8273</v>
      </c>
      <c r="P3280">
        <f t="shared" si="204"/>
        <v>103</v>
      </c>
      <c r="Q3280">
        <f t="shared" si="205"/>
        <v>76.03</v>
      </c>
      <c r="R3280" s="14">
        <f t="shared" si="206"/>
        <v>42124.848414351851</v>
      </c>
      <c r="S3280">
        <f t="shared" si="207"/>
        <v>2015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8272</v>
      </c>
      <c r="O3281" t="s">
        <v>8273</v>
      </c>
      <c r="P3281">
        <f t="shared" si="204"/>
        <v>114</v>
      </c>
      <c r="Q3281">
        <f t="shared" si="205"/>
        <v>105.21</v>
      </c>
      <c r="R3281" s="14">
        <f t="shared" si="206"/>
        <v>42431.102534722217</v>
      </c>
      <c r="S3281">
        <f t="shared" si="207"/>
        <v>2016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8272</v>
      </c>
      <c r="O3282" t="s">
        <v>8273</v>
      </c>
      <c r="P3282">
        <f t="shared" si="204"/>
        <v>103</v>
      </c>
      <c r="Q3282">
        <f t="shared" si="205"/>
        <v>68.67</v>
      </c>
      <c r="R3282" s="14">
        <f t="shared" si="206"/>
        <v>42121.756921296299</v>
      </c>
      <c r="S3282">
        <f t="shared" si="207"/>
        <v>2015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8272</v>
      </c>
      <c r="O3283" t="s">
        <v>8273</v>
      </c>
      <c r="P3283">
        <f t="shared" si="204"/>
        <v>122</v>
      </c>
      <c r="Q3283">
        <f t="shared" si="205"/>
        <v>129.36000000000001</v>
      </c>
      <c r="R3283" s="14">
        <f t="shared" si="206"/>
        <v>42219.019733796296</v>
      </c>
      <c r="S3283">
        <f t="shared" si="207"/>
        <v>2015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8272</v>
      </c>
      <c r="O3284" t="s">
        <v>8273</v>
      </c>
      <c r="P3284">
        <f t="shared" si="204"/>
        <v>103</v>
      </c>
      <c r="Q3284">
        <f t="shared" si="205"/>
        <v>134.26</v>
      </c>
      <c r="R3284" s="14">
        <f t="shared" si="206"/>
        <v>42445.19430555556</v>
      </c>
      <c r="S3284">
        <f t="shared" si="207"/>
        <v>2016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8272</v>
      </c>
      <c r="O3285" t="s">
        <v>8273</v>
      </c>
      <c r="P3285">
        <f t="shared" si="204"/>
        <v>105</v>
      </c>
      <c r="Q3285">
        <f t="shared" si="205"/>
        <v>17.829999999999998</v>
      </c>
      <c r="R3285" s="14">
        <f t="shared" si="206"/>
        <v>42379.74418981481</v>
      </c>
      <c r="S3285">
        <f t="shared" si="207"/>
        <v>2016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8272</v>
      </c>
      <c r="O3286" t="s">
        <v>8273</v>
      </c>
      <c r="P3286">
        <f t="shared" si="204"/>
        <v>102</v>
      </c>
      <c r="Q3286">
        <f t="shared" si="205"/>
        <v>203.2</v>
      </c>
      <c r="R3286" s="14">
        <f t="shared" si="206"/>
        <v>42380.884872685187</v>
      </c>
      <c r="S3286">
        <f t="shared" si="207"/>
        <v>2016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8272</v>
      </c>
      <c r="O3287" t="s">
        <v>8273</v>
      </c>
      <c r="P3287">
        <f t="shared" si="204"/>
        <v>112</v>
      </c>
      <c r="Q3287">
        <f t="shared" si="205"/>
        <v>69.19</v>
      </c>
      <c r="R3287" s="14">
        <f t="shared" si="206"/>
        <v>42762.942430555559</v>
      </c>
      <c r="S3287">
        <f t="shared" si="207"/>
        <v>2017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8272</v>
      </c>
      <c r="O3288" t="s">
        <v>8273</v>
      </c>
      <c r="P3288">
        <f t="shared" si="204"/>
        <v>102</v>
      </c>
      <c r="Q3288">
        <f t="shared" si="205"/>
        <v>125.12</v>
      </c>
      <c r="R3288" s="14">
        <f t="shared" si="206"/>
        <v>42567.840069444443</v>
      </c>
      <c r="S3288">
        <f t="shared" si="207"/>
        <v>2016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8272</v>
      </c>
      <c r="O3289" t="s">
        <v>8273</v>
      </c>
      <c r="P3289">
        <f t="shared" si="204"/>
        <v>100</v>
      </c>
      <c r="Q3289">
        <f t="shared" si="205"/>
        <v>73.53</v>
      </c>
      <c r="R3289" s="14">
        <f t="shared" si="206"/>
        <v>42311.750324074077</v>
      </c>
      <c r="S3289">
        <f t="shared" si="207"/>
        <v>2015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8272</v>
      </c>
      <c r="O3290" t="s">
        <v>8273</v>
      </c>
      <c r="P3290">
        <f t="shared" si="204"/>
        <v>100</v>
      </c>
      <c r="Q3290">
        <f t="shared" si="205"/>
        <v>48.44</v>
      </c>
      <c r="R3290" s="14">
        <f t="shared" si="206"/>
        <v>42505.774479166663</v>
      </c>
      <c r="S3290">
        <f t="shared" si="207"/>
        <v>2016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8272</v>
      </c>
      <c r="O3291" t="s">
        <v>8273</v>
      </c>
      <c r="P3291">
        <f t="shared" si="204"/>
        <v>133</v>
      </c>
      <c r="Q3291">
        <f t="shared" si="205"/>
        <v>26.61</v>
      </c>
      <c r="R3291" s="14">
        <f t="shared" si="206"/>
        <v>42758.368078703701</v>
      </c>
      <c r="S3291">
        <f t="shared" si="207"/>
        <v>2017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8272</v>
      </c>
      <c r="O3292" t="s">
        <v>8273</v>
      </c>
      <c r="P3292">
        <f t="shared" si="204"/>
        <v>121</v>
      </c>
      <c r="Q3292">
        <f t="shared" si="205"/>
        <v>33.67</v>
      </c>
      <c r="R3292" s="14">
        <f t="shared" si="206"/>
        <v>42775.51494212963</v>
      </c>
      <c r="S3292">
        <f t="shared" si="207"/>
        <v>2017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8272</v>
      </c>
      <c r="O3293" t="s">
        <v>8273</v>
      </c>
      <c r="P3293">
        <f t="shared" si="204"/>
        <v>114</v>
      </c>
      <c r="Q3293">
        <f t="shared" si="205"/>
        <v>40.71</v>
      </c>
      <c r="R3293" s="14">
        <f t="shared" si="206"/>
        <v>42232.702546296292</v>
      </c>
      <c r="S3293">
        <f t="shared" si="207"/>
        <v>2015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8272</v>
      </c>
      <c r="O3294" t="s">
        <v>8273</v>
      </c>
      <c r="P3294">
        <f t="shared" si="204"/>
        <v>286</v>
      </c>
      <c r="Q3294">
        <f t="shared" si="205"/>
        <v>19.27</v>
      </c>
      <c r="R3294" s="14">
        <f t="shared" si="206"/>
        <v>42282.770231481481</v>
      </c>
      <c r="S3294">
        <f t="shared" si="207"/>
        <v>2015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8272</v>
      </c>
      <c r="O3295" t="s">
        <v>8273</v>
      </c>
      <c r="P3295">
        <f t="shared" si="204"/>
        <v>170</v>
      </c>
      <c r="Q3295">
        <f t="shared" si="205"/>
        <v>84.29</v>
      </c>
      <c r="R3295" s="14">
        <f t="shared" si="206"/>
        <v>42768.425370370373</v>
      </c>
      <c r="S3295">
        <f t="shared" si="207"/>
        <v>2017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8272</v>
      </c>
      <c r="O3296" t="s">
        <v>8273</v>
      </c>
      <c r="P3296">
        <f t="shared" si="204"/>
        <v>118</v>
      </c>
      <c r="Q3296">
        <f t="shared" si="205"/>
        <v>29.58</v>
      </c>
      <c r="R3296" s="14">
        <f t="shared" si="206"/>
        <v>42141.541134259256</v>
      </c>
      <c r="S3296">
        <f t="shared" si="207"/>
        <v>2015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8272</v>
      </c>
      <c r="O3297" t="s">
        <v>8273</v>
      </c>
      <c r="P3297">
        <f t="shared" si="204"/>
        <v>103</v>
      </c>
      <c r="Q3297">
        <f t="shared" si="205"/>
        <v>26.67</v>
      </c>
      <c r="R3297" s="14">
        <f t="shared" si="206"/>
        <v>42609.442465277782</v>
      </c>
      <c r="S3297">
        <f t="shared" si="207"/>
        <v>2016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8272</v>
      </c>
      <c r="O3298" t="s">
        <v>8273</v>
      </c>
      <c r="P3298">
        <f t="shared" si="204"/>
        <v>144</v>
      </c>
      <c r="Q3298">
        <f t="shared" si="205"/>
        <v>45.98</v>
      </c>
      <c r="R3298" s="14">
        <f t="shared" si="206"/>
        <v>42309.756620370375</v>
      </c>
      <c r="S3298">
        <f t="shared" si="207"/>
        <v>2015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8272</v>
      </c>
      <c r="O3299" t="s">
        <v>8273</v>
      </c>
      <c r="P3299">
        <f t="shared" si="204"/>
        <v>100</v>
      </c>
      <c r="Q3299">
        <f t="shared" si="205"/>
        <v>125.09</v>
      </c>
      <c r="R3299" s="14">
        <f t="shared" si="206"/>
        <v>42193.771481481483</v>
      </c>
      <c r="S3299">
        <f t="shared" si="207"/>
        <v>2015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8272</v>
      </c>
      <c r="O3300" t="s">
        <v>8273</v>
      </c>
      <c r="P3300">
        <f t="shared" si="204"/>
        <v>102</v>
      </c>
      <c r="Q3300">
        <f t="shared" si="205"/>
        <v>141.29</v>
      </c>
      <c r="R3300" s="14">
        <f t="shared" si="206"/>
        <v>42239.957962962959</v>
      </c>
      <c r="S3300">
        <f t="shared" si="207"/>
        <v>2015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8272</v>
      </c>
      <c r="O3301" t="s">
        <v>8273</v>
      </c>
      <c r="P3301">
        <f t="shared" si="204"/>
        <v>116</v>
      </c>
      <c r="Q3301">
        <f t="shared" si="205"/>
        <v>55.33</v>
      </c>
      <c r="R3301" s="14">
        <f t="shared" si="206"/>
        <v>42261.917395833334</v>
      </c>
      <c r="S3301">
        <f t="shared" si="207"/>
        <v>2015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8272</v>
      </c>
      <c r="O3302" t="s">
        <v>8273</v>
      </c>
      <c r="P3302">
        <f t="shared" si="204"/>
        <v>136</v>
      </c>
      <c r="Q3302">
        <f t="shared" si="205"/>
        <v>46.42</v>
      </c>
      <c r="R3302" s="14">
        <f t="shared" si="206"/>
        <v>42102.743773148148</v>
      </c>
      <c r="S3302">
        <f t="shared" si="207"/>
        <v>2015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8272</v>
      </c>
      <c r="O3303" t="s">
        <v>8273</v>
      </c>
      <c r="P3303">
        <f t="shared" si="204"/>
        <v>133</v>
      </c>
      <c r="Q3303">
        <f t="shared" si="205"/>
        <v>57.2</v>
      </c>
      <c r="R3303" s="14">
        <f t="shared" si="206"/>
        <v>42538.73583333334</v>
      </c>
      <c r="S3303">
        <f t="shared" si="207"/>
        <v>2016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8272</v>
      </c>
      <c r="O3304" t="s">
        <v>8273</v>
      </c>
      <c r="P3304">
        <f t="shared" si="204"/>
        <v>103</v>
      </c>
      <c r="Q3304">
        <f t="shared" si="205"/>
        <v>173.7</v>
      </c>
      <c r="R3304" s="14">
        <f t="shared" si="206"/>
        <v>42681.35157407407</v>
      </c>
      <c r="S3304">
        <f t="shared" si="207"/>
        <v>2016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8272</v>
      </c>
      <c r="O3305" t="s">
        <v>8273</v>
      </c>
      <c r="P3305">
        <f t="shared" si="204"/>
        <v>116</v>
      </c>
      <c r="Q3305">
        <f t="shared" si="205"/>
        <v>59.6</v>
      </c>
      <c r="R3305" s="14">
        <f t="shared" si="206"/>
        <v>42056.65143518518</v>
      </c>
      <c r="S3305">
        <f t="shared" si="207"/>
        <v>2015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8272</v>
      </c>
      <c r="O3306" t="s">
        <v>8273</v>
      </c>
      <c r="P3306">
        <f t="shared" si="204"/>
        <v>105</v>
      </c>
      <c r="Q3306">
        <f t="shared" si="205"/>
        <v>89.59</v>
      </c>
      <c r="R3306" s="14">
        <f t="shared" si="206"/>
        <v>42696.624444444446</v>
      </c>
      <c r="S3306">
        <f t="shared" si="207"/>
        <v>2016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8272</v>
      </c>
      <c r="O3307" t="s">
        <v>8273</v>
      </c>
      <c r="P3307">
        <f t="shared" si="204"/>
        <v>102</v>
      </c>
      <c r="Q3307">
        <f t="shared" si="205"/>
        <v>204.05</v>
      </c>
      <c r="R3307" s="14">
        <f t="shared" si="206"/>
        <v>42186.855879629627</v>
      </c>
      <c r="S3307">
        <f t="shared" si="207"/>
        <v>2015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8272</v>
      </c>
      <c r="O3308" t="s">
        <v>8273</v>
      </c>
      <c r="P3308">
        <f t="shared" si="204"/>
        <v>175</v>
      </c>
      <c r="Q3308">
        <f t="shared" si="205"/>
        <v>48.7</v>
      </c>
      <c r="R3308" s="14">
        <f t="shared" si="206"/>
        <v>42493.219236111108</v>
      </c>
      <c r="S3308">
        <f t="shared" si="207"/>
        <v>2016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8272</v>
      </c>
      <c r="O3309" t="s">
        <v>8273</v>
      </c>
      <c r="P3309">
        <f t="shared" si="204"/>
        <v>107</v>
      </c>
      <c r="Q3309">
        <f t="shared" si="205"/>
        <v>53.34</v>
      </c>
      <c r="R3309" s="14">
        <f t="shared" si="206"/>
        <v>42475.057164351849</v>
      </c>
      <c r="S3309">
        <f t="shared" si="207"/>
        <v>2016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8272</v>
      </c>
      <c r="O3310" t="s">
        <v>8273</v>
      </c>
      <c r="P3310">
        <f t="shared" si="204"/>
        <v>122</v>
      </c>
      <c r="Q3310">
        <f t="shared" si="205"/>
        <v>75.09</v>
      </c>
      <c r="R3310" s="14">
        <f t="shared" si="206"/>
        <v>42452.876909722225</v>
      </c>
      <c r="S3310">
        <f t="shared" si="207"/>
        <v>2016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8272</v>
      </c>
      <c r="O3311" t="s">
        <v>8273</v>
      </c>
      <c r="P3311">
        <f t="shared" si="204"/>
        <v>159</v>
      </c>
      <c r="Q3311">
        <f t="shared" si="205"/>
        <v>18</v>
      </c>
      <c r="R3311" s="14">
        <f t="shared" si="206"/>
        <v>42628.650208333333</v>
      </c>
      <c r="S3311">
        <f t="shared" si="207"/>
        <v>2016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8272</v>
      </c>
      <c r="O3312" t="s">
        <v>8273</v>
      </c>
      <c r="P3312">
        <f t="shared" si="204"/>
        <v>100</v>
      </c>
      <c r="Q3312">
        <f t="shared" si="205"/>
        <v>209.84</v>
      </c>
      <c r="R3312" s="14">
        <f t="shared" si="206"/>
        <v>42253.928530092591</v>
      </c>
      <c r="S3312">
        <f t="shared" si="207"/>
        <v>2015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8272</v>
      </c>
      <c r="O3313" t="s">
        <v>8273</v>
      </c>
      <c r="P3313">
        <f t="shared" si="204"/>
        <v>110</v>
      </c>
      <c r="Q3313">
        <f t="shared" si="205"/>
        <v>61.02</v>
      </c>
      <c r="R3313" s="14">
        <f t="shared" si="206"/>
        <v>42264.29178240741</v>
      </c>
      <c r="S3313">
        <f t="shared" si="207"/>
        <v>2015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8272</v>
      </c>
      <c r="O3314" t="s">
        <v>8273</v>
      </c>
      <c r="P3314">
        <f t="shared" si="204"/>
        <v>100</v>
      </c>
      <c r="Q3314">
        <f t="shared" si="205"/>
        <v>61</v>
      </c>
      <c r="R3314" s="14">
        <f t="shared" si="206"/>
        <v>42664.809560185182</v>
      </c>
      <c r="S3314">
        <f t="shared" si="207"/>
        <v>2016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8272</v>
      </c>
      <c r="O3315" t="s">
        <v>8273</v>
      </c>
      <c r="P3315">
        <f t="shared" si="204"/>
        <v>116</v>
      </c>
      <c r="Q3315">
        <f t="shared" si="205"/>
        <v>80.03</v>
      </c>
      <c r="R3315" s="14">
        <f t="shared" si="206"/>
        <v>42382.244409722218</v>
      </c>
      <c r="S3315">
        <f t="shared" si="207"/>
        <v>2016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8272</v>
      </c>
      <c r="O3316" t="s">
        <v>8273</v>
      </c>
      <c r="P3316">
        <f t="shared" si="204"/>
        <v>211</v>
      </c>
      <c r="Q3316">
        <f t="shared" si="205"/>
        <v>29.07</v>
      </c>
      <c r="R3316" s="14">
        <f t="shared" si="206"/>
        <v>42105.267488425925</v>
      </c>
      <c r="S3316">
        <f t="shared" si="207"/>
        <v>2015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8272</v>
      </c>
      <c r="O3317" t="s">
        <v>8273</v>
      </c>
      <c r="P3317">
        <f t="shared" si="204"/>
        <v>110</v>
      </c>
      <c r="Q3317">
        <f t="shared" si="205"/>
        <v>49.44</v>
      </c>
      <c r="R3317" s="14">
        <f t="shared" si="206"/>
        <v>42466.303715277783</v>
      </c>
      <c r="S3317">
        <f t="shared" si="207"/>
        <v>2016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8272</v>
      </c>
      <c r="O3318" t="s">
        <v>8273</v>
      </c>
      <c r="P3318">
        <f t="shared" si="204"/>
        <v>100</v>
      </c>
      <c r="Q3318">
        <f t="shared" si="205"/>
        <v>93.98</v>
      </c>
      <c r="R3318" s="14">
        <f t="shared" si="206"/>
        <v>41826.871238425927</v>
      </c>
      <c r="S3318">
        <f t="shared" si="207"/>
        <v>2014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8272</v>
      </c>
      <c r="O3319" t="s">
        <v>8273</v>
      </c>
      <c r="P3319">
        <f t="shared" si="204"/>
        <v>106</v>
      </c>
      <c r="Q3319">
        <f t="shared" si="205"/>
        <v>61.94</v>
      </c>
      <c r="R3319" s="14">
        <f t="shared" si="206"/>
        <v>42499.039629629624</v>
      </c>
      <c r="S3319">
        <f t="shared" si="207"/>
        <v>2016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8272</v>
      </c>
      <c r="O3320" t="s">
        <v>8273</v>
      </c>
      <c r="P3320">
        <f t="shared" si="204"/>
        <v>126</v>
      </c>
      <c r="Q3320">
        <f t="shared" si="205"/>
        <v>78.5</v>
      </c>
      <c r="R3320" s="14">
        <f t="shared" si="206"/>
        <v>42431.302002314813</v>
      </c>
      <c r="S3320">
        <f t="shared" si="207"/>
        <v>2016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8272</v>
      </c>
      <c r="O3321" t="s">
        <v>8273</v>
      </c>
      <c r="P3321">
        <f t="shared" si="204"/>
        <v>108</v>
      </c>
      <c r="Q3321">
        <f t="shared" si="205"/>
        <v>33.75</v>
      </c>
      <c r="R3321" s="14">
        <f t="shared" si="206"/>
        <v>41990.585486111115</v>
      </c>
      <c r="S3321">
        <f t="shared" si="207"/>
        <v>2014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8272</v>
      </c>
      <c r="O3322" t="s">
        <v>8273</v>
      </c>
      <c r="P3322">
        <f t="shared" si="204"/>
        <v>101</v>
      </c>
      <c r="Q3322">
        <f t="shared" si="205"/>
        <v>66.45</v>
      </c>
      <c r="R3322" s="14">
        <f t="shared" si="206"/>
        <v>42513.045798611114</v>
      </c>
      <c r="S3322">
        <f t="shared" si="207"/>
        <v>2016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8272</v>
      </c>
      <c r="O3323" t="s">
        <v>8273</v>
      </c>
      <c r="P3323">
        <f t="shared" si="204"/>
        <v>107</v>
      </c>
      <c r="Q3323">
        <f t="shared" si="205"/>
        <v>35.799999999999997</v>
      </c>
      <c r="R3323" s="14">
        <f t="shared" si="206"/>
        <v>41914.100289351853</v>
      </c>
      <c r="S3323">
        <f t="shared" si="207"/>
        <v>2014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8272</v>
      </c>
      <c r="O3324" t="s">
        <v>8273</v>
      </c>
      <c r="P3324">
        <f t="shared" si="204"/>
        <v>102</v>
      </c>
      <c r="Q3324">
        <f t="shared" si="205"/>
        <v>145.65</v>
      </c>
      <c r="R3324" s="14">
        <f t="shared" si="206"/>
        <v>42521.010370370372</v>
      </c>
      <c r="S3324">
        <f t="shared" si="207"/>
        <v>2016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8272</v>
      </c>
      <c r="O3325" t="s">
        <v>8273</v>
      </c>
      <c r="P3325">
        <f t="shared" si="204"/>
        <v>126</v>
      </c>
      <c r="Q3325">
        <f t="shared" si="205"/>
        <v>25.69</v>
      </c>
      <c r="R3325" s="14">
        <f t="shared" si="206"/>
        <v>42608.36583333333</v>
      </c>
      <c r="S3325">
        <f t="shared" si="207"/>
        <v>2016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8272</v>
      </c>
      <c r="O3326" t="s">
        <v>8273</v>
      </c>
      <c r="P3326">
        <f t="shared" si="204"/>
        <v>102</v>
      </c>
      <c r="Q3326">
        <f t="shared" si="205"/>
        <v>152.5</v>
      </c>
      <c r="R3326" s="14">
        <f t="shared" si="206"/>
        <v>42512.58321759259</v>
      </c>
      <c r="S3326">
        <f t="shared" si="207"/>
        <v>2016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8272</v>
      </c>
      <c r="O3327" t="s">
        <v>8273</v>
      </c>
      <c r="P3327">
        <f t="shared" si="204"/>
        <v>113</v>
      </c>
      <c r="Q3327">
        <f t="shared" si="205"/>
        <v>30</v>
      </c>
      <c r="R3327" s="14">
        <f t="shared" si="206"/>
        <v>42064.785613425927</v>
      </c>
      <c r="S3327">
        <f t="shared" si="207"/>
        <v>2015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8272</v>
      </c>
      <c r="O3328" t="s">
        <v>8273</v>
      </c>
      <c r="P3328">
        <f t="shared" si="204"/>
        <v>101</v>
      </c>
      <c r="Q3328">
        <f t="shared" si="205"/>
        <v>142.28</v>
      </c>
      <c r="R3328" s="14">
        <f t="shared" si="206"/>
        <v>42041.714178240742</v>
      </c>
      <c r="S3328">
        <f t="shared" si="207"/>
        <v>2015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8272</v>
      </c>
      <c r="O3329" t="s">
        <v>8273</v>
      </c>
      <c r="P3329">
        <f t="shared" si="204"/>
        <v>101</v>
      </c>
      <c r="Q3329">
        <f t="shared" si="205"/>
        <v>24.55</v>
      </c>
      <c r="R3329" s="14">
        <f t="shared" si="206"/>
        <v>42468.374606481477</v>
      </c>
      <c r="S3329">
        <f t="shared" si="207"/>
        <v>2016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8272</v>
      </c>
      <c r="O3330" t="s">
        <v>8273</v>
      </c>
      <c r="P3330">
        <f t="shared" ref="P3330:P3393" si="208">ROUND(E3330/D3330*100,0)</f>
        <v>146</v>
      </c>
      <c r="Q3330">
        <f t="shared" si="205"/>
        <v>292.77999999999997</v>
      </c>
      <c r="R3330" s="14">
        <f t="shared" si="206"/>
        <v>41822.57503472222</v>
      </c>
      <c r="S3330">
        <f t="shared" si="207"/>
        <v>2014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8272</v>
      </c>
      <c r="O3331" t="s">
        <v>8273</v>
      </c>
      <c r="P3331">
        <f t="shared" si="208"/>
        <v>117</v>
      </c>
      <c r="Q3331">
        <f t="shared" ref="Q3331:Q3394" si="209">IFERROR(ROUND(E3331/L3331,2),0)</f>
        <v>44.92</v>
      </c>
      <c r="R3331" s="14">
        <f t="shared" ref="R3331:R3394" si="210">(((J3331/60)/60)/24)+DATE(1970,1,1)</f>
        <v>41837.323009259257</v>
      </c>
      <c r="S3331">
        <f t="shared" ref="S3331:S3394" si="211">YEAR(R3331)</f>
        <v>2014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8272</v>
      </c>
      <c r="O3332" t="s">
        <v>8273</v>
      </c>
      <c r="P3332">
        <f t="shared" si="208"/>
        <v>106</v>
      </c>
      <c r="Q3332">
        <f t="shared" si="209"/>
        <v>23.1</v>
      </c>
      <c r="R3332" s="14">
        <f t="shared" si="210"/>
        <v>42065.887361111112</v>
      </c>
      <c r="S3332">
        <f t="shared" si="211"/>
        <v>2015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8272</v>
      </c>
      <c r="O3333" t="s">
        <v>8273</v>
      </c>
      <c r="P3333">
        <f t="shared" si="208"/>
        <v>105</v>
      </c>
      <c r="Q3333">
        <f t="shared" si="209"/>
        <v>80.400000000000006</v>
      </c>
      <c r="R3333" s="14">
        <f t="shared" si="210"/>
        <v>42248.697754629626</v>
      </c>
      <c r="S3333">
        <f t="shared" si="211"/>
        <v>2015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8272</v>
      </c>
      <c r="O3334" t="s">
        <v>8273</v>
      </c>
      <c r="P3334">
        <f t="shared" si="208"/>
        <v>100</v>
      </c>
      <c r="Q3334">
        <f t="shared" si="209"/>
        <v>72.290000000000006</v>
      </c>
      <c r="R3334" s="14">
        <f t="shared" si="210"/>
        <v>41809.860300925924</v>
      </c>
      <c r="S3334">
        <f t="shared" si="211"/>
        <v>2014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8272</v>
      </c>
      <c r="O3335" t="s">
        <v>8273</v>
      </c>
      <c r="P3335">
        <f t="shared" si="208"/>
        <v>105</v>
      </c>
      <c r="Q3335">
        <f t="shared" si="209"/>
        <v>32.97</v>
      </c>
      <c r="R3335" s="14">
        <f t="shared" si="210"/>
        <v>42148.676851851851</v>
      </c>
      <c r="S3335">
        <f t="shared" si="211"/>
        <v>2015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8272</v>
      </c>
      <c r="O3336" t="s">
        <v>8273</v>
      </c>
      <c r="P3336">
        <f t="shared" si="208"/>
        <v>139</v>
      </c>
      <c r="Q3336">
        <f t="shared" si="209"/>
        <v>116.65</v>
      </c>
      <c r="R3336" s="14">
        <f t="shared" si="210"/>
        <v>42185.521087962959</v>
      </c>
      <c r="S3336">
        <f t="shared" si="211"/>
        <v>2015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8272</v>
      </c>
      <c r="O3337" t="s">
        <v>8273</v>
      </c>
      <c r="P3337">
        <f t="shared" si="208"/>
        <v>100</v>
      </c>
      <c r="Q3337">
        <f t="shared" si="209"/>
        <v>79.62</v>
      </c>
      <c r="R3337" s="14">
        <f t="shared" si="210"/>
        <v>41827.674143518518</v>
      </c>
      <c r="S3337">
        <f t="shared" si="211"/>
        <v>2014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8272</v>
      </c>
      <c r="O3338" t="s">
        <v>8273</v>
      </c>
      <c r="P3338">
        <f t="shared" si="208"/>
        <v>100</v>
      </c>
      <c r="Q3338">
        <f t="shared" si="209"/>
        <v>27.78</v>
      </c>
      <c r="R3338" s="14">
        <f t="shared" si="210"/>
        <v>42437.398680555561</v>
      </c>
      <c r="S3338">
        <f t="shared" si="211"/>
        <v>2016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8272</v>
      </c>
      <c r="O3339" t="s">
        <v>8273</v>
      </c>
      <c r="P3339">
        <f t="shared" si="208"/>
        <v>110</v>
      </c>
      <c r="Q3339">
        <f t="shared" si="209"/>
        <v>81.03</v>
      </c>
      <c r="R3339" s="14">
        <f t="shared" si="210"/>
        <v>41901.282025462962</v>
      </c>
      <c r="S3339">
        <f t="shared" si="211"/>
        <v>2014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8272</v>
      </c>
      <c r="O3340" t="s">
        <v>8273</v>
      </c>
      <c r="P3340">
        <f t="shared" si="208"/>
        <v>102</v>
      </c>
      <c r="Q3340">
        <f t="shared" si="209"/>
        <v>136.85</v>
      </c>
      <c r="R3340" s="14">
        <f t="shared" si="210"/>
        <v>42769.574999999997</v>
      </c>
      <c r="S3340">
        <f t="shared" si="211"/>
        <v>2017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8272</v>
      </c>
      <c r="O3341" t="s">
        <v>8273</v>
      </c>
      <c r="P3341">
        <f t="shared" si="208"/>
        <v>104</v>
      </c>
      <c r="Q3341">
        <f t="shared" si="209"/>
        <v>177.62</v>
      </c>
      <c r="R3341" s="14">
        <f t="shared" si="210"/>
        <v>42549.665717592594</v>
      </c>
      <c r="S3341">
        <f t="shared" si="211"/>
        <v>2016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8272</v>
      </c>
      <c r="O3342" t="s">
        <v>8273</v>
      </c>
      <c r="P3342">
        <f t="shared" si="208"/>
        <v>138</v>
      </c>
      <c r="Q3342">
        <f t="shared" si="209"/>
        <v>109.08</v>
      </c>
      <c r="R3342" s="14">
        <f t="shared" si="210"/>
        <v>42685.974004629628</v>
      </c>
      <c r="S3342">
        <f t="shared" si="211"/>
        <v>2016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8272</v>
      </c>
      <c r="O3343" t="s">
        <v>8273</v>
      </c>
      <c r="P3343">
        <f t="shared" si="208"/>
        <v>100</v>
      </c>
      <c r="Q3343">
        <f t="shared" si="209"/>
        <v>119.64</v>
      </c>
      <c r="R3343" s="14">
        <f t="shared" si="210"/>
        <v>42510.798854166671</v>
      </c>
      <c r="S3343">
        <f t="shared" si="211"/>
        <v>2016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8272</v>
      </c>
      <c r="O3344" t="s">
        <v>8273</v>
      </c>
      <c r="P3344">
        <f t="shared" si="208"/>
        <v>102</v>
      </c>
      <c r="Q3344">
        <f t="shared" si="209"/>
        <v>78.209999999999994</v>
      </c>
      <c r="R3344" s="14">
        <f t="shared" si="210"/>
        <v>42062.296412037031</v>
      </c>
      <c r="S3344">
        <f t="shared" si="211"/>
        <v>2015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8272</v>
      </c>
      <c r="O3345" t="s">
        <v>8273</v>
      </c>
      <c r="P3345">
        <f t="shared" si="208"/>
        <v>171</v>
      </c>
      <c r="Q3345">
        <f t="shared" si="209"/>
        <v>52.17</v>
      </c>
      <c r="R3345" s="14">
        <f t="shared" si="210"/>
        <v>42452.916481481487</v>
      </c>
      <c r="S3345">
        <f t="shared" si="211"/>
        <v>2016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8272</v>
      </c>
      <c r="O3346" t="s">
        <v>8273</v>
      </c>
      <c r="P3346">
        <f t="shared" si="208"/>
        <v>101</v>
      </c>
      <c r="Q3346">
        <f t="shared" si="209"/>
        <v>114.13</v>
      </c>
      <c r="R3346" s="14">
        <f t="shared" si="210"/>
        <v>41851.200150462959</v>
      </c>
      <c r="S3346">
        <f t="shared" si="211"/>
        <v>2014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8272</v>
      </c>
      <c r="O3347" t="s">
        <v>8273</v>
      </c>
      <c r="P3347">
        <f t="shared" si="208"/>
        <v>130</v>
      </c>
      <c r="Q3347">
        <f t="shared" si="209"/>
        <v>50</v>
      </c>
      <c r="R3347" s="14">
        <f t="shared" si="210"/>
        <v>42053.106111111112</v>
      </c>
      <c r="S3347">
        <f t="shared" si="211"/>
        <v>2015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8272</v>
      </c>
      <c r="O3348" t="s">
        <v>8273</v>
      </c>
      <c r="P3348">
        <f t="shared" si="208"/>
        <v>110</v>
      </c>
      <c r="Q3348">
        <f t="shared" si="209"/>
        <v>91.67</v>
      </c>
      <c r="R3348" s="14">
        <f t="shared" si="210"/>
        <v>42054.024421296301</v>
      </c>
      <c r="S3348">
        <f t="shared" si="211"/>
        <v>2015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8272</v>
      </c>
      <c r="O3349" t="s">
        <v>8273</v>
      </c>
      <c r="P3349">
        <f t="shared" si="208"/>
        <v>119</v>
      </c>
      <c r="Q3349">
        <f t="shared" si="209"/>
        <v>108.59</v>
      </c>
      <c r="R3349" s="14">
        <f t="shared" si="210"/>
        <v>42484.551550925928</v>
      </c>
      <c r="S3349">
        <f t="shared" si="211"/>
        <v>2016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8272</v>
      </c>
      <c r="O3350" t="s">
        <v>8273</v>
      </c>
      <c r="P3350">
        <f t="shared" si="208"/>
        <v>100</v>
      </c>
      <c r="Q3350">
        <f t="shared" si="209"/>
        <v>69.819999999999993</v>
      </c>
      <c r="R3350" s="14">
        <f t="shared" si="210"/>
        <v>42466.558796296296</v>
      </c>
      <c r="S3350">
        <f t="shared" si="211"/>
        <v>2016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8272</v>
      </c>
      <c r="O3351" t="s">
        <v>8273</v>
      </c>
      <c r="P3351">
        <f t="shared" si="208"/>
        <v>153</v>
      </c>
      <c r="Q3351">
        <f t="shared" si="209"/>
        <v>109.57</v>
      </c>
      <c r="R3351" s="14">
        <f t="shared" si="210"/>
        <v>42513.110787037032</v>
      </c>
      <c r="S3351">
        <f t="shared" si="211"/>
        <v>2016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8272</v>
      </c>
      <c r="O3352" t="s">
        <v>8273</v>
      </c>
      <c r="P3352">
        <f t="shared" si="208"/>
        <v>104</v>
      </c>
      <c r="Q3352">
        <f t="shared" si="209"/>
        <v>71.67</v>
      </c>
      <c r="R3352" s="14">
        <f t="shared" si="210"/>
        <v>42302.701516203699</v>
      </c>
      <c r="S3352">
        <f t="shared" si="211"/>
        <v>2015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8272</v>
      </c>
      <c r="O3353" t="s">
        <v>8273</v>
      </c>
      <c r="P3353">
        <f t="shared" si="208"/>
        <v>101</v>
      </c>
      <c r="Q3353">
        <f t="shared" si="209"/>
        <v>93.61</v>
      </c>
      <c r="R3353" s="14">
        <f t="shared" si="210"/>
        <v>41806.395428240743</v>
      </c>
      <c r="S3353">
        <f t="shared" si="211"/>
        <v>2014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8272</v>
      </c>
      <c r="O3354" t="s">
        <v>8273</v>
      </c>
      <c r="P3354">
        <f t="shared" si="208"/>
        <v>108</v>
      </c>
      <c r="Q3354">
        <f t="shared" si="209"/>
        <v>76.8</v>
      </c>
      <c r="R3354" s="14">
        <f t="shared" si="210"/>
        <v>42495.992800925931</v>
      </c>
      <c r="S3354">
        <f t="shared" si="211"/>
        <v>2016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8272</v>
      </c>
      <c r="O3355" t="s">
        <v>8273</v>
      </c>
      <c r="P3355">
        <f t="shared" si="208"/>
        <v>315</v>
      </c>
      <c r="Q3355">
        <f t="shared" si="209"/>
        <v>35.799999999999997</v>
      </c>
      <c r="R3355" s="14">
        <f t="shared" si="210"/>
        <v>42479.432291666672</v>
      </c>
      <c r="S3355">
        <f t="shared" si="211"/>
        <v>2016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8272</v>
      </c>
      <c r="O3356" t="s">
        <v>8273</v>
      </c>
      <c r="P3356">
        <f t="shared" si="208"/>
        <v>102</v>
      </c>
      <c r="Q3356">
        <f t="shared" si="209"/>
        <v>55.6</v>
      </c>
      <c r="R3356" s="14">
        <f t="shared" si="210"/>
        <v>42270.7269212963</v>
      </c>
      <c r="S3356">
        <f t="shared" si="211"/>
        <v>2015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8272</v>
      </c>
      <c r="O3357" t="s">
        <v>8273</v>
      </c>
      <c r="P3357">
        <f t="shared" si="208"/>
        <v>126</v>
      </c>
      <c r="Q3357">
        <f t="shared" si="209"/>
        <v>147.33000000000001</v>
      </c>
      <c r="R3357" s="14">
        <f t="shared" si="210"/>
        <v>42489.619525462964</v>
      </c>
      <c r="S3357">
        <f t="shared" si="211"/>
        <v>2016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8272</v>
      </c>
      <c r="O3358" t="s">
        <v>8273</v>
      </c>
      <c r="P3358">
        <f t="shared" si="208"/>
        <v>101</v>
      </c>
      <c r="Q3358">
        <f t="shared" si="209"/>
        <v>56.33</v>
      </c>
      <c r="R3358" s="14">
        <f t="shared" si="210"/>
        <v>42536.815648148149</v>
      </c>
      <c r="S3358">
        <f t="shared" si="211"/>
        <v>2016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8272</v>
      </c>
      <c r="O3359" t="s">
        <v>8273</v>
      </c>
      <c r="P3359">
        <f t="shared" si="208"/>
        <v>101</v>
      </c>
      <c r="Q3359">
        <f t="shared" si="209"/>
        <v>96.19</v>
      </c>
      <c r="R3359" s="14">
        <f t="shared" si="210"/>
        <v>41822.417939814812</v>
      </c>
      <c r="S3359">
        <f t="shared" si="211"/>
        <v>2014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8272</v>
      </c>
      <c r="O3360" t="s">
        <v>8273</v>
      </c>
      <c r="P3360">
        <f t="shared" si="208"/>
        <v>103</v>
      </c>
      <c r="Q3360">
        <f t="shared" si="209"/>
        <v>63.57</v>
      </c>
      <c r="R3360" s="14">
        <f t="shared" si="210"/>
        <v>41932.311099537037</v>
      </c>
      <c r="S3360">
        <f t="shared" si="211"/>
        <v>2014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8272</v>
      </c>
      <c r="O3361" t="s">
        <v>8273</v>
      </c>
      <c r="P3361">
        <f t="shared" si="208"/>
        <v>106</v>
      </c>
      <c r="Q3361">
        <f t="shared" si="209"/>
        <v>184.78</v>
      </c>
      <c r="R3361" s="14">
        <f t="shared" si="210"/>
        <v>42746.057106481487</v>
      </c>
      <c r="S3361">
        <f t="shared" si="211"/>
        <v>2017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8272</v>
      </c>
      <c r="O3362" t="s">
        <v>8273</v>
      </c>
      <c r="P3362">
        <f t="shared" si="208"/>
        <v>101</v>
      </c>
      <c r="Q3362">
        <f t="shared" si="209"/>
        <v>126.72</v>
      </c>
      <c r="R3362" s="14">
        <f t="shared" si="210"/>
        <v>42697.082673611112</v>
      </c>
      <c r="S3362">
        <f t="shared" si="211"/>
        <v>2016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8272</v>
      </c>
      <c r="O3363" t="s">
        <v>8273</v>
      </c>
      <c r="P3363">
        <f t="shared" si="208"/>
        <v>113</v>
      </c>
      <c r="Q3363">
        <f t="shared" si="209"/>
        <v>83.43</v>
      </c>
      <c r="R3363" s="14">
        <f t="shared" si="210"/>
        <v>41866.025347222225</v>
      </c>
      <c r="S3363">
        <f t="shared" si="211"/>
        <v>2014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8272</v>
      </c>
      <c r="O3364" t="s">
        <v>8273</v>
      </c>
      <c r="P3364">
        <f t="shared" si="208"/>
        <v>218</v>
      </c>
      <c r="Q3364">
        <f t="shared" si="209"/>
        <v>54.5</v>
      </c>
      <c r="R3364" s="14">
        <f t="shared" si="210"/>
        <v>42056.091631944444</v>
      </c>
      <c r="S3364">
        <f t="shared" si="211"/>
        <v>2015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8272</v>
      </c>
      <c r="O3365" t="s">
        <v>8273</v>
      </c>
      <c r="P3365">
        <f t="shared" si="208"/>
        <v>101</v>
      </c>
      <c r="Q3365">
        <f t="shared" si="209"/>
        <v>302.31</v>
      </c>
      <c r="R3365" s="14">
        <f t="shared" si="210"/>
        <v>41851.771354166667</v>
      </c>
      <c r="S3365">
        <f t="shared" si="211"/>
        <v>2014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8272</v>
      </c>
      <c r="O3366" t="s">
        <v>8273</v>
      </c>
      <c r="P3366">
        <f t="shared" si="208"/>
        <v>106</v>
      </c>
      <c r="Q3366">
        <f t="shared" si="209"/>
        <v>44.14</v>
      </c>
      <c r="R3366" s="14">
        <f t="shared" si="210"/>
        <v>42422.977418981478</v>
      </c>
      <c r="S3366">
        <f t="shared" si="211"/>
        <v>2016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8272</v>
      </c>
      <c r="O3367" t="s">
        <v>8273</v>
      </c>
      <c r="P3367">
        <f t="shared" si="208"/>
        <v>104</v>
      </c>
      <c r="Q3367">
        <f t="shared" si="209"/>
        <v>866.67</v>
      </c>
      <c r="R3367" s="14">
        <f t="shared" si="210"/>
        <v>42321.101759259262</v>
      </c>
      <c r="S3367">
        <f t="shared" si="211"/>
        <v>2015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8272</v>
      </c>
      <c r="O3368" t="s">
        <v>8273</v>
      </c>
      <c r="P3368">
        <f t="shared" si="208"/>
        <v>221</v>
      </c>
      <c r="Q3368">
        <f t="shared" si="209"/>
        <v>61.39</v>
      </c>
      <c r="R3368" s="14">
        <f t="shared" si="210"/>
        <v>42107.067557870367</v>
      </c>
      <c r="S3368">
        <f t="shared" si="211"/>
        <v>2015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8272</v>
      </c>
      <c r="O3369" t="s">
        <v>8273</v>
      </c>
      <c r="P3369">
        <f t="shared" si="208"/>
        <v>119</v>
      </c>
      <c r="Q3369">
        <f t="shared" si="209"/>
        <v>29.67</v>
      </c>
      <c r="R3369" s="14">
        <f t="shared" si="210"/>
        <v>42192.933958333335</v>
      </c>
      <c r="S3369">
        <f t="shared" si="211"/>
        <v>2015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8272</v>
      </c>
      <c r="O3370" t="s">
        <v>8273</v>
      </c>
      <c r="P3370">
        <f t="shared" si="208"/>
        <v>105</v>
      </c>
      <c r="Q3370">
        <f t="shared" si="209"/>
        <v>45.48</v>
      </c>
      <c r="R3370" s="14">
        <f t="shared" si="210"/>
        <v>41969.199756944443</v>
      </c>
      <c r="S3370">
        <f t="shared" si="211"/>
        <v>2014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8272</v>
      </c>
      <c r="O3371" t="s">
        <v>8273</v>
      </c>
      <c r="P3371">
        <f t="shared" si="208"/>
        <v>104</v>
      </c>
      <c r="Q3371">
        <f t="shared" si="209"/>
        <v>96.2</v>
      </c>
      <c r="R3371" s="14">
        <f t="shared" si="210"/>
        <v>42690.041435185187</v>
      </c>
      <c r="S3371">
        <f t="shared" si="211"/>
        <v>2016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8272</v>
      </c>
      <c r="O3372" t="s">
        <v>8273</v>
      </c>
      <c r="P3372">
        <f t="shared" si="208"/>
        <v>118</v>
      </c>
      <c r="Q3372">
        <f t="shared" si="209"/>
        <v>67.92</v>
      </c>
      <c r="R3372" s="14">
        <f t="shared" si="210"/>
        <v>42690.334317129629</v>
      </c>
      <c r="S3372">
        <f t="shared" si="211"/>
        <v>2016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8272</v>
      </c>
      <c r="O3373" t="s">
        <v>8273</v>
      </c>
      <c r="P3373">
        <f t="shared" si="208"/>
        <v>139</v>
      </c>
      <c r="Q3373">
        <f t="shared" si="209"/>
        <v>30.78</v>
      </c>
      <c r="R3373" s="14">
        <f t="shared" si="210"/>
        <v>42312.874594907407</v>
      </c>
      <c r="S3373">
        <f t="shared" si="211"/>
        <v>2015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8272</v>
      </c>
      <c r="O3374" t="s">
        <v>8273</v>
      </c>
      <c r="P3374">
        <f t="shared" si="208"/>
        <v>104</v>
      </c>
      <c r="Q3374">
        <f t="shared" si="209"/>
        <v>38.33</v>
      </c>
      <c r="R3374" s="14">
        <f t="shared" si="210"/>
        <v>41855.548101851848</v>
      </c>
      <c r="S3374">
        <f t="shared" si="211"/>
        <v>2014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8272</v>
      </c>
      <c r="O3375" t="s">
        <v>8273</v>
      </c>
      <c r="P3375">
        <f t="shared" si="208"/>
        <v>100</v>
      </c>
      <c r="Q3375">
        <f t="shared" si="209"/>
        <v>66.83</v>
      </c>
      <c r="R3375" s="14">
        <f t="shared" si="210"/>
        <v>42179.854629629626</v>
      </c>
      <c r="S3375">
        <f t="shared" si="211"/>
        <v>2015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8272</v>
      </c>
      <c r="O3376" t="s">
        <v>8273</v>
      </c>
      <c r="P3376">
        <f t="shared" si="208"/>
        <v>107</v>
      </c>
      <c r="Q3376">
        <f t="shared" si="209"/>
        <v>71.73</v>
      </c>
      <c r="R3376" s="14">
        <f t="shared" si="210"/>
        <v>42275.731666666667</v>
      </c>
      <c r="S3376">
        <f t="shared" si="211"/>
        <v>2015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8272</v>
      </c>
      <c r="O3377" t="s">
        <v>8273</v>
      </c>
      <c r="P3377">
        <f t="shared" si="208"/>
        <v>100</v>
      </c>
      <c r="Q3377">
        <f t="shared" si="209"/>
        <v>176.47</v>
      </c>
      <c r="R3377" s="14">
        <f t="shared" si="210"/>
        <v>41765.610798611109</v>
      </c>
      <c r="S3377">
        <f t="shared" si="211"/>
        <v>2014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8272</v>
      </c>
      <c r="O3378" t="s">
        <v>8273</v>
      </c>
      <c r="P3378">
        <f t="shared" si="208"/>
        <v>100</v>
      </c>
      <c r="Q3378">
        <f t="shared" si="209"/>
        <v>421.11</v>
      </c>
      <c r="R3378" s="14">
        <f t="shared" si="210"/>
        <v>42059.701319444444</v>
      </c>
      <c r="S3378">
        <f t="shared" si="211"/>
        <v>2015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8272</v>
      </c>
      <c r="O3379" t="s">
        <v>8273</v>
      </c>
      <c r="P3379">
        <f t="shared" si="208"/>
        <v>101</v>
      </c>
      <c r="Q3379">
        <f t="shared" si="209"/>
        <v>104.99</v>
      </c>
      <c r="R3379" s="14">
        <f t="shared" si="210"/>
        <v>42053.732627314821</v>
      </c>
      <c r="S3379">
        <f t="shared" si="211"/>
        <v>2015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8272</v>
      </c>
      <c r="O3380" t="s">
        <v>8273</v>
      </c>
      <c r="P3380">
        <f t="shared" si="208"/>
        <v>108</v>
      </c>
      <c r="Q3380">
        <f t="shared" si="209"/>
        <v>28.19</v>
      </c>
      <c r="R3380" s="14">
        <f t="shared" si="210"/>
        <v>41858.355393518519</v>
      </c>
      <c r="S3380">
        <f t="shared" si="211"/>
        <v>2014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8272</v>
      </c>
      <c r="O3381" t="s">
        <v>8273</v>
      </c>
      <c r="P3381">
        <f t="shared" si="208"/>
        <v>104</v>
      </c>
      <c r="Q3381">
        <f t="shared" si="209"/>
        <v>54.55</v>
      </c>
      <c r="R3381" s="14">
        <f t="shared" si="210"/>
        <v>42225.513888888891</v>
      </c>
      <c r="S3381">
        <f t="shared" si="211"/>
        <v>2015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8272</v>
      </c>
      <c r="O3382" t="s">
        <v>8273</v>
      </c>
      <c r="P3382">
        <f t="shared" si="208"/>
        <v>104</v>
      </c>
      <c r="Q3382">
        <f t="shared" si="209"/>
        <v>111.89</v>
      </c>
      <c r="R3382" s="14">
        <f t="shared" si="210"/>
        <v>41937.95344907407</v>
      </c>
      <c r="S3382">
        <f t="shared" si="211"/>
        <v>2014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8272</v>
      </c>
      <c r="O3383" t="s">
        <v>8273</v>
      </c>
      <c r="P3383">
        <f t="shared" si="208"/>
        <v>102</v>
      </c>
      <c r="Q3383">
        <f t="shared" si="209"/>
        <v>85.21</v>
      </c>
      <c r="R3383" s="14">
        <f t="shared" si="210"/>
        <v>42044.184988425928</v>
      </c>
      <c r="S3383">
        <f t="shared" si="211"/>
        <v>2015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8272</v>
      </c>
      <c r="O3384" t="s">
        <v>8273</v>
      </c>
      <c r="P3384">
        <f t="shared" si="208"/>
        <v>101</v>
      </c>
      <c r="Q3384">
        <f t="shared" si="209"/>
        <v>76.650000000000006</v>
      </c>
      <c r="R3384" s="14">
        <f t="shared" si="210"/>
        <v>42559.431203703702</v>
      </c>
      <c r="S3384">
        <f t="shared" si="211"/>
        <v>2016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8272</v>
      </c>
      <c r="O3385" t="s">
        <v>8273</v>
      </c>
      <c r="P3385">
        <f t="shared" si="208"/>
        <v>112</v>
      </c>
      <c r="Q3385">
        <f t="shared" si="209"/>
        <v>65.17</v>
      </c>
      <c r="R3385" s="14">
        <f t="shared" si="210"/>
        <v>42524.782638888893</v>
      </c>
      <c r="S3385">
        <f t="shared" si="211"/>
        <v>2016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8272</v>
      </c>
      <c r="O3386" t="s">
        <v>8273</v>
      </c>
      <c r="P3386">
        <f t="shared" si="208"/>
        <v>100</v>
      </c>
      <c r="Q3386">
        <f t="shared" si="209"/>
        <v>93.76</v>
      </c>
      <c r="R3386" s="14">
        <f t="shared" si="210"/>
        <v>42292.087592592594</v>
      </c>
      <c r="S3386">
        <f t="shared" si="211"/>
        <v>2015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8272</v>
      </c>
      <c r="O3387" t="s">
        <v>8273</v>
      </c>
      <c r="P3387">
        <f t="shared" si="208"/>
        <v>100</v>
      </c>
      <c r="Q3387">
        <f t="shared" si="209"/>
        <v>133.33000000000001</v>
      </c>
      <c r="R3387" s="14">
        <f t="shared" si="210"/>
        <v>41953.8675</v>
      </c>
      <c r="S3387">
        <f t="shared" si="211"/>
        <v>2014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8272</v>
      </c>
      <c r="O3388" t="s">
        <v>8273</v>
      </c>
      <c r="P3388">
        <f t="shared" si="208"/>
        <v>105</v>
      </c>
      <c r="Q3388">
        <f t="shared" si="209"/>
        <v>51.22</v>
      </c>
      <c r="R3388" s="14">
        <f t="shared" si="210"/>
        <v>41946.644745370373</v>
      </c>
      <c r="S3388">
        <f t="shared" si="211"/>
        <v>2014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8272</v>
      </c>
      <c r="O3389" t="s">
        <v>8273</v>
      </c>
      <c r="P3389">
        <f t="shared" si="208"/>
        <v>117</v>
      </c>
      <c r="Q3389">
        <f t="shared" si="209"/>
        <v>100.17</v>
      </c>
      <c r="R3389" s="14">
        <f t="shared" si="210"/>
        <v>41947.762592592589</v>
      </c>
      <c r="S3389">
        <f t="shared" si="211"/>
        <v>2014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8272</v>
      </c>
      <c r="O3390" t="s">
        <v>8273</v>
      </c>
      <c r="P3390">
        <f t="shared" si="208"/>
        <v>104</v>
      </c>
      <c r="Q3390">
        <f t="shared" si="209"/>
        <v>34.6</v>
      </c>
      <c r="R3390" s="14">
        <f t="shared" si="210"/>
        <v>42143.461122685185</v>
      </c>
      <c r="S3390">
        <f t="shared" si="211"/>
        <v>2015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8272</v>
      </c>
      <c r="O3391" t="s">
        <v>8273</v>
      </c>
      <c r="P3391">
        <f t="shared" si="208"/>
        <v>115</v>
      </c>
      <c r="Q3391">
        <f t="shared" si="209"/>
        <v>184.68</v>
      </c>
      <c r="R3391" s="14">
        <f t="shared" si="210"/>
        <v>42494.563449074078</v>
      </c>
      <c r="S3391">
        <f t="shared" si="211"/>
        <v>2016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8272</v>
      </c>
      <c r="O3392" t="s">
        <v>8273</v>
      </c>
      <c r="P3392">
        <f t="shared" si="208"/>
        <v>102</v>
      </c>
      <c r="Q3392">
        <f t="shared" si="209"/>
        <v>69.819999999999993</v>
      </c>
      <c r="R3392" s="14">
        <f t="shared" si="210"/>
        <v>41815.774826388886</v>
      </c>
      <c r="S3392">
        <f t="shared" si="211"/>
        <v>2014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8272</v>
      </c>
      <c r="O3393" t="s">
        <v>8273</v>
      </c>
      <c r="P3393">
        <f t="shared" si="208"/>
        <v>223</v>
      </c>
      <c r="Q3393">
        <f t="shared" si="209"/>
        <v>61.94</v>
      </c>
      <c r="R3393" s="14">
        <f t="shared" si="210"/>
        <v>41830.545694444445</v>
      </c>
      <c r="S3393">
        <f t="shared" si="211"/>
        <v>2014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8272</v>
      </c>
      <c r="O3394" t="s">
        <v>8273</v>
      </c>
      <c r="P3394">
        <f t="shared" ref="P3394:P3457" si="212">ROUND(E3394/D3394*100,0)</f>
        <v>100</v>
      </c>
      <c r="Q3394">
        <f t="shared" si="209"/>
        <v>41.67</v>
      </c>
      <c r="R3394" s="14">
        <f t="shared" si="210"/>
        <v>42446.845543981486</v>
      </c>
      <c r="S3394">
        <f t="shared" si="211"/>
        <v>2016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8272</v>
      </c>
      <c r="O3395" t="s">
        <v>8273</v>
      </c>
      <c r="P3395">
        <f t="shared" si="212"/>
        <v>106</v>
      </c>
      <c r="Q3395">
        <f t="shared" ref="Q3395:Q3458" si="213">IFERROR(ROUND(E3395/L3395,2),0)</f>
        <v>36.07</v>
      </c>
      <c r="R3395" s="14">
        <f t="shared" ref="R3395:R3458" si="214">(((J3395/60)/60)/24)+DATE(1970,1,1)</f>
        <v>41923.921643518523</v>
      </c>
      <c r="S3395">
        <f t="shared" ref="S3395:S3458" si="215">YEAR(R3395)</f>
        <v>2014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8272</v>
      </c>
      <c r="O3396" t="s">
        <v>8273</v>
      </c>
      <c r="P3396">
        <f t="shared" si="212"/>
        <v>142</v>
      </c>
      <c r="Q3396">
        <f t="shared" si="213"/>
        <v>29</v>
      </c>
      <c r="R3396" s="14">
        <f t="shared" si="214"/>
        <v>41817.59542824074</v>
      </c>
      <c r="S3396">
        <f t="shared" si="215"/>
        <v>2014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8272</v>
      </c>
      <c r="O3397" t="s">
        <v>8273</v>
      </c>
      <c r="P3397">
        <f t="shared" si="212"/>
        <v>184</v>
      </c>
      <c r="Q3397">
        <f t="shared" si="213"/>
        <v>24.21</v>
      </c>
      <c r="R3397" s="14">
        <f t="shared" si="214"/>
        <v>42140.712314814817</v>
      </c>
      <c r="S3397">
        <f t="shared" si="215"/>
        <v>2015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8272</v>
      </c>
      <c r="O3398" t="s">
        <v>8273</v>
      </c>
      <c r="P3398">
        <f t="shared" si="212"/>
        <v>104</v>
      </c>
      <c r="Q3398">
        <f t="shared" si="213"/>
        <v>55.89</v>
      </c>
      <c r="R3398" s="14">
        <f t="shared" si="214"/>
        <v>41764.44663194444</v>
      </c>
      <c r="S3398">
        <f t="shared" si="215"/>
        <v>2014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8272</v>
      </c>
      <c r="O3399" t="s">
        <v>8273</v>
      </c>
      <c r="P3399">
        <f t="shared" si="212"/>
        <v>112</v>
      </c>
      <c r="Q3399">
        <f t="shared" si="213"/>
        <v>11.67</v>
      </c>
      <c r="R3399" s="14">
        <f t="shared" si="214"/>
        <v>42378.478344907402</v>
      </c>
      <c r="S3399">
        <f t="shared" si="215"/>
        <v>2016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8272</v>
      </c>
      <c r="O3400" t="s">
        <v>8273</v>
      </c>
      <c r="P3400">
        <f t="shared" si="212"/>
        <v>111</v>
      </c>
      <c r="Q3400">
        <f t="shared" si="213"/>
        <v>68.349999999999994</v>
      </c>
      <c r="R3400" s="14">
        <f t="shared" si="214"/>
        <v>41941.75203703704</v>
      </c>
      <c r="S3400">
        <f t="shared" si="215"/>
        <v>2014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8272</v>
      </c>
      <c r="O3401" t="s">
        <v>8273</v>
      </c>
      <c r="P3401">
        <f t="shared" si="212"/>
        <v>104</v>
      </c>
      <c r="Q3401">
        <f t="shared" si="213"/>
        <v>27.07</v>
      </c>
      <c r="R3401" s="14">
        <f t="shared" si="214"/>
        <v>42026.920428240745</v>
      </c>
      <c r="S3401">
        <f t="shared" si="215"/>
        <v>2015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8272</v>
      </c>
      <c r="O3402" t="s">
        <v>8273</v>
      </c>
      <c r="P3402">
        <f t="shared" si="212"/>
        <v>100</v>
      </c>
      <c r="Q3402">
        <f t="shared" si="213"/>
        <v>118.13</v>
      </c>
      <c r="R3402" s="14">
        <f t="shared" si="214"/>
        <v>41834.953865740739</v>
      </c>
      <c r="S3402">
        <f t="shared" si="215"/>
        <v>2014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8272</v>
      </c>
      <c r="O3403" t="s">
        <v>8273</v>
      </c>
      <c r="P3403">
        <f t="shared" si="212"/>
        <v>102</v>
      </c>
      <c r="Q3403">
        <f t="shared" si="213"/>
        <v>44.76</v>
      </c>
      <c r="R3403" s="14">
        <f t="shared" si="214"/>
        <v>42193.723912037036</v>
      </c>
      <c r="S3403">
        <f t="shared" si="215"/>
        <v>2015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8272</v>
      </c>
      <c r="O3404" t="s">
        <v>8273</v>
      </c>
      <c r="P3404">
        <f t="shared" si="212"/>
        <v>110</v>
      </c>
      <c r="Q3404">
        <f t="shared" si="213"/>
        <v>99.79</v>
      </c>
      <c r="R3404" s="14">
        <f t="shared" si="214"/>
        <v>42290.61855324074</v>
      </c>
      <c r="S3404">
        <f t="shared" si="215"/>
        <v>2015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8272</v>
      </c>
      <c r="O3405" t="s">
        <v>8273</v>
      </c>
      <c r="P3405">
        <f t="shared" si="212"/>
        <v>100</v>
      </c>
      <c r="Q3405">
        <f t="shared" si="213"/>
        <v>117.65</v>
      </c>
      <c r="R3405" s="14">
        <f t="shared" si="214"/>
        <v>42150.462083333332</v>
      </c>
      <c r="S3405">
        <f t="shared" si="215"/>
        <v>2015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8272</v>
      </c>
      <c r="O3406" t="s">
        <v>8273</v>
      </c>
      <c r="P3406">
        <f t="shared" si="212"/>
        <v>122</v>
      </c>
      <c r="Q3406">
        <f t="shared" si="213"/>
        <v>203.33</v>
      </c>
      <c r="R3406" s="14">
        <f t="shared" si="214"/>
        <v>42152.503495370373</v>
      </c>
      <c r="S3406">
        <f t="shared" si="215"/>
        <v>2015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8272</v>
      </c>
      <c r="O3407" t="s">
        <v>8273</v>
      </c>
      <c r="P3407">
        <f t="shared" si="212"/>
        <v>138</v>
      </c>
      <c r="Q3407">
        <f t="shared" si="213"/>
        <v>28.32</v>
      </c>
      <c r="R3407" s="14">
        <f t="shared" si="214"/>
        <v>42410.017199074078</v>
      </c>
      <c r="S3407">
        <f t="shared" si="215"/>
        <v>2016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8272</v>
      </c>
      <c r="O3408" t="s">
        <v>8273</v>
      </c>
      <c r="P3408">
        <f t="shared" si="212"/>
        <v>100</v>
      </c>
      <c r="Q3408">
        <f t="shared" si="213"/>
        <v>110.23</v>
      </c>
      <c r="R3408" s="14">
        <f t="shared" si="214"/>
        <v>41791.492777777778</v>
      </c>
      <c r="S3408">
        <f t="shared" si="215"/>
        <v>2014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8272</v>
      </c>
      <c r="O3409" t="s">
        <v>8273</v>
      </c>
      <c r="P3409">
        <f t="shared" si="212"/>
        <v>107</v>
      </c>
      <c r="Q3409">
        <f t="shared" si="213"/>
        <v>31.97</v>
      </c>
      <c r="R3409" s="14">
        <f t="shared" si="214"/>
        <v>41796.422326388885</v>
      </c>
      <c r="S3409">
        <f t="shared" si="215"/>
        <v>2014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8272</v>
      </c>
      <c r="O3410" t="s">
        <v>8273</v>
      </c>
      <c r="P3410">
        <f t="shared" si="212"/>
        <v>211</v>
      </c>
      <c r="Q3410">
        <f t="shared" si="213"/>
        <v>58.61</v>
      </c>
      <c r="R3410" s="14">
        <f t="shared" si="214"/>
        <v>41808.991944444446</v>
      </c>
      <c r="S3410">
        <f t="shared" si="215"/>
        <v>2014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8272</v>
      </c>
      <c r="O3411" t="s">
        <v>8273</v>
      </c>
      <c r="P3411">
        <f t="shared" si="212"/>
        <v>124</v>
      </c>
      <c r="Q3411">
        <f t="shared" si="213"/>
        <v>29.43</v>
      </c>
      <c r="R3411" s="14">
        <f t="shared" si="214"/>
        <v>42544.814328703709</v>
      </c>
      <c r="S3411">
        <f t="shared" si="215"/>
        <v>2016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8272</v>
      </c>
      <c r="O3412" t="s">
        <v>8273</v>
      </c>
      <c r="P3412">
        <f t="shared" si="212"/>
        <v>109</v>
      </c>
      <c r="Q3412">
        <f t="shared" si="213"/>
        <v>81.38</v>
      </c>
      <c r="R3412" s="14">
        <f t="shared" si="214"/>
        <v>42500.041550925926</v>
      </c>
      <c r="S3412">
        <f t="shared" si="215"/>
        <v>2016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8272</v>
      </c>
      <c r="O3413" t="s">
        <v>8273</v>
      </c>
      <c r="P3413">
        <f t="shared" si="212"/>
        <v>104</v>
      </c>
      <c r="Q3413">
        <f t="shared" si="213"/>
        <v>199.17</v>
      </c>
      <c r="R3413" s="14">
        <f t="shared" si="214"/>
        <v>42265.022824074069</v>
      </c>
      <c r="S3413">
        <f t="shared" si="215"/>
        <v>2015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8272</v>
      </c>
      <c r="O3414" t="s">
        <v>8273</v>
      </c>
      <c r="P3414">
        <f t="shared" si="212"/>
        <v>100</v>
      </c>
      <c r="Q3414">
        <f t="shared" si="213"/>
        <v>115.38</v>
      </c>
      <c r="R3414" s="14">
        <f t="shared" si="214"/>
        <v>41879.959050925929</v>
      </c>
      <c r="S3414">
        <f t="shared" si="215"/>
        <v>2014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8272</v>
      </c>
      <c r="O3415" t="s">
        <v>8273</v>
      </c>
      <c r="P3415">
        <f t="shared" si="212"/>
        <v>130</v>
      </c>
      <c r="Q3415">
        <f t="shared" si="213"/>
        <v>46.43</v>
      </c>
      <c r="R3415" s="14">
        <f t="shared" si="214"/>
        <v>42053.733078703706</v>
      </c>
      <c r="S3415">
        <f t="shared" si="215"/>
        <v>2015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8272</v>
      </c>
      <c r="O3416" t="s">
        <v>8273</v>
      </c>
      <c r="P3416">
        <f t="shared" si="212"/>
        <v>104</v>
      </c>
      <c r="Q3416">
        <f t="shared" si="213"/>
        <v>70.569999999999993</v>
      </c>
      <c r="R3416" s="14">
        <f t="shared" si="214"/>
        <v>42675.832465277781</v>
      </c>
      <c r="S3416">
        <f t="shared" si="215"/>
        <v>2016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8272</v>
      </c>
      <c r="O3417" t="s">
        <v>8273</v>
      </c>
      <c r="P3417">
        <f t="shared" si="212"/>
        <v>100</v>
      </c>
      <c r="Q3417">
        <f t="shared" si="213"/>
        <v>22.22</v>
      </c>
      <c r="R3417" s="14">
        <f t="shared" si="214"/>
        <v>42467.144166666665</v>
      </c>
      <c r="S3417">
        <f t="shared" si="215"/>
        <v>2016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8272</v>
      </c>
      <c r="O3418" t="s">
        <v>8273</v>
      </c>
      <c r="P3418">
        <f t="shared" si="212"/>
        <v>120</v>
      </c>
      <c r="Q3418">
        <f t="shared" si="213"/>
        <v>159.47</v>
      </c>
      <c r="R3418" s="14">
        <f t="shared" si="214"/>
        <v>42089.412557870368</v>
      </c>
      <c r="S3418">
        <f t="shared" si="215"/>
        <v>2015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8272</v>
      </c>
      <c r="O3419" t="s">
        <v>8273</v>
      </c>
      <c r="P3419">
        <f t="shared" si="212"/>
        <v>100</v>
      </c>
      <c r="Q3419">
        <f t="shared" si="213"/>
        <v>37.78</v>
      </c>
      <c r="R3419" s="14">
        <f t="shared" si="214"/>
        <v>41894.91375</v>
      </c>
      <c r="S3419">
        <f t="shared" si="215"/>
        <v>2014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8272</v>
      </c>
      <c r="O3420" t="s">
        <v>8273</v>
      </c>
      <c r="P3420">
        <f t="shared" si="212"/>
        <v>101</v>
      </c>
      <c r="Q3420">
        <f t="shared" si="213"/>
        <v>72.05</v>
      </c>
      <c r="R3420" s="14">
        <f t="shared" si="214"/>
        <v>41752.83457175926</v>
      </c>
      <c r="S3420">
        <f t="shared" si="215"/>
        <v>2014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8272</v>
      </c>
      <c r="O3421" t="s">
        <v>8273</v>
      </c>
      <c r="P3421">
        <f t="shared" si="212"/>
        <v>107</v>
      </c>
      <c r="Q3421">
        <f t="shared" si="213"/>
        <v>63.7</v>
      </c>
      <c r="R3421" s="14">
        <f t="shared" si="214"/>
        <v>42448.821585648147</v>
      </c>
      <c r="S3421">
        <f t="shared" si="215"/>
        <v>2016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8272</v>
      </c>
      <c r="O3422" t="s">
        <v>8273</v>
      </c>
      <c r="P3422">
        <f t="shared" si="212"/>
        <v>138</v>
      </c>
      <c r="Q3422">
        <f t="shared" si="213"/>
        <v>28.41</v>
      </c>
      <c r="R3422" s="14">
        <f t="shared" si="214"/>
        <v>42405.090300925927</v>
      </c>
      <c r="S3422">
        <f t="shared" si="215"/>
        <v>2016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8272</v>
      </c>
      <c r="O3423" t="s">
        <v>8273</v>
      </c>
      <c r="P3423">
        <f t="shared" si="212"/>
        <v>101</v>
      </c>
      <c r="Q3423">
        <f t="shared" si="213"/>
        <v>103.21</v>
      </c>
      <c r="R3423" s="14">
        <f t="shared" si="214"/>
        <v>42037.791238425925</v>
      </c>
      <c r="S3423">
        <f t="shared" si="215"/>
        <v>2015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8272</v>
      </c>
      <c r="O3424" t="s">
        <v>8273</v>
      </c>
      <c r="P3424">
        <f t="shared" si="212"/>
        <v>109</v>
      </c>
      <c r="Q3424">
        <f t="shared" si="213"/>
        <v>71.150000000000006</v>
      </c>
      <c r="R3424" s="14">
        <f t="shared" si="214"/>
        <v>42323.562222222223</v>
      </c>
      <c r="S3424">
        <f t="shared" si="215"/>
        <v>2015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8272</v>
      </c>
      <c r="O3425" t="s">
        <v>8273</v>
      </c>
      <c r="P3425">
        <f t="shared" si="212"/>
        <v>140</v>
      </c>
      <c r="Q3425">
        <f t="shared" si="213"/>
        <v>35</v>
      </c>
      <c r="R3425" s="14">
        <f t="shared" si="214"/>
        <v>42088.911354166667</v>
      </c>
      <c r="S3425">
        <f t="shared" si="215"/>
        <v>2015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8272</v>
      </c>
      <c r="O3426" t="s">
        <v>8273</v>
      </c>
      <c r="P3426">
        <f t="shared" si="212"/>
        <v>104</v>
      </c>
      <c r="Q3426">
        <f t="shared" si="213"/>
        <v>81.78</v>
      </c>
      <c r="R3426" s="14">
        <f t="shared" si="214"/>
        <v>42018.676898148144</v>
      </c>
      <c r="S3426">
        <f t="shared" si="215"/>
        <v>2015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8272</v>
      </c>
      <c r="O3427" t="s">
        <v>8273</v>
      </c>
      <c r="P3427">
        <f t="shared" si="212"/>
        <v>103</v>
      </c>
      <c r="Q3427">
        <f t="shared" si="213"/>
        <v>297.02999999999997</v>
      </c>
      <c r="R3427" s="14">
        <f t="shared" si="214"/>
        <v>41884.617314814815</v>
      </c>
      <c r="S3427">
        <f t="shared" si="215"/>
        <v>2014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8272</v>
      </c>
      <c r="O3428" t="s">
        <v>8273</v>
      </c>
      <c r="P3428">
        <f t="shared" si="212"/>
        <v>108</v>
      </c>
      <c r="Q3428">
        <f t="shared" si="213"/>
        <v>46.61</v>
      </c>
      <c r="R3428" s="14">
        <f t="shared" si="214"/>
        <v>41884.056747685187</v>
      </c>
      <c r="S3428">
        <f t="shared" si="215"/>
        <v>2014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8272</v>
      </c>
      <c r="O3429" t="s">
        <v>8273</v>
      </c>
      <c r="P3429">
        <f t="shared" si="212"/>
        <v>100</v>
      </c>
      <c r="Q3429">
        <f t="shared" si="213"/>
        <v>51.72</v>
      </c>
      <c r="R3429" s="14">
        <f t="shared" si="214"/>
        <v>41792.645277777774</v>
      </c>
      <c r="S3429">
        <f t="shared" si="215"/>
        <v>2014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8272</v>
      </c>
      <c r="O3430" t="s">
        <v>8273</v>
      </c>
      <c r="P3430">
        <f t="shared" si="212"/>
        <v>103</v>
      </c>
      <c r="Q3430">
        <f t="shared" si="213"/>
        <v>40.29</v>
      </c>
      <c r="R3430" s="14">
        <f t="shared" si="214"/>
        <v>42038.720451388886</v>
      </c>
      <c r="S3430">
        <f t="shared" si="215"/>
        <v>2015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8272</v>
      </c>
      <c r="O3431" t="s">
        <v>8273</v>
      </c>
      <c r="P3431">
        <f t="shared" si="212"/>
        <v>130</v>
      </c>
      <c r="Q3431">
        <f t="shared" si="213"/>
        <v>16.25</v>
      </c>
      <c r="R3431" s="14">
        <f t="shared" si="214"/>
        <v>42662.021539351852</v>
      </c>
      <c r="S3431">
        <f t="shared" si="215"/>
        <v>2016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8272</v>
      </c>
      <c r="O3432" t="s">
        <v>8273</v>
      </c>
      <c r="P3432">
        <f t="shared" si="212"/>
        <v>109</v>
      </c>
      <c r="Q3432">
        <f t="shared" si="213"/>
        <v>30.15</v>
      </c>
      <c r="R3432" s="14">
        <f t="shared" si="214"/>
        <v>41820.945613425924</v>
      </c>
      <c r="S3432">
        <f t="shared" si="215"/>
        <v>2014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8272</v>
      </c>
      <c r="O3433" t="s">
        <v>8273</v>
      </c>
      <c r="P3433">
        <f t="shared" si="212"/>
        <v>100</v>
      </c>
      <c r="Q3433">
        <f t="shared" si="213"/>
        <v>95.24</v>
      </c>
      <c r="R3433" s="14">
        <f t="shared" si="214"/>
        <v>41839.730937500004</v>
      </c>
      <c r="S3433">
        <f t="shared" si="215"/>
        <v>2014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8272</v>
      </c>
      <c r="O3434" t="s">
        <v>8273</v>
      </c>
      <c r="P3434">
        <f t="shared" si="212"/>
        <v>110</v>
      </c>
      <c r="Q3434">
        <f t="shared" si="213"/>
        <v>52.21</v>
      </c>
      <c r="R3434" s="14">
        <f t="shared" si="214"/>
        <v>42380.581180555557</v>
      </c>
      <c r="S3434">
        <f t="shared" si="215"/>
        <v>2016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8272</v>
      </c>
      <c r="O3435" t="s">
        <v>8273</v>
      </c>
      <c r="P3435">
        <f t="shared" si="212"/>
        <v>100</v>
      </c>
      <c r="Q3435">
        <f t="shared" si="213"/>
        <v>134.15</v>
      </c>
      <c r="R3435" s="14">
        <f t="shared" si="214"/>
        <v>41776.063136574077</v>
      </c>
      <c r="S3435">
        <f t="shared" si="215"/>
        <v>2014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8272</v>
      </c>
      <c r="O3436" t="s">
        <v>8273</v>
      </c>
      <c r="P3436">
        <f t="shared" si="212"/>
        <v>106</v>
      </c>
      <c r="Q3436">
        <f t="shared" si="213"/>
        <v>62.83</v>
      </c>
      <c r="R3436" s="14">
        <f t="shared" si="214"/>
        <v>41800.380428240744</v>
      </c>
      <c r="S3436">
        <f t="shared" si="215"/>
        <v>2014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8272</v>
      </c>
      <c r="O3437" t="s">
        <v>8273</v>
      </c>
      <c r="P3437">
        <f t="shared" si="212"/>
        <v>112</v>
      </c>
      <c r="Q3437">
        <f t="shared" si="213"/>
        <v>58.95</v>
      </c>
      <c r="R3437" s="14">
        <f t="shared" si="214"/>
        <v>42572.61681712963</v>
      </c>
      <c r="S3437">
        <f t="shared" si="215"/>
        <v>2016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8272</v>
      </c>
      <c r="O3438" t="s">
        <v>8273</v>
      </c>
      <c r="P3438">
        <f t="shared" si="212"/>
        <v>106</v>
      </c>
      <c r="Q3438">
        <f t="shared" si="213"/>
        <v>143.11000000000001</v>
      </c>
      <c r="R3438" s="14">
        <f t="shared" si="214"/>
        <v>41851.541585648149</v>
      </c>
      <c r="S3438">
        <f t="shared" si="215"/>
        <v>2014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8272</v>
      </c>
      <c r="O3439" t="s">
        <v>8273</v>
      </c>
      <c r="P3439">
        <f t="shared" si="212"/>
        <v>101</v>
      </c>
      <c r="Q3439">
        <f t="shared" si="213"/>
        <v>84.17</v>
      </c>
      <c r="R3439" s="14">
        <f t="shared" si="214"/>
        <v>42205.710879629631</v>
      </c>
      <c r="S3439">
        <f t="shared" si="215"/>
        <v>2015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8272</v>
      </c>
      <c r="O3440" t="s">
        <v>8273</v>
      </c>
      <c r="P3440">
        <f t="shared" si="212"/>
        <v>104</v>
      </c>
      <c r="Q3440">
        <f t="shared" si="213"/>
        <v>186.07</v>
      </c>
      <c r="R3440" s="14">
        <f t="shared" si="214"/>
        <v>42100.927858796291</v>
      </c>
      <c r="S3440">
        <f t="shared" si="215"/>
        <v>2015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8272</v>
      </c>
      <c r="O3441" t="s">
        <v>8273</v>
      </c>
      <c r="P3441">
        <f t="shared" si="212"/>
        <v>135</v>
      </c>
      <c r="Q3441">
        <f t="shared" si="213"/>
        <v>89.79</v>
      </c>
      <c r="R3441" s="14">
        <f t="shared" si="214"/>
        <v>42374.911226851851</v>
      </c>
      <c r="S3441">
        <f t="shared" si="215"/>
        <v>2016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8272</v>
      </c>
      <c r="O3442" t="s">
        <v>8273</v>
      </c>
      <c r="P3442">
        <f t="shared" si="212"/>
        <v>105</v>
      </c>
      <c r="Q3442">
        <f t="shared" si="213"/>
        <v>64.16</v>
      </c>
      <c r="R3442" s="14">
        <f t="shared" si="214"/>
        <v>41809.12300925926</v>
      </c>
      <c r="S3442">
        <f t="shared" si="215"/>
        <v>2014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8272</v>
      </c>
      <c r="O3443" t="s">
        <v>8273</v>
      </c>
      <c r="P3443">
        <f t="shared" si="212"/>
        <v>103</v>
      </c>
      <c r="Q3443">
        <f t="shared" si="213"/>
        <v>59.65</v>
      </c>
      <c r="R3443" s="14">
        <f t="shared" si="214"/>
        <v>42294.429641203707</v>
      </c>
      <c r="S3443">
        <f t="shared" si="215"/>
        <v>2015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8272</v>
      </c>
      <c r="O3444" t="s">
        <v>8273</v>
      </c>
      <c r="P3444">
        <f t="shared" si="212"/>
        <v>100</v>
      </c>
      <c r="Q3444">
        <f t="shared" si="213"/>
        <v>31.25</v>
      </c>
      <c r="R3444" s="14">
        <f t="shared" si="214"/>
        <v>42124.841111111105</v>
      </c>
      <c r="S3444">
        <f t="shared" si="215"/>
        <v>2015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8272</v>
      </c>
      <c r="O3445" t="s">
        <v>8273</v>
      </c>
      <c r="P3445">
        <f t="shared" si="212"/>
        <v>186</v>
      </c>
      <c r="Q3445">
        <f t="shared" si="213"/>
        <v>41.22</v>
      </c>
      <c r="R3445" s="14">
        <f t="shared" si="214"/>
        <v>41861.524837962963</v>
      </c>
      <c r="S3445">
        <f t="shared" si="215"/>
        <v>2014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8272</v>
      </c>
      <c r="O3446" t="s">
        <v>8273</v>
      </c>
      <c r="P3446">
        <f t="shared" si="212"/>
        <v>289</v>
      </c>
      <c r="Q3446">
        <f t="shared" si="213"/>
        <v>43.35</v>
      </c>
      <c r="R3446" s="14">
        <f t="shared" si="214"/>
        <v>42521.291504629626</v>
      </c>
      <c r="S3446">
        <f t="shared" si="215"/>
        <v>2016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8272</v>
      </c>
      <c r="O3447" t="s">
        <v>8273</v>
      </c>
      <c r="P3447">
        <f t="shared" si="212"/>
        <v>100</v>
      </c>
      <c r="Q3447">
        <f t="shared" si="213"/>
        <v>64.52</v>
      </c>
      <c r="R3447" s="14">
        <f t="shared" si="214"/>
        <v>42272.530509259261</v>
      </c>
      <c r="S3447">
        <f t="shared" si="215"/>
        <v>2015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8272</v>
      </c>
      <c r="O3448" t="s">
        <v>8273</v>
      </c>
      <c r="P3448">
        <f t="shared" si="212"/>
        <v>108</v>
      </c>
      <c r="Q3448">
        <f t="shared" si="213"/>
        <v>43.28</v>
      </c>
      <c r="R3448" s="14">
        <f t="shared" si="214"/>
        <v>42016.832465277781</v>
      </c>
      <c r="S3448">
        <f t="shared" si="215"/>
        <v>2015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8272</v>
      </c>
      <c r="O3449" t="s">
        <v>8273</v>
      </c>
      <c r="P3449">
        <f t="shared" si="212"/>
        <v>108</v>
      </c>
      <c r="Q3449">
        <f t="shared" si="213"/>
        <v>77</v>
      </c>
      <c r="R3449" s="14">
        <f t="shared" si="214"/>
        <v>42402.889027777783</v>
      </c>
      <c r="S3449">
        <f t="shared" si="215"/>
        <v>2016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8272</v>
      </c>
      <c r="O3450" t="s">
        <v>8273</v>
      </c>
      <c r="P3450">
        <f t="shared" si="212"/>
        <v>110</v>
      </c>
      <c r="Q3450">
        <f t="shared" si="213"/>
        <v>51.22</v>
      </c>
      <c r="R3450" s="14">
        <f t="shared" si="214"/>
        <v>41960.119085648148</v>
      </c>
      <c r="S3450">
        <f t="shared" si="215"/>
        <v>2014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8272</v>
      </c>
      <c r="O3451" t="s">
        <v>8273</v>
      </c>
      <c r="P3451">
        <f t="shared" si="212"/>
        <v>171</v>
      </c>
      <c r="Q3451">
        <f t="shared" si="213"/>
        <v>68.25</v>
      </c>
      <c r="R3451" s="14">
        <f t="shared" si="214"/>
        <v>42532.052523148144</v>
      </c>
      <c r="S3451">
        <f t="shared" si="215"/>
        <v>2016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8272</v>
      </c>
      <c r="O3452" t="s">
        <v>8273</v>
      </c>
      <c r="P3452">
        <f t="shared" si="212"/>
        <v>152</v>
      </c>
      <c r="Q3452">
        <f t="shared" si="213"/>
        <v>19.489999999999998</v>
      </c>
      <c r="R3452" s="14">
        <f t="shared" si="214"/>
        <v>42036.704525462963</v>
      </c>
      <c r="S3452">
        <f t="shared" si="215"/>
        <v>2015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8272</v>
      </c>
      <c r="O3453" t="s">
        <v>8273</v>
      </c>
      <c r="P3453">
        <f t="shared" si="212"/>
        <v>101</v>
      </c>
      <c r="Q3453">
        <f t="shared" si="213"/>
        <v>41.13</v>
      </c>
      <c r="R3453" s="14">
        <f t="shared" si="214"/>
        <v>42088.723692129628</v>
      </c>
      <c r="S3453">
        <f t="shared" si="215"/>
        <v>2015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8272</v>
      </c>
      <c r="O3454" t="s">
        <v>8273</v>
      </c>
      <c r="P3454">
        <f t="shared" si="212"/>
        <v>153</v>
      </c>
      <c r="Q3454">
        <f t="shared" si="213"/>
        <v>41.41</v>
      </c>
      <c r="R3454" s="14">
        <f t="shared" si="214"/>
        <v>41820.639189814814</v>
      </c>
      <c r="S3454">
        <f t="shared" si="215"/>
        <v>2014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8272</v>
      </c>
      <c r="O3455" t="s">
        <v>8273</v>
      </c>
      <c r="P3455">
        <f t="shared" si="212"/>
        <v>128</v>
      </c>
      <c r="Q3455">
        <f t="shared" si="213"/>
        <v>27.5</v>
      </c>
      <c r="R3455" s="14">
        <f t="shared" si="214"/>
        <v>42535.97865740741</v>
      </c>
      <c r="S3455">
        <f t="shared" si="215"/>
        <v>2016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8272</v>
      </c>
      <c r="O3456" t="s">
        <v>8273</v>
      </c>
      <c r="P3456">
        <f t="shared" si="212"/>
        <v>101</v>
      </c>
      <c r="Q3456">
        <f t="shared" si="213"/>
        <v>33.57</v>
      </c>
      <c r="R3456" s="14">
        <f t="shared" si="214"/>
        <v>41821.698599537034</v>
      </c>
      <c r="S3456">
        <f t="shared" si="215"/>
        <v>2014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8272</v>
      </c>
      <c r="O3457" t="s">
        <v>8273</v>
      </c>
      <c r="P3457">
        <f t="shared" si="212"/>
        <v>101</v>
      </c>
      <c r="Q3457">
        <f t="shared" si="213"/>
        <v>145.87</v>
      </c>
      <c r="R3457" s="14">
        <f t="shared" si="214"/>
        <v>42626.7503125</v>
      </c>
      <c r="S3457">
        <f t="shared" si="215"/>
        <v>2016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8272</v>
      </c>
      <c r="O3458" t="s">
        <v>8273</v>
      </c>
      <c r="P3458">
        <f t="shared" ref="P3458:P3521" si="216">ROUND(E3458/D3458*100,0)</f>
        <v>191</v>
      </c>
      <c r="Q3458">
        <f t="shared" si="213"/>
        <v>358.69</v>
      </c>
      <c r="R3458" s="14">
        <f t="shared" si="214"/>
        <v>41821.205636574072</v>
      </c>
      <c r="S3458">
        <f t="shared" si="215"/>
        <v>2014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8272</v>
      </c>
      <c r="O3459" t="s">
        <v>8273</v>
      </c>
      <c r="P3459">
        <f t="shared" si="216"/>
        <v>140</v>
      </c>
      <c r="Q3459">
        <f t="shared" ref="Q3459:Q3522" si="217">IFERROR(ROUND(E3459/L3459,2),0)</f>
        <v>50.98</v>
      </c>
      <c r="R3459" s="14">
        <f t="shared" ref="R3459:R3522" si="218">(((J3459/60)/60)/24)+DATE(1970,1,1)</f>
        <v>42016.706678240742</v>
      </c>
      <c r="S3459">
        <f t="shared" ref="S3459:S3522" si="219">YEAR(R3459)</f>
        <v>2015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8272</v>
      </c>
      <c r="O3460" t="s">
        <v>8273</v>
      </c>
      <c r="P3460">
        <f t="shared" si="216"/>
        <v>124</v>
      </c>
      <c r="Q3460">
        <f t="shared" si="217"/>
        <v>45.04</v>
      </c>
      <c r="R3460" s="14">
        <f t="shared" si="218"/>
        <v>42011.202581018515</v>
      </c>
      <c r="S3460">
        <f t="shared" si="219"/>
        <v>2015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8272</v>
      </c>
      <c r="O3461" t="s">
        <v>8273</v>
      </c>
      <c r="P3461">
        <f t="shared" si="216"/>
        <v>126</v>
      </c>
      <c r="Q3461">
        <f t="shared" si="217"/>
        <v>17.53</v>
      </c>
      <c r="R3461" s="14">
        <f t="shared" si="218"/>
        <v>42480.479861111111</v>
      </c>
      <c r="S3461">
        <f t="shared" si="219"/>
        <v>2016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8272</v>
      </c>
      <c r="O3462" t="s">
        <v>8273</v>
      </c>
      <c r="P3462">
        <f t="shared" si="216"/>
        <v>190</v>
      </c>
      <c r="Q3462">
        <f t="shared" si="217"/>
        <v>50</v>
      </c>
      <c r="R3462" s="14">
        <f t="shared" si="218"/>
        <v>41852.527222222219</v>
      </c>
      <c r="S3462">
        <f t="shared" si="219"/>
        <v>2014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8272</v>
      </c>
      <c r="O3463" t="s">
        <v>8273</v>
      </c>
      <c r="P3463">
        <f t="shared" si="216"/>
        <v>139</v>
      </c>
      <c r="Q3463">
        <f t="shared" si="217"/>
        <v>57.92</v>
      </c>
      <c r="R3463" s="14">
        <f t="shared" si="218"/>
        <v>42643.632858796293</v>
      </c>
      <c r="S3463">
        <f t="shared" si="219"/>
        <v>2016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8272</v>
      </c>
      <c r="O3464" t="s">
        <v>8273</v>
      </c>
      <c r="P3464">
        <f t="shared" si="216"/>
        <v>202</v>
      </c>
      <c r="Q3464">
        <f t="shared" si="217"/>
        <v>29.71</v>
      </c>
      <c r="R3464" s="14">
        <f t="shared" si="218"/>
        <v>42179.898472222223</v>
      </c>
      <c r="S3464">
        <f t="shared" si="219"/>
        <v>2015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8272</v>
      </c>
      <c r="O3465" t="s">
        <v>8273</v>
      </c>
      <c r="P3465">
        <f t="shared" si="216"/>
        <v>103</v>
      </c>
      <c r="Q3465">
        <f t="shared" si="217"/>
        <v>90.68</v>
      </c>
      <c r="R3465" s="14">
        <f t="shared" si="218"/>
        <v>42612.918807870374</v>
      </c>
      <c r="S3465">
        <f t="shared" si="219"/>
        <v>2016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8272</v>
      </c>
      <c r="O3466" t="s">
        <v>8273</v>
      </c>
      <c r="P3466">
        <f t="shared" si="216"/>
        <v>102</v>
      </c>
      <c r="Q3466">
        <f t="shared" si="217"/>
        <v>55.01</v>
      </c>
      <c r="R3466" s="14">
        <f t="shared" si="218"/>
        <v>42575.130057870367</v>
      </c>
      <c r="S3466">
        <f t="shared" si="219"/>
        <v>2016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8272</v>
      </c>
      <c r="O3467" t="s">
        <v>8273</v>
      </c>
      <c r="P3467">
        <f t="shared" si="216"/>
        <v>103</v>
      </c>
      <c r="Q3467">
        <f t="shared" si="217"/>
        <v>57.22</v>
      </c>
      <c r="R3467" s="14">
        <f t="shared" si="218"/>
        <v>42200.625833333332</v>
      </c>
      <c r="S3467">
        <f t="shared" si="219"/>
        <v>2015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8272</v>
      </c>
      <c r="O3468" t="s">
        <v>8273</v>
      </c>
      <c r="P3468">
        <f t="shared" si="216"/>
        <v>127</v>
      </c>
      <c r="Q3468">
        <f t="shared" si="217"/>
        <v>72.95</v>
      </c>
      <c r="R3468" s="14">
        <f t="shared" si="218"/>
        <v>42420.019097222219</v>
      </c>
      <c r="S3468">
        <f t="shared" si="219"/>
        <v>2016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8272</v>
      </c>
      <c r="O3469" t="s">
        <v>8273</v>
      </c>
      <c r="P3469">
        <f t="shared" si="216"/>
        <v>101</v>
      </c>
      <c r="Q3469">
        <f t="shared" si="217"/>
        <v>64.47</v>
      </c>
      <c r="R3469" s="14">
        <f t="shared" si="218"/>
        <v>42053.671666666662</v>
      </c>
      <c r="S3469">
        <f t="shared" si="219"/>
        <v>2015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8272</v>
      </c>
      <c r="O3470" t="s">
        <v>8273</v>
      </c>
      <c r="P3470">
        <f t="shared" si="216"/>
        <v>122</v>
      </c>
      <c r="Q3470">
        <f t="shared" si="217"/>
        <v>716.35</v>
      </c>
      <c r="R3470" s="14">
        <f t="shared" si="218"/>
        <v>42605.765381944439</v>
      </c>
      <c r="S3470">
        <f t="shared" si="219"/>
        <v>2016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8272</v>
      </c>
      <c r="O3471" t="s">
        <v>8273</v>
      </c>
      <c r="P3471">
        <f t="shared" si="216"/>
        <v>113</v>
      </c>
      <c r="Q3471">
        <f t="shared" si="217"/>
        <v>50.4</v>
      </c>
      <c r="R3471" s="14">
        <f t="shared" si="218"/>
        <v>42458.641724537039</v>
      </c>
      <c r="S3471">
        <f t="shared" si="219"/>
        <v>2016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8272</v>
      </c>
      <c r="O3472" t="s">
        <v>8273</v>
      </c>
      <c r="P3472">
        <f t="shared" si="216"/>
        <v>150</v>
      </c>
      <c r="Q3472">
        <f t="shared" si="217"/>
        <v>41.67</v>
      </c>
      <c r="R3472" s="14">
        <f t="shared" si="218"/>
        <v>42529.022013888884</v>
      </c>
      <c r="S3472">
        <f t="shared" si="219"/>
        <v>2016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8272</v>
      </c>
      <c r="O3473" t="s">
        <v>8273</v>
      </c>
      <c r="P3473">
        <f t="shared" si="216"/>
        <v>215</v>
      </c>
      <c r="Q3473">
        <f t="shared" si="217"/>
        <v>35.770000000000003</v>
      </c>
      <c r="R3473" s="14">
        <f t="shared" si="218"/>
        <v>41841.820486111108</v>
      </c>
      <c r="S3473">
        <f t="shared" si="219"/>
        <v>2014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8272</v>
      </c>
      <c r="O3474" t="s">
        <v>8273</v>
      </c>
      <c r="P3474">
        <f t="shared" si="216"/>
        <v>102</v>
      </c>
      <c r="Q3474">
        <f t="shared" si="217"/>
        <v>88.74</v>
      </c>
      <c r="R3474" s="14">
        <f t="shared" si="218"/>
        <v>41928.170497685183</v>
      </c>
      <c r="S3474">
        <f t="shared" si="219"/>
        <v>2014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8272</v>
      </c>
      <c r="O3475" t="s">
        <v>8273</v>
      </c>
      <c r="P3475">
        <f t="shared" si="216"/>
        <v>100</v>
      </c>
      <c r="Q3475">
        <f t="shared" si="217"/>
        <v>148.47999999999999</v>
      </c>
      <c r="R3475" s="14">
        <f t="shared" si="218"/>
        <v>42062.834444444445</v>
      </c>
      <c r="S3475">
        <f t="shared" si="219"/>
        <v>2015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8272</v>
      </c>
      <c r="O3476" t="s">
        <v>8273</v>
      </c>
      <c r="P3476">
        <f t="shared" si="216"/>
        <v>101</v>
      </c>
      <c r="Q3476">
        <f t="shared" si="217"/>
        <v>51.79</v>
      </c>
      <c r="R3476" s="14">
        <f t="shared" si="218"/>
        <v>42541.501516203702</v>
      </c>
      <c r="S3476">
        <f t="shared" si="219"/>
        <v>2016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8272</v>
      </c>
      <c r="O3477" t="s">
        <v>8273</v>
      </c>
      <c r="P3477">
        <f t="shared" si="216"/>
        <v>113</v>
      </c>
      <c r="Q3477">
        <f t="shared" si="217"/>
        <v>20</v>
      </c>
      <c r="R3477" s="14">
        <f t="shared" si="218"/>
        <v>41918.880833333329</v>
      </c>
      <c r="S3477">
        <f t="shared" si="219"/>
        <v>2014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8272</v>
      </c>
      <c r="O3478" t="s">
        <v>8273</v>
      </c>
      <c r="P3478">
        <f t="shared" si="216"/>
        <v>104</v>
      </c>
      <c r="Q3478">
        <f t="shared" si="217"/>
        <v>52</v>
      </c>
      <c r="R3478" s="14">
        <f t="shared" si="218"/>
        <v>41921.279976851853</v>
      </c>
      <c r="S3478">
        <f t="shared" si="219"/>
        <v>2014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8272</v>
      </c>
      <c r="O3479" t="s">
        <v>8273</v>
      </c>
      <c r="P3479">
        <f t="shared" si="216"/>
        <v>115</v>
      </c>
      <c r="Q3479">
        <f t="shared" si="217"/>
        <v>53.23</v>
      </c>
      <c r="R3479" s="14">
        <f t="shared" si="218"/>
        <v>42128.736608796295</v>
      </c>
      <c r="S3479">
        <f t="shared" si="219"/>
        <v>2015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8272</v>
      </c>
      <c r="O3480" t="s">
        <v>8273</v>
      </c>
      <c r="P3480">
        <f t="shared" si="216"/>
        <v>113</v>
      </c>
      <c r="Q3480">
        <f t="shared" si="217"/>
        <v>39.6</v>
      </c>
      <c r="R3480" s="14">
        <f t="shared" si="218"/>
        <v>42053.916921296302</v>
      </c>
      <c r="S3480">
        <f t="shared" si="219"/>
        <v>2015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8272</v>
      </c>
      <c r="O3481" t="s">
        <v>8273</v>
      </c>
      <c r="P3481">
        <f t="shared" si="216"/>
        <v>128</v>
      </c>
      <c r="Q3481">
        <f t="shared" si="217"/>
        <v>34.25</v>
      </c>
      <c r="R3481" s="14">
        <f t="shared" si="218"/>
        <v>41781.855092592588</v>
      </c>
      <c r="S3481">
        <f t="shared" si="219"/>
        <v>2014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8272</v>
      </c>
      <c r="O3482" t="s">
        <v>8273</v>
      </c>
      <c r="P3482">
        <f t="shared" si="216"/>
        <v>143</v>
      </c>
      <c r="Q3482">
        <f t="shared" si="217"/>
        <v>164.62</v>
      </c>
      <c r="R3482" s="14">
        <f t="shared" si="218"/>
        <v>42171.317442129628</v>
      </c>
      <c r="S3482">
        <f t="shared" si="219"/>
        <v>2015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8272</v>
      </c>
      <c r="O3483" t="s">
        <v>8273</v>
      </c>
      <c r="P3483">
        <f t="shared" si="216"/>
        <v>119</v>
      </c>
      <c r="Q3483">
        <f t="shared" si="217"/>
        <v>125.05</v>
      </c>
      <c r="R3483" s="14">
        <f t="shared" si="218"/>
        <v>41989.24754629629</v>
      </c>
      <c r="S3483">
        <f t="shared" si="219"/>
        <v>2014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8272</v>
      </c>
      <c r="O3484" t="s">
        <v>8273</v>
      </c>
      <c r="P3484">
        <f t="shared" si="216"/>
        <v>138</v>
      </c>
      <c r="Q3484">
        <f t="shared" si="217"/>
        <v>51.88</v>
      </c>
      <c r="R3484" s="14">
        <f t="shared" si="218"/>
        <v>41796.771597222221</v>
      </c>
      <c r="S3484">
        <f t="shared" si="219"/>
        <v>2014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8272</v>
      </c>
      <c r="O3485" t="s">
        <v>8273</v>
      </c>
      <c r="P3485">
        <f t="shared" si="216"/>
        <v>160</v>
      </c>
      <c r="Q3485">
        <f t="shared" si="217"/>
        <v>40.29</v>
      </c>
      <c r="R3485" s="14">
        <f t="shared" si="218"/>
        <v>41793.668761574074</v>
      </c>
      <c r="S3485">
        <f t="shared" si="219"/>
        <v>2014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8272</v>
      </c>
      <c r="O3486" t="s">
        <v>8273</v>
      </c>
      <c r="P3486">
        <f t="shared" si="216"/>
        <v>114</v>
      </c>
      <c r="Q3486">
        <f t="shared" si="217"/>
        <v>64.91</v>
      </c>
      <c r="R3486" s="14">
        <f t="shared" si="218"/>
        <v>42506.760405092587</v>
      </c>
      <c r="S3486">
        <f t="shared" si="219"/>
        <v>2016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8272</v>
      </c>
      <c r="O3487" t="s">
        <v>8273</v>
      </c>
      <c r="P3487">
        <f t="shared" si="216"/>
        <v>101</v>
      </c>
      <c r="Q3487">
        <f t="shared" si="217"/>
        <v>55.33</v>
      </c>
      <c r="R3487" s="14">
        <f t="shared" si="218"/>
        <v>42372.693055555559</v>
      </c>
      <c r="S3487">
        <f t="shared" si="219"/>
        <v>2016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8272</v>
      </c>
      <c r="O3488" t="s">
        <v>8273</v>
      </c>
      <c r="P3488">
        <f t="shared" si="216"/>
        <v>155</v>
      </c>
      <c r="Q3488">
        <f t="shared" si="217"/>
        <v>83.14</v>
      </c>
      <c r="R3488" s="14">
        <f t="shared" si="218"/>
        <v>42126.87501157407</v>
      </c>
      <c r="S3488">
        <f t="shared" si="219"/>
        <v>2015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8272</v>
      </c>
      <c r="O3489" t="s">
        <v>8273</v>
      </c>
      <c r="P3489">
        <f t="shared" si="216"/>
        <v>128</v>
      </c>
      <c r="Q3489">
        <f t="shared" si="217"/>
        <v>38.71</v>
      </c>
      <c r="R3489" s="14">
        <f t="shared" si="218"/>
        <v>42149.940416666665</v>
      </c>
      <c r="S3489">
        <f t="shared" si="219"/>
        <v>2015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8272</v>
      </c>
      <c r="O3490" t="s">
        <v>8273</v>
      </c>
      <c r="P3490">
        <f t="shared" si="216"/>
        <v>121</v>
      </c>
      <c r="Q3490">
        <f t="shared" si="217"/>
        <v>125.38</v>
      </c>
      <c r="R3490" s="14">
        <f t="shared" si="218"/>
        <v>42087.768055555556</v>
      </c>
      <c r="S3490">
        <f t="shared" si="219"/>
        <v>2015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8272</v>
      </c>
      <c r="O3491" t="s">
        <v>8273</v>
      </c>
      <c r="P3491">
        <f t="shared" si="216"/>
        <v>113</v>
      </c>
      <c r="Q3491">
        <f t="shared" si="217"/>
        <v>78.260000000000005</v>
      </c>
      <c r="R3491" s="14">
        <f t="shared" si="218"/>
        <v>41753.635775462964</v>
      </c>
      <c r="S3491">
        <f t="shared" si="219"/>
        <v>2014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8272</v>
      </c>
      <c r="O3492" t="s">
        <v>8273</v>
      </c>
      <c r="P3492">
        <f t="shared" si="216"/>
        <v>128</v>
      </c>
      <c r="Q3492">
        <f t="shared" si="217"/>
        <v>47.22</v>
      </c>
      <c r="R3492" s="14">
        <f t="shared" si="218"/>
        <v>42443.802361111113</v>
      </c>
      <c r="S3492">
        <f t="shared" si="219"/>
        <v>2016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8272</v>
      </c>
      <c r="O3493" t="s">
        <v>8273</v>
      </c>
      <c r="P3493">
        <f t="shared" si="216"/>
        <v>158</v>
      </c>
      <c r="Q3493">
        <f t="shared" si="217"/>
        <v>79.099999999999994</v>
      </c>
      <c r="R3493" s="14">
        <f t="shared" si="218"/>
        <v>42121.249814814815</v>
      </c>
      <c r="S3493">
        <f t="shared" si="219"/>
        <v>2015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8272</v>
      </c>
      <c r="O3494" t="s">
        <v>8273</v>
      </c>
      <c r="P3494">
        <f t="shared" si="216"/>
        <v>105</v>
      </c>
      <c r="Q3494">
        <f t="shared" si="217"/>
        <v>114.29</v>
      </c>
      <c r="R3494" s="14">
        <f t="shared" si="218"/>
        <v>42268.009224537032</v>
      </c>
      <c r="S3494">
        <f t="shared" si="219"/>
        <v>2015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8272</v>
      </c>
      <c r="O3495" t="s">
        <v>8273</v>
      </c>
      <c r="P3495">
        <f t="shared" si="216"/>
        <v>100</v>
      </c>
      <c r="Q3495">
        <f t="shared" si="217"/>
        <v>51.72</v>
      </c>
      <c r="R3495" s="14">
        <f t="shared" si="218"/>
        <v>41848.866157407407</v>
      </c>
      <c r="S3495">
        <f t="shared" si="219"/>
        <v>2014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8272</v>
      </c>
      <c r="O3496" t="s">
        <v>8273</v>
      </c>
      <c r="P3496">
        <f t="shared" si="216"/>
        <v>100</v>
      </c>
      <c r="Q3496">
        <f t="shared" si="217"/>
        <v>30.77</v>
      </c>
      <c r="R3496" s="14">
        <f t="shared" si="218"/>
        <v>42689.214988425927</v>
      </c>
      <c r="S3496">
        <f t="shared" si="219"/>
        <v>2016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8272</v>
      </c>
      <c r="O3497" t="s">
        <v>8273</v>
      </c>
      <c r="P3497">
        <f t="shared" si="216"/>
        <v>107</v>
      </c>
      <c r="Q3497">
        <f t="shared" si="217"/>
        <v>74.209999999999994</v>
      </c>
      <c r="R3497" s="14">
        <f t="shared" si="218"/>
        <v>41915.762835648151</v>
      </c>
      <c r="S3497">
        <f t="shared" si="219"/>
        <v>2014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8272</v>
      </c>
      <c r="O3498" t="s">
        <v>8273</v>
      </c>
      <c r="P3498">
        <f t="shared" si="216"/>
        <v>124</v>
      </c>
      <c r="Q3498">
        <f t="shared" si="217"/>
        <v>47.85</v>
      </c>
      <c r="R3498" s="14">
        <f t="shared" si="218"/>
        <v>42584.846828703703</v>
      </c>
      <c r="S3498">
        <f t="shared" si="219"/>
        <v>2016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8272</v>
      </c>
      <c r="O3499" t="s">
        <v>8273</v>
      </c>
      <c r="P3499">
        <f t="shared" si="216"/>
        <v>109</v>
      </c>
      <c r="Q3499">
        <f t="shared" si="217"/>
        <v>34.409999999999997</v>
      </c>
      <c r="R3499" s="14">
        <f t="shared" si="218"/>
        <v>42511.741944444439</v>
      </c>
      <c r="S3499">
        <f t="shared" si="219"/>
        <v>2016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8272</v>
      </c>
      <c r="O3500" t="s">
        <v>8273</v>
      </c>
      <c r="P3500">
        <f t="shared" si="216"/>
        <v>102</v>
      </c>
      <c r="Q3500">
        <f t="shared" si="217"/>
        <v>40.24</v>
      </c>
      <c r="R3500" s="14">
        <f t="shared" si="218"/>
        <v>42459.15861111111</v>
      </c>
      <c r="S3500">
        <f t="shared" si="219"/>
        <v>2016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8272</v>
      </c>
      <c r="O3501" t="s">
        <v>8273</v>
      </c>
      <c r="P3501">
        <f t="shared" si="216"/>
        <v>106</v>
      </c>
      <c r="Q3501">
        <f t="shared" si="217"/>
        <v>60.29</v>
      </c>
      <c r="R3501" s="14">
        <f t="shared" si="218"/>
        <v>42132.036168981482</v>
      </c>
      <c r="S3501">
        <f t="shared" si="219"/>
        <v>2015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8272</v>
      </c>
      <c r="O3502" t="s">
        <v>8273</v>
      </c>
      <c r="P3502">
        <f t="shared" si="216"/>
        <v>106</v>
      </c>
      <c r="Q3502">
        <f t="shared" si="217"/>
        <v>25.31</v>
      </c>
      <c r="R3502" s="14">
        <f t="shared" si="218"/>
        <v>42419.91942129629</v>
      </c>
      <c r="S3502">
        <f t="shared" si="219"/>
        <v>2016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8272</v>
      </c>
      <c r="O3503" t="s">
        <v>8273</v>
      </c>
      <c r="P3503">
        <f t="shared" si="216"/>
        <v>101</v>
      </c>
      <c r="Q3503">
        <f t="shared" si="217"/>
        <v>35.950000000000003</v>
      </c>
      <c r="R3503" s="14">
        <f t="shared" si="218"/>
        <v>42233.763831018514</v>
      </c>
      <c r="S3503">
        <f t="shared" si="219"/>
        <v>2015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8272</v>
      </c>
      <c r="O3504" t="s">
        <v>8273</v>
      </c>
      <c r="P3504">
        <f t="shared" si="216"/>
        <v>105</v>
      </c>
      <c r="Q3504">
        <f t="shared" si="217"/>
        <v>136</v>
      </c>
      <c r="R3504" s="14">
        <f t="shared" si="218"/>
        <v>42430.839398148149</v>
      </c>
      <c r="S3504">
        <f t="shared" si="219"/>
        <v>2016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8272</v>
      </c>
      <c r="O3505" t="s">
        <v>8273</v>
      </c>
      <c r="P3505">
        <f t="shared" si="216"/>
        <v>108</v>
      </c>
      <c r="Q3505">
        <f t="shared" si="217"/>
        <v>70.760000000000005</v>
      </c>
      <c r="R3505" s="14">
        <f t="shared" si="218"/>
        <v>42545.478333333333</v>
      </c>
      <c r="S3505">
        <f t="shared" si="219"/>
        <v>2016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8272</v>
      </c>
      <c r="O3506" t="s">
        <v>8273</v>
      </c>
      <c r="P3506">
        <f t="shared" si="216"/>
        <v>100</v>
      </c>
      <c r="Q3506">
        <f t="shared" si="217"/>
        <v>125</v>
      </c>
      <c r="R3506" s="14">
        <f t="shared" si="218"/>
        <v>42297.748738425929</v>
      </c>
      <c r="S3506">
        <f t="shared" si="219"/>
        <v>2015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8272</v>
      </c>
      <c r="O3507" t="s">
        <v>8273</v>
      </c>
      <c r="P3507">
        <f t="shared" si="216"/>
        <v>104</v>
      </c>
      <c r="Q3507">
        <f t="shared" si="217"/>
        <v>66.510000000000005</v>
      </c>
      <c r="R3507" s="14">
        <f t="shared" si="218"/>
        <v>41760.935706018521</v>
      </c>
      <c r="S3507">
        <f t="shared" si="219"/>
        <v>2014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8272</v>
      </c>
      <c r="O3508" t="s">
        <v>8273</v>
      </c>
      <c r="P3508">
        <f t="shared" si="216"/>
        <v>102</v>
      </c>
      <c r="Q3508">
        <f t="shared" si="217"/>
        <v>105</v>
      </c>
      <c r="R3508" s="14">
        <f t="shared" si="218"/>
        <v>41829.734259259261</v>
      </c>
      <c r="S3508">
        <f t="shared" si="219"/>
        <v>2014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8272</v>
      </c>
      <c r="O3509" t="s">
        <v>8273</v>
      </c>
      <c r="P3509">
        <f t="shared" si="216"/>
        <v>104</v>
      </c>
      <c r="Q3509">
        <f t="shared" si="217"/>
        <v>145</v>
      </c>
      <c r="R3509" s="14">
        <f t="shared" si="218"/>
        <v>42491.92288194444</v>
      </c>
      <c r="S3509">
        <f t="shared" si="219"/>
        <v>2016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8272</v>
      </c>
      <c r="O3510" t="s">
        <v>8273</v>
      </c>
      <c r="P3510">
        <f t="shared" si="216"/>
        <v>180</v>
      </c>
      <c r="Q3510">
        <f t="shared" si="217"/>
        <v>12</v>
      </c>
      <c r="R3510" s="14">
        <f t="shared" si="218"/>
        <v>42477.729780092588</v>
      </c>
      <c r="S3510">
        <f t="shared" si="219"/>
        <v>2016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8272</v>
      </c>
      <c r="O3511" t="s">
        <v>8273</v>
      </c>
      <c r="P3511">
        <f t="shared" si="216"/>
        <v>106</v>
      </c>
      <c r="Q3511">
        <f t="shared" si="217"/>
        <v>96.67</v>
      </c>
      <c r="R3511" s="14">
        <f t="shared" si="218"/>
        <v>41950.859560185185</v>
      </c>
      <c r="S3511">
        <f t="shared" si="219"/>
        <v>2014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8272</v>
      </c>
      <c r="O3512" t="s">
        <v>8273</v>
      </c>
      <c r="P3512">
        <f t="shared" si="216"/>
        <v>101</v>
      </c>
      <c r="Q3512">
        <f t="shared" si="217"/>
        <v>60.33</v>
      </c>
      <c r="R3512" s="14">
        <f t="shared" si="218"/>
        <v>41802.62090277778</v>
      </c>
      <c r="S3512">
        <f t="shared" si="219"/>
        <v>2014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8272</v>
      </c>
      <c r="O3513" t="s">
        <v>8273</v>
      </c>
      <c r="P3513">
        <f t="shared" si="216"/>
        <v>101</v>
      </c>
      <c r="Q3513">
        <f t="shared" si="217"/>
        <v>79.89</v>
      </c>
      <c r="R3513" s="14">
        <f t="shared" si="218"/>
        <v>41927.873784722222</v>
      </c>
      <c r="S3513">
        <f t="shared" si="219"/>
        <v>2014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8272</v>
      </c>
      <c r="O3514" t="s">
        <v>8273</v>
      </c>
      <c r="P3514">
        <f t="shared" si="216"/>
        <v>100</v>
      </c>
      <c r="Q3514">
        <f t="shared" si="217"/>
        <v>58.82</v>
      </c>
      <c r="R3514" s="14">
        <f t="shared" si="218"/>
        <v>42057.536944444444</v>
      </c>
      <c r="S3514">
        <f t="shared" si="219"/>
        <v>2015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8272</v>
      </c>
      <c r="O3515" t="s">
        <v>8273</v>
      </c>
      <c r="P3515">
        <f t="shared" si="216"/>
        <v>118</v>
      </c>
      <c r="Q3515">
        <f t="shared" si="217"/>
        <v>75.34</v>
      </c>
      <c r="R3515" s="14">
        <f t="shared" si="218"/>
        <v>41781.096203703702</v>
      </c>
      <c r="S3515">
        <f t="shared" si="219"/>
        <v>2014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8272</v>
      </c>
      <c r="O3516" t="s">
        <v>8273</v>
      </c>
      <c r="P3516">
        <f t="shared" si="216"/>
        <v>110</v>
      </c>
      <c r="Q3516">
        <f t="shared" si="217"/>
        <v>55</v>
      </c>
      <c r="R3516" s="14">
        <f t="shared" si="218"/>
        <v>42020.846666666665</v>
      </c>
      <c r="S3516">
        <f t="shared" si="219"/>
        <v>2015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8272</v>
      </c>
      <c r="O3517" t="s">
        <v>8273</v>
      </c>
      <c r="P3517">
        <f t="shared" si="216"/>
        <v>103</v>
      </c>
      <c r="Q3517">
        <f t="shared" si="217"/>
        <v>66.959999999999994</v>
      </c>
      <c r="R3517" s="14">
        <f t="shared" si="218"/>
        <v>42125.772812499999</v>
      </c>
      <c r="S3517">
        <f t="shared" si="219"/>
        <v>2015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8272</v>
      </c>
      <c r="O3518" t="s">
        <v>8273</v>
      </c>
      <c r="P3518">
        <f t="shared" si="216"/>
        <v>100</v>
      </c>
      <c r="Q3518">
        <f t="shared" si="217"/>
        <v>227.27</v>
      </c>
      <c r="R3518" s="14">
        <f t="shared" si="218"/>
        <v>41856.010069444441</v>
      </c>
      <c r="S3518">
        <f t="shared" si="219"/>
        <v>2014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8272</v>
      </c>
      <c r="O3519" t="s">
        <v>8273</v>
      </c>
      <c r="P3519">
        <f t="shared" si="216"/>
        <v>100</v>
      </c>
      <c r="Q3519">
        <f t="shared" si="217"/>
        <v>307.69</v>
      </c>
      <c r="R3519" s="14">
        <f t="shared" si="218"/>
        <v>41794.817523148151</v>
      </c>
      <c r="S3519">
        <f t="shared" si="219"/>
        <v>2014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8272</v>
      </c>
      <c r="O3520" t="s">
        <v>8273</v>
      </c>
      <c r="P3520">
        <f t="shared" si="216"/>
        <v>110</v>
      </c>
      <c r="Q3520">
        <f t="shared" si="217"/>
        <v>50.02</v>
      </c>
      <c r="R3520" s="14">
        <f t="shared" si="218"/>
        <v>41893.783553240741</v>
      </c>
      <c r="S3520">
        <f t="shared" si="219"/>
        <v>2014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8272</v>
      </c>
      <c r="O3521" t="s">
        <v>8273</v>
      </c>
      <c r="P3521">
        <f t="shared" si="216"/>
        <v>101</v>
      </c>
      <c r="Q3521">
        <f t="shared" si="217"/>
        <v>72.39</v>
      </c>
      <c r="R3521" s="14">
        <f t="shared" si="218"/>
        <v>42037.598958333328</v>
      </c>
      <c r="S3521">
        <f t="shared" si="219"/>
        <v>2015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8272</v>
      </c>
      <c r="O3522" t="s">
        <v>8273</v>
      </c>
      <c r="P3522">
        <f t="shared" ref="P3522:P3585" si="220">ROUND(E3522/D3522*100,0)</f>
        <v>101</v>
      </c>
      <c r="Q3522">
        <f t="shared" si="217"/>
        <v>95.95</v>
      </c>
      <c r="R3522" s="14">
        <f t="shared" si="218"/>
        <v>42227.824212962965</v>
      </c>
      <c r="S3522">
        <f t="shared" si="219"/>
        <v>2015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8272</v>
      </c>
      <c r="O3523" t="s">
        <v>8273</v>
      </c>
      <c r="P3523">
        <f t="shared" si="220"/>
        <v>169</v>
      </c>
      <c r="Q3523">
        <f t="shared" ref="Q3523:Q3586" si="221">IFERROR(ROUND(E3523/L3523,2),0)</f>
        <v>45.62</v>
      </c>
      <c r="R3523" s="14">
        <f t="shared" ref="R3523:R3586" si="222">(((J3523/60)/60)/24)+DATE(1970,1,1)</f>
        <v>41881.361342592594</v>
      </c>
      <c r="S3523">
        <f t="shared" ref="S3523:S3586" si="223">YEAR(R3523)</f>
        <v>2014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8272</v>
      </c>
      <c r="O3524" t="s">
        <v>8273</v>
      </c>
      <c r="P3524">
        <f t="shared" si="220"/>
        <v>100</v>
      </c>
      <c r="Q3524">
        <f t="shared" si="221"/>
        <v>41.03</v>
      </c>
      <c r="R3524" s="14">
        <f t="shared" si="222"/>
        <v>42234.789884259255</v>
      </c>
      <c r="S3524">
        <f t="shared" si="223"/>
        <v>2015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8272</v>
      </c>
      <c r="O3525" t="s">
        <v>8273</v>
      </c>
      <c r="P3525">
        <f t="shared" si="220"/>
        <v>114</v>
      </c>
      <c r="Q3525">
        <f t="shared" si="221"/>
        <v>56.83</v>
      </c>
      <c r="R3525" s="14">
        <f t="shared" si="222"/>
        <v>42581.397546296299</v>
      </c>
      <c r="S3525">
        <f t="shared" si="223"/>
        <v>2016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8272</v>
      </c>
      <c r="O3526" t="s">
        <v>8273</v>
      </c>
      <c r="P3526">
        <f t="shared" si="220"/>
        <v>102</v>
      </c>
      <c r="Q3526">
        <f t="shared" si="221"/>
        <v>137.24</v>
      </c>
      <c r="R3526" s="14">
        <f t="shared" si="222"/>
        <v>41880.76357638889</v>
      </c>
      <c r="S3526">
        <f t="shared" si="223"/>
        <v>2014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8272</v>
      </c>
      <c r="O3527" t="s">
        <v>8273</v>
      </c>
      <c r="P3527">
        <f t="shared" si="220"/>
        <v>106</v>
      </c>
      <c r="Q3527">
        <f t="shared" si="221"/>
        <v>75.709999999999994</v>
      </c>
      <c r="R3527" s="14">
        <f t="shared" si="222"/>
        <v>42214.6956712963</v>
      </c>
      <c r="S3527">
        <f t="shared" si="223"/>
        <v>2015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8272</v>
      </c>
      <c r="O3528" t="s">
        <v>8273</v>
      </c>
      <c r="P3528">
        <f t="shared" si="220"/>
        <v>102</v>
      </c>
      <c r="Q3528">
        <f t="shared" si="221"/>
        <v>99</v>
      </c>
      <c r="R3528" s="14">
        <f t="shared" si="222"/>
        <v>42460.335312499999</v>
      </c>
      <c r="S3528">
        <f t="shared" si="223"/>
        <v>2016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8272</v>
      </c>
      <c r="O3529" t="s">
        <v>8273</v>
      </c>
      <c r="P3529">
        <f t="shared" si="220"/>
        <v>117</v>
      </c>
      <c r="Q3529">
        <f t="shared" si="221"/>
        <v>81.569999999999993</v>
      </c>
      <c r="R3529" s="14">
        <f t="shared" si="222"/>
        <v>42167.023206018523</v>
      </c>
      <c r="S3529">
        <f t="shared" si="223"/>
        <v>2015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8272</v>
      </c>
      <c r="O3530" t="s">
        <v>8273</v>
      </c>
      <c r="P3530">
        <f t="shared" si="220"/>
        <v>101</v>
      </c>
      <c r="Q3530">
        <f t="shared" si="221"/>
        <v>45.11</v>
      </c>
      <c r="R3530" s="14">
        <f t="shared" si="222"/>
        <v>42733.50136574074</v>
      </c>
      <c r="S3530">
        <f t="shared" si="223"/>
        <v>2016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8272</v>
      </c>
      <c r="O3531" t="s">
        <v>8273</v>
      </c>
      <c r="P3531">
        <f t="shared" si="220"/>
        <v>132</v>
      </c>
      <c r="Q3531">
        <f t="shared" si="221"/>
        <v>36.67</v>
      </c>
      <c r="R3531" s="14">
        <f t="shared" si="222"/>
        <v>42177.761782407411</v>
      </c>
      <c r="S3531">
        <f t="shared" si="223"/>
        <v>2015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8272</v>
      </c>
      <c r="O3532" t="s">
        <v>8273</v>
      </c>
      <c r="P3532">
        <f t="shared" si="220"/>
        <v>100</v>
      </c>
      <c r="Q3532">
        <f t="shared" si="221"/>
        <v>125</v>
      </c>
      <c r="R3532" s="14">
        <f t="shared" si="222"/>
        <v>42442.623344907406</v>
      </c>
      <c r="S3532">
        <f t="shared" si="223"/>
        <v>2016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8272</v>
      </c>
      <c r="O3533" t="s">
        <v>8273</v>
      </c>
      <c r="P3533">
        <f t="shared" si="220"/>
        <v>128</v>
      </c>
      <c r="Q3533">
        <f t="shared" si="221"/>
        <v>49.23</v>
      </c>
      <c r="R3533" s="14">
        <f t="shared" si="222"/>
        <v>42521.654328703706</v>
      </c>
      <c r="S3533">
        <f t="shared" si="223"/>
        <v>2016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8272</v>
      </c>
      <c r="O3534" t="s">
        <v>8273</v>
      </c>
      <c r="P3534">
        <f t="shared" si="220"/>
        <v>119</v>
      </c>
      <c r="Q3534">
        <f t="shared" si="221"/>
        <v>42.3</v>
      </c>
      <c r="R3534" s="14">
        <f t="shared" si="222"/>
        <v>41884.599849537037</v>
      </c>
      <c r="S3534">
        <f t="shared" si="223"/>
        <v>2014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8272</v>
      </c>
      <c r="O3535" t="s">
        <v>8273</v>
      </c>
      <c r="P3535">
        <f t="shared" si="220"/>
        <v>126</v>
      </c>
      <c r="Q3535">
        <f t="shared" si="221"/>
        <v>78.88</v>
      </c>
      <c r="R3535" s="14">
        <f t="shared" si="222"/>
        <v>42289.761192129634</v>
      </c>
      <c r="S3535">
        <f t="shared" si="223"/>
        <v>2015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8272</v>
      </c>
      <c r="O3536" t="s">
        <v>8273</v>
      </c>
      <c r="P3536">
        <f t="shared" si="220"/>
        <v>156</v>
      </c>
      <c r="Q3536">
        <f t="shared" si="221"/>
        <v>38.28</v>
      </c>
      <c r="R3536" s="14">
        <f t="shared" si="222"/>
        <v>42243.6252662037</v>
      </c>
      <c r="S3536">
        <f t="shared" si="223"/>
        <v>2015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8272</v>
      </c>
      <c r="O3537" t="s">
        <v>8273</v>
      </c>
      <c r="P3537">
        <f t="shared" si="220"/>
        <v>103</v>
      </c>
      <c r="Q3537">
        <f t="shared" si="221"/>
        <v>44.85</v>
      </c>
      <c r="R3537" s="14">
        <f t="shared" si="222"/>
        <v>42248.640162037031</v>
      </c>
      <c r="S3537">
        <f t="shared" si="223"/>
        <v>2015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8272</v>
      </c>
      <c r="O3538" t="s">
        <v>8273</v>
      </c>
      <c r="P3538">
        <f t="shared" si="220"/>
        <v>153</v>
      </c>
      <c r="Q3538">
        <f t="shared" si="221"/>
        <v>13.53</v>
      </c>
      <c r="R3538" s="14">
        <f t="shared" si="222"/>
        <v>42328.727141203708</v>
      </c>
      <c r="S3538">
        <f t="shared" si="223"/>
        <v>2015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8272</v>
      </c>
      <c r="O3539" t="s">
        <v>8273</v>
      </c>
      <c r="P3539">
        <f t="shared" si="220"/>
        <v>180</v>
      </c>
      <c r="Q3539">
        <f t="shared" si="221"/>
        <v>43.5</v>
      </c>
      <c r="R3539" s="14">
        <f t="shared" si="222"/>
        <v>41923.354351851849</v>
      </c>
      <c r="S3539">
        <f t="shared" si="223"/>
        <v>2014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8272</v>
      </c>
      <c r="O3540" t="s">
        <v>8273</v>
      </c>
      <c r="P3540">
        <f t="shared" si="220"/>
        <v>128</v>
      </c>
      <c r="Q3540">
        <f t="shared" si="221"/>
        <v>30.95</v>
      </c>
      <c r="R3540" s="14">
        <f t="shared" si="222"/>
        <v>42571.420601851853</v>
      </c>
      <c r="S3540">
        <f t="shared" si="223"/>
        <v>2016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8272</v>
      </c>
      <c r="O3541" t="s">
        <v>8273</v>
      </c>
      <c r="P3541">
        <f t="shared" si="220"/>
        <v>120</v>
      </c>
      <c r="Q3541">
        <f t="shared" si="221"/>
        <v>55.23</v>
      </c>
      <c r="R3541" s="14">
        <f t="shared" si="222"/>
        <v>42600.756041666667</v>
      </c>
      <c r="S3541">
        <f t="shared" si="223"/>
        <v>2016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8272</v>
      </c>
      <c r="O3542" t="s">
        <v>8273</v>
      </c>
      <c r="P3542">
        <f t="shared" si="220"/>
        <v>123</v>
      </c>
      <c r="Q3542">
        <f t="shared" si="221"/>
        <v>46.13</v>
      </c>
      <c r="R3542" s="14">
        <f t="shared" si="222"/>
        <v>42517.003368055557</v>
      </c>
      <c r="S3542">
        <f t="shared" si="223"/>
        <v>2016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8272</v>
      </c>
      <c r="O3543" t="s">
        <v>8273</v>
      </c>
      <c r="P3543">
        <f t="shared" si="220"/>
        <v>105</v>
      </c>
      <c r="Q3543">
        <f t="shared" si="221"/>
        <v>39.380000000000003</v>
      </c>
      <c r="R3543" s="14">
        <f t="shared" si="222"/>
        <v>42222.730034722219</v>
      </c>
      <c r="S3543">
        <f t="shared" si="223"/>
        <v>2015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8272</v>
      </c>
      <c r="O3544" t="s">
        <v>8273</v>
      </c>
      <c r="P3544">
        <f t="shared" si="220"/>
        <v>102</v>
      </c>
      <c r="Q3544">
        <f t="shared" si="221"/>
        <v>66.150000000000006</v>
      </c>
      <c r="R3544" s="14">
        <f t="shared" si="222"/>
        <v>41829.599791666667</v>
      </c>
      <c r="S3544">
        <f t="shared" si="223"/>
        <v>2014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8272</v>
      </c>
      <c r="O3545" t="s">
        <v>8273</v>
      </c>
      <c r="P3545">
        <f t="shared" si="220"/>
        <v>105</v>
      </c>
      <c r="Q3545">
        <f t="shared" si="221"/>
        <v>54.14</v>
      </c>
      <c r="R3545" s="14">
        <f t="shared" si="222"/>
        <v>42150.755312499998</v>
      </c>
      <c r="S3545">
        <f t="shared" si="223"/>
        <v>2015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8272</v>
      </c>
      <c r="O3546" t="s">
        <v>8273</v>
      </c>
      <c r="P3546">
        <f t="shared" si="220"/>
        <v>100</v>
      </c>
      <c r="Q3546">
        <f t="shared" si="221"/>
        <v>104.17</v>
      </c>
      <c r="R3546" s="14">
        <f t="shared" si="222"/>
        <v>42040.831678240742</v>
      </c>
      <c r="S3546">
        <f t="shared" si="223"/>
        <v>2015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8272</v>
      </c>
      <c r="O3547" t="s">
        <v>8273</v>
      </c>
      <c r="P3547">
        <f t="shared" si="220"/>
        <v>100</v>
      </c>
      <c r="Q3547">
        <f t="shared" si="221"/>
        <v>31.38</v>
      </c>
      <c r="R3547" s="14">
        <f t="shared" si="222"/>
        <v>42075.807395833333</v>
      </c>
      <c r="S3547">
        <f t="shared" si="223"/>
        <v>2015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8272</v>
      </c>
      <c r="O3548" t="s">
        <v>8273</v>
      </c>
      <c r="P3548">
        <f t="shared" si="220"/>
        <v>102</v>
      </c>
      <c r="Q3548">
        <f t="shared" si="221"/>
        <v>59.21</v>
      </c>
      <c r="R3548" s="14">
        <f t="shared" si="222"/>
        <v>42073.660694444443</v>
      </c>
      <c r="S3548">
        <f t="shared" si="223"/>
        <v>2015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8272</v>
      </c>
      <c r="O3549" t="s">
        <v>8273</v>
      </c>
      <c r="P3549">
        <f t="shared" si="220"/>
        <v>114</v>
      </c>
      <c r="Q3549">
        <f t="shared" si="221"/>
        <v>119.18</v>
      </c>
      <c r="R3549" s="14">
        <f t="shared" si="222"/>
        <v>42480.078715277778</v>
      </c>
      <c r="S3549">
        <f t="shared" si="223"/>
        <v>2016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8272</v>
      </c>
      <c r="O3550" t="s">
        <v>8273</v>
      </c>
      <c r="P3550">
        <f t="shared" si="220"/>
        <v>102</v>
      </c>
      <c r="Q3550">
        <f t="shared" si="221"/>
        <v>164.62</v>
      </c>
      <c r="R3550" s="14">
        <f t="shared" si="222"/>
        <v>42411.942291666666</v>
      </c>
      <c r="S3550">
        <f t="shared" si="223"/>
        <v>2016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8272</v>
      </c>
      <c r="O3551" t="s">
        <v>8273</v>
      </c>
      <c r="P3551">
        <f t="shared" si="220"/>
        <v>102</v>
      </c>
      <c r="Q3551">
        <f t="shared" si="221"/>
        <v>24.29</v>
      </c>
      <c r="R3551" s="14">
        <f t="shared" si="222"/>
        <v>42223.394363425927</v>
      </c>
      <c r="S3551">
        <f t="shared" si="223"/>
        <v>2015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8272</v>
      </c>
      <c r="O3552" t="s">
        <v>8273</v>
      </c>
      <c r="P3552">
        <f t="shared" si="220"/>
        <v>105</v>
      </c>
      <c r="Q3552">
        <f t="shared" si="221"/>
        <v>40.94</v>
      </c>
      <c r="R3552" s="14">
        <f t="shared" si="222"/>
        <v>42462.893495370372</v>
      </c>
      <c r="S3552">
        <f t="shared" si="223"/>
        <v>2016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8272</v>
      </c>
      <c r="O3553" t="s">
        <v>8273</v>
      </c>
      <c r="P3553">
        <f t="shared" si="220"/>
        <v>102</v>
      </c>
      <c r="Q3553">
        <f t="shared" si="221"/>
        <v>61.1</v>
      </c>
      <c r="R3553" s="14">
        <f t="shared" si="222"/>
        <v>41753.515856481477</v>
      </c>
      <c r="S3553">
        <f t="shared" si="223"/>
        <v>2014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8272</v>
      </c>
      <c r="O3554" t="s">
        <v>8273</v>
      </c>
      <c r="P3554">
        <f t="shared" si="220"/>
        <v>100</v>
      </c>
      <c r="Q3554">
        <f t="shared" si="221"/>
        <v>38.65</v>
      </c>
      <c r="R3554" s="14">
        <f t="shared" si="222"/>
        <v>41788.587083333332</v>
      </c>
      <c r="S3554">
        <f t="shared" si="223"/>
        <v>2014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8272</v>
      </c>
      <c r="O3555" t="s">
        <v>8273</v>
      </c>
      <c r="P3555">
        <f t="shared" si="220"/>
        <v>106</v>
      </c>
      <c r="Q3555">
        <f t="shared" si="221"/>
        <v>56.2</v>
      </c>
      <c r="R3555" s="14">
        <f t="shared" si="222"/>
        <v>42196.028703703705</v>
      </c>
      <c r="S3555">
        <f t="shared" si="223"/>
        <v>2015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8272</v>
      </c>
      <c r="O3556" t="s">
        <v>8273</v>
      </c>
      <c r="P3556">
        <f t="shared" si="220"/>
        <v>113</v>
      </c>
      <c r="Q3556">
        <f t="shared" si="221"/>
        <v>107</v>
      </c>
      <c r="R3556" s="14">
        <f t="shared" si="222"/>
        <v>42016.050451388888</v>
      </c>
      <c r="S3556">
        <f t="shared" si="223"/>
        <v>2015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8272</v>
      </c>
      <c r="O3557" t="s">
        <v>8273</v>
      </c>
      <c r="P3557">
        <f t="shared" si="220"/>
        <v>100</v>
      </c>
      <c r="Q3557">
        <f t="shared" si="221"/>
        <v>171.43</v>
      </c>
      <c r="R3557" s="14">
        <f t="shared" si="222"/>
        <v>42661.442060185189</v>
      </c>
      <c r="S3557">
        <f t="shared" si="223"/>
        <v>2016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8272</v>
      </c>
      <c r="O3558" t="s">
        <v>8273</v>
      </c>
      <c r="P3558">
        <f t="shared" si="220"/>
        <v>100</v>
      </c>
      <c r="Q3558">
        <f t="shared" si="221"/>
        <v>110.5</v>
      </c>
      <c r="R3558" s="14">
        <f t="shared" si="222"/>
        <v>41808.649583333332</v>
      </c>
      <c r="S3558">
        <f t="shared" si="223"/>
        <v>2014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8272</v>
      </c>
      <c r="O3559" t="s">
        <v>8273</v>
      </c>
      <c r="P3559">
        <f t="shared" si="220"/>
        <v>100</v>
      </c>
      <c r="Q3559">
        <f t="shared" si="221"/>
        <v>179.28</v>
      </c>
      <c r="R3559" s="14">
        <f t="shared" si="222"/>
        <v>41730.276747685188</v>
      </c>
      <c r="S3559">
        <f t="shared" si="223"/>
        <v>2014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8272</v>
      </c>
      <c r="O3560" t="s">
        <v>8273</v>
      </c>
      <c r="P3560">
        <f t="shared" si="220"/>
        <v>144</v>
      </c>
      <c r="Q3560">
        <f t="shared" si="221"/>
        <v>22.91</v>
      </c>
      <c r="R3560" s="14">
        <f t="shared" si="222"/>
        <v>42139.816840277781</v>
      </c>
      <c r="S3560">
        <f t="shared" si="223"/>
        <v>2015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8272</v>
      </c>
      <c r="O3561" t="s">
        <v>8273</v>
      </c>
      <c r="P3561">
        <f t="shared" si="220"/>
        <v>104</v>
      </c>
      <c r="Q3561">
        <f t="shared" si="221"/>
        <v>43.13</v>
      </c>
      <c r="R3561" s="14">
        <f t="shared" si="222"/>
        <v>42194.096157407403</v>
      </c>
      <c r="S3561">
        <f t="shared" si="223"/>
        <v>2015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8272</v>
      </c>
      <c r="O3562" t="s">
        <v>8273</v>
      </c>
      <c r="P3562">
        <f t="shared" si="220"/>
        <v>108</v>
      </c>
      <c r="Q3562">
        <f t="shared" si="221"/>
        <v>46.89</v>
      </c>
      <c r="R3562" s="14">
        <f t="shared" si="222"/>
        <v>42115.889652777783</v>
      </c>
      <c r="S3562">
        <f t="shared" si="223"/>
        <v>2015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8272</v>
      </c>
      <c r="O3563" t="s">
        <v>8273</v>
      </c>
      <c r="P3563">
        <f t="shared" si="220"/>
        <v>102</v>
      </c>
      <c r="Q3563">
        <f t="shared" si="221"/>
        <v>47.41</v>
      </c>
      <c r="R3563" s="14">
        <f t="shared" si="222"/>
        <v>42203.680300925931</v>
      </c>
      <c r="S3563">
        <f t="shared" si="223"/>
        <v>2015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8272</v>
      </c>
      <c r="O3564" t="s">
        <v>8273</v>
      </c>
      <c r="P3564">
        <f t="shared" si="220"/>
        <v>149</v>
      </c>
      <c r="Q3564">
        <f t="shared" si="221"/>
        <v>15.13</v>
      </c>
      <c r="R3564" s="14">
        <f t="shared" si="222"/>
        <v>42433.761886574073</v>
      </c>
      <c r="S3564">
        <f t="shared" si="223"/>
        <v>2016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8272</v>
      </c>
      <c r="O3565" t="s">
        <v>8273</v>
      </c>
      <c r="P3565">
        <f t="shared" si="220"/>
        <v>105</v>
      </c>
      <c r="Q3565">
        <f t="shared" si="221"/>
        <v>21.1</v>
      </c>
      <c r="R3565" s="14">
        <f t="shared" si="222"/>
        <v>42555.671944444446</v>
      </c>
      <c r="S3565">
        <f t="shared" si="223"/>
        <v>2016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8272</v>
      </c>
      <c r="O3566" t="s">
        <v>8273</v>
      </c>
      <c r="P3566">
        <f t="shared" si="220"/>
        <v>101</v>
      </c>
      <c r="Q3566">
        <f t="shared" si="221"/>
        <v>59.12</v>
      </c>
      <c r="R3566" s="14">
        <f t="shared" si="222"/>
        <v>42236.623252314821</v>
      </c>
      <c r="S3566">
        <f t="shared" si="223"/>
        <v>2015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8272</v>
      </c>
      <c r="O3567" t="s">
        <v>8273</v>
      </c>
      <c r="P3567">
        <f t="shared" si="220"/>
        <v>131</v>
      </c>
      <c r="Q3567">
        <f t="shared" si="221"/>
        <v>97.92</v>
      </c>
      <c r="R3567" s="14">
        <f t="shared" si="222"/>
        <v>41974.743148148147</v>
      </c>
      <c r="S3567">
        <f t="shared" si="223"/>
        <v>2014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8272</v>
      </c>
      <c r="O3568" t="s">
        <v>8273</v>
      </c>
      <c r="P3568">
        <f t="shared" si="220"/>
        <v>105</v>
      </c>
      <c r="Q3568">
        <f t="shared" si="221"/>
        <v>55.13</v>
      </c>
      <c r="R3568" s="14">
        <f t="shared" si="222"/>
        <v>41997.507905092592</v>
      </c>
      <c r="S3568">
        <f t="shared" si="223"/>
        <v>2014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8272</v>
      </c>
      <c r="O3569" t="s">
        <v>8273</v>
      </c>
      <c r="P3569">
        <f t="shared" si="220"/>
        <v>109</v>
      </c>
      <c r="Q3569">
        <f t="shared" si="221"/>
        <v>26.54</v>
      </c>
      <c r="R3569" s="14">
        <f t="shared" si="222"/>
        <v>42135.810694444444</v>
      </c>
      <c r="S3569">
        <f t="shared" si="223"/>
        <v>2015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8272</v>
      </c>
      <c r="O3570" t="s">
        <v>8273</v>
      </c>
      <c r="P3570">
        <f t="shared" si="220"/>
        <v>111</v>
      </c>
      <c r="Q3570">
        <f t="shared" si="221"/>
        <v>58.42</v>
      </c>
      <c r="R3570" s="14">
        <f t="shared" si="222"/>
        <v>41869.740671296298</v>
      </c>
      <c r="S3570">
        <f t="shared" si="223"/>
        <v>2014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8272</v>
      </c>
      <c r="O3571" t="s">
        <v>8273</v>
      </c>
      <c r="P3571">
        <f t="shared" si="220"/>
        <v>100</v>
      </c>
      <c r="Q3571">
        <f t="shared" si="221"/>
        <v>122.54</v>
      </c>
      <c r="R3571" s="14">
        <f t="shared" si="222"/>
        <v>41982.688611111109</v>
      </c>
      <c r="S3571">
        <f t="shared" si="223"/>
        <v>2014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8272</v>
      </c>
      <c r="O3572" t="s">
        <v>8273</v>
      </c>
      <c r="P3572">
        <f t="shared" si="220"/>
        <v>114</v>
      </c>
      <c r="Q3572">
        <f t="shared" si="221"/>
        <v>87.96</v>
      </c>
      <c r="R3572" s="14">
        <f t="shared" si="222"/>
        <v>41976.331979166673</v>
      </c>
      <c r="S3572">
        <f t="shared" si="223"/>
        <v>2014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8272</v>
      </c>
      <c r="O3573" t="s">
        <v>8273</v>
      </c>
      <c r="P3573">
        <f t="shared" si="220"/>
        <v>122</v>
      </c>
      <c r="Q3573">
        <f t="shared" si="221"/>
        <v>73.239999999999995</v>
      </c>
      <c r="R3573" s="14">
        <f t="shared" si="222"/>
        <v>41912.858946759261</v>
      </c>
      <c r="S3573">
        <f t="shared" si="223"/>
        <v>2014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8272</v>
      </c>
      <c r="O3574" t="s">
        <v>8273</v>
      </c>
      <c r="P3574">
        <f t="shared" si="220"/>
        <v>100</v>
      </c>
      <c r="Q3574">
        <f t="shared" si="221"/>
        <v>55.56</v>
      </c>
      <c r="R3574" s="14">
        <f t="shared" si="222"/>
        <v>42146.570393518516</v>
      </c>
      <c r="S3574">
        <f t="shared" si="223"/>
        <v>2015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8272</v>
      </c>
      <c r="O3575" t="s">
        <v>8273</v>
      </c>
      <c r="P3575">
        <f t="shared" si="220"/>
        <v>103</v>
      </c>
      <c r="Q3575">
        <f t="shared" si="221"/>
        <v>39.54</v>
      </c>
      <c r="R3575" s="14">
        <f t="shared" si="222"/>
        <v>41921.375532407408</v>
      </c>
      <c r="S3575">
        <f t="shared" si="223"/>
        <v>2014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8272</v>
      </c>
      <c r="O3576" t="s">
        <v>8273</v>
      </c>
      <c r="P3576">
        <f t="shared" si="220"/>
        <v>106</v>
      </c>
      <c r="Q3576">
        <f t="shared" si="221"/>
        <v>136.78</v>
      </c>
      <c r="R3576" s="14">
        <f t="shared" si="222"/>
        <v>41926.942685185182</v>
      </c>
      <c r="S3576">
        <f t="shared" si="223"/>
        <v>2014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8272</v>
      </c>
      <c r="O3577" t="s">
        <v>8273</v>
      </c>
      <c r="P3577">
        <f t="shared" si="220"/>
        <v>101</v>
      </c>
      <c r="Q3577">
        <f t="shared" si="221"/>
        <v>99.34</v>
      </c>
      <c r="R3577" s="14">
        <f t="shared" si="222"/>
        <v>42561.783877314811</v>
      </c>
      <c r="S3577">
        <f t="shared" si="223"/>
        <v>2016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8272</v>
      </c>
      <c r="O3578" t="s">
        <v>8273</v>
      </c>
      <c r="P3578">
        <f t="shared" si="220"/>
        <v>100</v>
      </c>
      <c r="Q3578">
        <f t="shared" si="221"/>
        <v>20</v>
      </c>
      <c r="R3578" s="14">
        <f t="shared" si="222"/>
        <v>42649.54923611111</v>
      </c>
      <c r="S3578">
        <f t="shared" si="223"/>
        <v>2016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8272</v>
      </c>
      <c r="O3579" t="s">
        <v>8273</v>
      </c>
      <c r="P3579">
        <f t="shared" si="220"/>
        <v>130</v>
      </c>
      <c r="Q3579">
        <f t="shared" si="221"/>
        <v>28.89</v>
      </c>
      <c r="R3579" s="14">
        <f t="shared" si="222"/>
        <v>42093.786840277782</v>
      </c>
      <c r="S3579">
        <f t="shared" si="223"/>
        <v>2015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8272</v>
      </c>
      <c r="O3580" t="s">
        <v>8273</v>
      </c>
      <c r="P3580">
        <f t="shared" si="220"/>
        <v>100</v>
      </c>
      <c r="Q3580">
        <f t="shared" si="221"/>
        <v>40.549999999999997</v>
      </c>
      <c r="R3580" s="14">
        <f t="shared" si="222"/>
        <v>42460.733530092592</v>
      </c>
      <c r="S3580">
        <f t="shared" si="223"/>
        <v>2016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8272</v>
      </c>
      <c r="O3581" t="s">
        <v>8273</v>
      </c>
      <c r="P3581">
        <f t="shared" si="220"/>
        <v>100</v>
      </c>
      <c r="Q3581">
        <f t="shared" si="221"/>
        <v>35.71</v>
      </c>
      <c r="R3581" s="14">
        <f t="shared" si="222"/>
        <v>42430.762222222227</v>
      </c>
      <c r="S3581">
        <f t="shared" si="223"/>
        <v>2016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8272</v>
      </c>
      <c r="O3582" t="s">
        <v>8273</v>
      </c>
      <c r="P3582">
        <f t="shared" si="220"/>
        <v>114</v>
      </c>
      <c r="Q3582">
        <f t="shared" si="221"/>
        <v>37.96</v>
      </c>
      <c r="R3582" s="14">
        <f t="shared" si="222"/>
        <v>42026.176180555558</v>
      </c>
      <c r="S3582">
        <f t="shared" si="223"/>
        <v>2015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8272</v>
      </c>
      <c r="O3583" t="s">
        <v>8273</v>
      </c>
      <c r="P3583">
        <f t="shared" si="220"/>
        <v>100</v>
      </c>
      <c r="Q3583">
        <f t="shared" si="221"/>
        <v>33.33</v>
      </c>
      <c r="R3583" s="14">
        <f t="shared" si="222"/>
        <v>41836.471180555556</v>
      </c>
      <c r="S3583">
        <f t="shared" si="223"/>
        <v>2014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8272</v>
      </c>
      <c r="O3584" t="s">
        <v>8273</v>
      </c>
      <c r="P3584">
        <f t="shared" si="220"/>
        <v>287</v>
      </c>
      <c r="Q3584">
        <f t="shared" si="221"/>
        <v>58.57</v>
      </c>
      <c r="R3584" s="14">
        <f t="shared" si="222"/>
        <v>42451.095856481479</v>
      </c>
      <c r="S3584">
        <f t="shared" si="223"/>
        <v>2016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8272</v>
      </c>
      <c r="O3585" t="s">
        <v>8273</v>
      </c>
      <c r="P3585">
        <f t="shared" si="220"/>
        <v>109</v>
      </c>
      <c r="Q3585">
        <f t="shared" si="221"/>
        <v>135.63</v>
      </c>
      <c r="R3585" s="14">
        <f t="shared" si="222"/>
        <v>42418.425983796296</v>
      </c>
      <c r="S3585">
        <f t="shared" si="223"/>
        <v>2016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8272</v>
      </c>
      <c r="O3586" t="s">
        <v>8273</v>
      </c>
      <c r="P3586">
        <f t="shared" ref="P3586:P3649" si="224">ROUND(E3586/D3586*100,0)</f>
        <v>116</v>
      </c>
      <c r="Q3586">
        <f t="shared" si="221"/>
        <v>30.94</v>
      </c>
      <c r="R3586" s="14">
        <f t="shared" si="222"/>
        <v>42168.316481481481</v>
      </c>
      <c r="S3586">
        <f t="shared" si="223"/>
        <v>2015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8272</v>
      </c>
      <c r="O3587" t="s">
        <v>8273</v>
      </c>
      <c r="P3587">
        <f t="shared" si="224"/>
        <v>119</v>
      </c>
      <c r="Q3587">
        <f t="shared" ref="Q3587:Q3650" si="225">IFERROR(ROUND(E3587/L3587,2),0)</f>
        <v>176.09</v>
      </c>
      <c r="R3587" s="14">
        <f t="shared" ref="R3587:R3650" si="226">(((J3587/60)/60)/24)+DATE(1970,1,1)</f>
        <v>41964.716319444444</v>
      </c>
      <c r="S3587">
        <f t="shared" ref="S3587:S3650" si="227">YEAR(R3587)</f>
        <v>2014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8272</v>
      </c>
      <c r="O3588" t="s">
        <v>8273</v>
      </c>
      <c r="P3588">
        <f t="shared" si="224"/>
        <v>109</v>
      </c>
      <c r="Q3588">
        <f t="shared" si="225"/>
        <v>151.97999999999999</v>
      </c>
      <c r="R3588" s="14">
        <f t="shared" si="226"/>
        <v>42576.697569444441</v>
      </c>
      <c r="S3588">
        <f t="shared" si="227"/>
        <v>2016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8272</v>
      </c>
      <c r="O3589" t="s">
        <v>8273</v>
      </c>
      <c r="P3589">
        <f t="shared" si="224"/>
        <v>127</v>
      </c>
      <c r="Q3589">
        <f t="shared" si="225"/>
        <v>22.61</v>
      </c>
      <c r="R3589" s="14">
        <f t="shared" si="226"/>
        <v>42503.539976851855</v>
      </c>
      <c r="S3589">
        <f t="shared" si="227"/>
        <v>2016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8272</v>
      </c>
      <c r="O3590" t="s">
        <v>8273</v>
      </c>
      <c r="P3590">
        <f t="shared" si="224"/>
        <v>101</v>
      </c>
      <c r="Q3590">
        <f t="shared" si="225"/>
        <v>18.27</v>
      </c>
      <c r="R3590" s="14">
        <f t="shared" si="226"/>
        <v>42101.828819444447</v>
      </c>
      <c r="S3590">
        <f t="shared" si="227"/>
        <v>2015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8272</v>
      </c>
      <c r="O3591" t="s">
        <v>8273</v>
      </c>
      <c r="P3591">
        <f t="shared" si="224"/>
        <v>128</v>
      </c>
      <c r="Q3591">
        <f t="shared" si="225"/>
        <v>82.26</v>
      </c>
      <c r="R3591" s="14">
        <f t="shared" si="226"/>
        <v>42125.647534722222</v>
      </c>
      <c r="S3591">
        <f t="shared" si="227"/>
        <v>2015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8272</v>
      </c>
      <c r="O3592" t="s">
        <v>8273</v>
      </c>
      <c r="P3592">
        <f t="shared" si="224"/>
        <v>100</v>
      </c>
      <c r="Q3592">
        <f t="shared" si="225"/>
        <v>68.53</v>
      </c>
      <c r="R3592" s="14">
        <f t="shared" si="226"/>
        <v>41902.333726851852</v>
      </c>
      <c r="S3592">
        <f t="shared" si="227"/>
        <v>2014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8272</v>
      </c>
      <c r="O3593" t="s">
        <v>8273</v>
      </c>
      <c r="P3593">
        <f t="shared" si="224"/>
        <v>175</v>
      </c>
      <c r="Q3593">
        <f t="shared" si="225"/>
        <v>68.06</v>
      </c>
      <c r="R3593" s="14">
        <f t="shared" si="226"/>
        <v>42003.948425925926</v>
      </c>
      <c r="S3593">
        <f t="shared" si="227"/>
        <v>2014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8272</v>
      </c>
      <c r="O3594" t="s">
        <v>8273</v>
      </c>
      <c r="P3594">
        <f t="shared" si="224"/>
        <v>127</v>
      </c>
      <c r="Q3594">
        <f t="shared" si="225"/>
        <v>72.709999999999994</v>
      </c>
      <c r="R3594" s="14">
        <f t="shared" si="226"/>
        <v>41988.829942129625</v>
      </c>
      <c r="S3594">
        <f t="shared" si="227"/>
        <v>2014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8272</v>
      </c>
      <c r="O3595" t="s">
        <v>8273</v>
      </c>
      <c r="P3595">
        <f t="shared" si="224"/>
        <v>111</v>
      </c>
      <c r="Q3595">
        <f t="shared" si="225"/>
        <v>77.19</v>
      </c>
      <c r="R3595" s="14">
        <f t="shared" si="226"/>
        <v>41974.898599537039</v>
      </c>
      <c r="S3595">
        <f t="shared" si="227"/>
        <v>2014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8272</v>
      </c>
      <c r="O3596" t="s">
        <v>8273</v>
      </c>
      <c r="P3596">
        <f t="shared" si="224"/>
        <v>126</v>
      </c>
      <c r="Q3596">
        <f t="shared" si="225"/>
        <v>55.97</v>
      </c>
      <c r="R3596" s="14">
        <f t="shared" si="226"/>
        <v>42592.066921296297</v>
      </c>
      <c r="S3596">
        <f t="shared" si="227"/>
        <v>2016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8272</v>
      </c>
      <c r="O3597" t="s">
        <v>8273</v>
      </c>
      <c r="P3597">
        <f t="shared" si="224"/>
        <v>119</v>
      </c>
      <c r="Q3597">
        <f t="shared" si="225"/>
        <v>49.69</v>
      </c>
      <c r="R3597" s="14">
        <f t="shared" si="226"/>
        <v>42050.008368055554</v>
      </c>
      <c r="S3597">
        <f t="shared" si="227"/>
        <v>2015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8272</v>
      </c>
      <c r="O3598" t="s">
        <v>8273</v>
      </c>
      <c r="P3598">
        <f t="shared" si="224"/>
        <v>108</v>
      </c>
      <c r="Q3598">
        <f t="shared" si="225"/>
        <v>79</v>
      </c>
      <c r="R3598" s="14">
        <f t="shared" si="226"/>
        <v>41856.715069444443</v>
      </c>
      <c r="S3598">
        <f t="shared" si="227"/>
        <v>2014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8272</v>
      </c>
      <c r="O3599" t="s">
        <v>8273</v>
      </c>
      <c r="P3599">
        <f t="shared" si="224"/>
        <v>103</v>
      </c>
      <c r="Q3599">
        <f t="shared" si="225"/>
        <v>77.73</v>
      </c>
      <c r="R3599" s="14">
        <f t="shared" si="226"/>
        <v>42417.585532407407</v>
      </c>
      <c r="S3599">
        <f t="shared" si="227"/>
        <v>2016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8272</v>
      </c>
      <c r="O3600" t="s">
        <v>8273</v>
      </c>
      <c r="P3600">
        <f t="shared" si="224"/>
        <v>110</v>
      </c>
      <c r="Q3600">
        <f t="shared" si="225"/>
        <v>40.78</v>
      </c>
      <c r="R3600" s="14">
        <f t="shared" si="226"/>
        <v>41866.79886574074</v>
      </c>
      <c r="S3600">
        <f t="shared" si="227"/>
        <v>2014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8272</v>
      </c>
      <c r="O3601" t="s">
        <v>8273</v>
      </c>
      <c r="P3601">
        <f t="shared" si="224"/>
        <v>202</v>
      </c>
      <c r="Q3601">
        <f t="shared" si="225"/>
        <v>59.41</v>
      </c>
      <c r="R3601" s="14">
        <f t="shared" si="226"/>
        <v>42220.79487268519</v>
      </c>
      <c r="S3601">
        <f t="shared" si="227"/>
        <v>2015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8272</v>
      </c>
      <c r="O3602" t="s">
        <v>8273</v>
      </c>
      <c r="P3602">
        <f t="shared" si="224"/>
        <v>130</v>
      </c>
      <c r="Q3602">
        <f t="shared" si="225"/>
        <v>3.25</v>
      </c>
      <c r="R3602" s="14">
        <f t="shared" si="226"/>
        <v>42628.849120370374</v>
      </c>
      <c r="S3602">
        <f t="shared" si="227"/>
        <v>2016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8272</v>
      </c>
      <c r="O3603" t="s">
        <v>8273</v>
      </c>
      <c r="P3603">
        <f t="shared" si="224"/>
        <v>104</v>
      </c>
      <c r="Q3603">
        <f t="shared" si="225"/>
        <v>39.380000000000003</v>
      </c>
      <c r="R3603" s="14">
        <f t="shared" si="226"/>
        <v>41990.99863425926</v>
      </c>
      <c r="S3603">
        <f t="shared" si="227"/>
        <v>2014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8272</v>
      </c>
      <c r="O3604" t="s">
        <v>8273</v>
      </c>
      <c r="P3604">
        <f t="shared" si="224"/>
        <v>100</v>
      </c>
      <c r="Q3604">
        <f t="shared" si="225"/>
        <v>81.67</v>
      </c>
      <c r="R3604" s="14">
        <f t="shared" si="226"/>
        <v>42447.894432870366</v>
      </c>
      <c r="S3604">
        <f t="shared" si="227"/>
        <v>2016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8272</v>
      </c>
      <c r="O3605" t="s">
        <v>8273</v>
      </c>
      <c r="P3605">
        <f t="shared" si="224"/>
        <v>171</v>
      </c>
      <c r="Q3605">
        <f t="shared" si="225"/>
        <v>44.91</v>
      </c>
      <c r="R3605" s="14">
        <f t="shared" si="226"/>
        <v>42283.864351851851</v>
      </c>
      <c r="S3605">
        <f t="shared" si="227"/>
        <v>2015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8272</v>
      </c>
      <c r="O3606" t="s">
        <v>8273</v>
      </c>
      <c r="P3606">
        <f t="shared" si="224"/>
        <v>113</v>
      </c>
      <c r="Q3606">
        <f t="shared" si="225"/>
        <v>49.06</v>
      </c>
      <c r="R3606" s="14">
        <f t="shared" si="226"/>
        <v>42483.015694444446</v>
      </c>
      <c r="S3606">
        <f t="shared" si="227"/>
        <v>2016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8272</v>
      </c>
      <c r="O3607" t="s">
        <v>8273</v>
      </c>
      <c r="P3607">
        <f t="shared" si="224"/>
        <v>184</v>
      </c>
      <c r="Q3607">
        <f t="shared" si="225"/>
        <v>30.67</v>
      </c>
      <c r="R3607" s="14">
        <f t="shared" si="226"/>
        <v>42383.793124999997</v>
      </c>
      <c r="S3607">
        <f t="shared" si="227"/>
        <v>2016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8272</v>
      </c>
      <c r="O3608" t="s">
        <v>8273</v>
      </c>
      <c r="P3608">
        <f t="shared" si="224"/>
        <v>130</v>
      </c>
      <c r="Q3608">
        <f t="shared" si="225"/>
        <v>61.06</v>
      </c>
      <c r="R3608" s="14">
        <f t="shared" si="226"/>
        <v>42566.604826388888</v>
      </c>
      <c r="S3608">
        <f t="shared" si="227"/>
        <v>2016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8272</v>
      </c>
      <c r="O3609" t="s">
        <v>8273</v>
      </c>
      <c r="P3609">
        <f t="shared" si="224"/>
        <v>105</v>
      </c>
      <c r="Q3609">
        <f t="shared" si="225"/>
        <v>29</v>
      </c>
      <c r="R3609" s="14">
        <f t="shared" si="226"/>
        <v>42338.963912037041</v>
      </c>
      <c r="S3609">
        <f t="shared" si="227"/>
        <v>2015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8272</v>
      </c>
      <c r="O3610" t="s">
        <v>8273</v>
      </c>
      <c r="P3610">
        <f t="shared" si="224"/>
        <v>100</v>
      </c>
      <c r="Q3610">
        <f t="shared" si="225"/>
        <v>29.63</v>
      </c>
      <c r="R3610" s="14">
        <f t="shared" si="226"/>
        <v>42506.709375000006</v>
      </c>
      <c r="S3610">
        <f t="shared" si="227"/>
        <v>2016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8272</v>
      </c>
      <c r="O3611" t="s">
        <v>8273</v>
      </c>
      <c r="P3611">
        <f t="shared" si="224"/>
        <v>153</v>
      </c>
      <c r="Q3611">
        <f t="shared" si="225"/>
        <v>143.1</v>
      </c>
      <c r="R3611" s="14">
        <f t="shared" si="226"/>
        <v>42429.991724537031</v>
      </c>
      <c r="S3611">
        <f t="shared" si="227"/>
        <v>2016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8272</v>
      </c>
      <c r="O3612" t="s">
        <v>8273</v>
      </c>
      <c r="P3612">
        <f t="shared" si="224"/>
        <v>162</v>
      </c>
      <c r="Q3612">
        <f t="shared" si="225"/>
        <v>52.35</v>
      </c>
      <c r="R3612" s="14">
        <f t="shared" si="226"/>
        <v>42203.432129629626</v>
      </c>
      <c r="S3612">
        <f t="shared" si="227"/>
        <v>2015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8272</v>
      </c>
      <c r="O3613" t="s">
        <v>8273</v>
      </c>
      <c r="P3613">
        <f t="shared" si="224"/>
        <v>136</v>
      </c>
      <c r="Q3613">
        <f t="shared" si="225"/>
        <v>66.67</v>
      </c>
      <c r="R3613" s="14">
        <f t="shared" si="226"/>
        <v>42072.370381944449</v>
      </c>
      <c r="S3613">
        <f t="shared" si="227"/>
        <v>2015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8272</v>
      </c>
      <c r="O3614" t="s">
        <v>8273</v>
      </c>
      <c r="P3614">
        <f t="shared" si="224"/>
        <v>144</v>
      </c>
      <c r="Q3614">
        <f t="shared" si="225"/>
        <v>126.67</v>
      </c>
      <c r="R3614" s="14">
        <f t="shared" si="226"/>
        <v>41789.726979166669</v>
      </c>
      <c r="S3614">
        <f t="shared" si="227"/>
        <v>2014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8272</v>
      </c>
      <c r="O3615" t="s">
        <v>8273</v>
      </c>
      <c r="P3615">
        <f t="shared" si="224"/>
        <v>100</v>
      </c>
      <c r="Q3615">
        <f t="shared" si="225"/>
        <v>62.5</v>
      </c>
      <c r="R3615" s="14">
        <f t="shared" si="226"/>
        <v>41788.58997685185</v>
      </c>
      <c r="S3615">
        <f t="shared" si="227"/>
        <v>2014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8272</v>
      </c>
      <c r="O3616" t="s">
        <v>8273</v>
      </c>
      <c r="P3616">
        <f t="shared" si="224"/>
        <v>101</v>
      </c>
      <c r="Q3616">
        <f t="shared" si="225"/>
        <v>35.49</v>
      </c>
      <c r="R3616" s="14">
        <f t="shared" si="226"/>
        <v>42144.041851851856</v>
      </c>
      <c r="S3616">
        <f t="shared" si="227"/>
        <v>2015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8272</v>
      </c>
      <c r="O3617" t="s">
        <v>8273</v>
      </c>
      <c r="P3617">
        <f t="shared" si="224"/>
        <v>107</v>
      </c>
      <c r="Q3617">
        <f t="shared" si="225"/>
        <v>37.08</v>
      </c>
      <c r="R3617" s="14">
        <f t="shared" si="226"/>
        <v>42318.593703703707</v>
      </c>
      <c r="S3617">
        <f t="shared" si="227"/>
        <v>2015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8272</v>
      </c>
      <c r="O3618" t="s">
        <v>8273</v>
      </c>
      <c r="P3618">
        <f t="shared" si="224"/>
        <v>125</v>
      </c>
      <c r="Q3618">
        <f t="shared" si="225"/>
        <v>69.33</v>
      </c>
      <c r="R3618" s="14">
        <f t="shared" si="226"/>
        <v>42052.949814814812</v>
      </c>
      <c r="S3618">
        <f t="shared" si="227"/>
        <v>2015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8272</v>
      </c>
      <c r="O3619" t="s">
        <v>8273</v>
      </c>
      <c r="P3619">
        <f t="shared" si="224"/>
        <v>119</v>
      </c>
      <c r="Q3619">
        <f t="shared" si="225"/>
        <v>17.25</v>
      </c>
      <c r="R3619" s="14">
        <f t="shared" si="226"/>
        <v>42779.610289351855</v>
      </c>
      <c r="S3619">
        <f t="shared" si="227"/>
        <v>2017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8272</v>
      </c>
      <c r="O3620" t="s">
        <v>8273</v>
      </c>
      <c r="P3620">
        <f t="shared" si="224"/>
        <v>101</v>
      </c>
      <c r="Q3620">
        <f t="shared" si="225"/>
        <v>36.07</v>
      </c>
      <c r="R3620" s="14">
        <f t="shared" si="226"/>
        <v>42128.627893518518</v>
      </c>
      <c r="S3620">
        <f t="shared" si="227"/>
        <v>2015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8272</v>
      </c>
      <c r="O3621" t="s">
        <v>8273</v>
      </c>
      <c r="P3621">
        <f t="shared" si="224"/>
        <v>113</v>
      </c>
      <c r="Q3621">
        <f t="shared" si="225"/>
        <v>66.47</v>
      </c>
      <c r="R3621" s="14">
        <f t="shared" si="226"/>
        <v>42661.132245370376</v>
      </c>
      <c r="S3621">
        <f t="shared" si="227"/>
        <v>2016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8272</v>
      </c>
      <c r="O3622" t="s">
        <v>8273</v>
      </c>
      <c r="P3622">
        <f t="shared" si="224"/>
        <v>105</v>
      </c>
      <c r="Q3622">
        <f t="shared" si="225"/>
        <v>56.07</v>
      </c>
      <c r="R3622" s="14">
        <f t="shared" si="226"/>
        <v>42037.938206018516</v>
      </c>
      <c r="S3622">
        <f t="shared" si="227"/>
        <v>2015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8272</v>
      </c>
      <c r="O3623" t="s">
        <v>8273</v>
      </c>
      <c r="P3623">
        <f t="shared" si="224"/>
        <v>110</v>
      </c>
      <c r="Q3623">
        <f t="shared" si="225"/>
        <v>47.03</v>
      </c>
      <c r="R3623" s="14">
        <f t="shared" si="226"/>
        <v>42619.935694444444</v>
      </c>
      <c r="S3623">
        <f t="shared" si="227"/>
        <v>2016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8272</v>
      </c>
      <c r="O3624" t="s">
        <v>8273</v>
      </c>
      <c r="P3624">
        <f t="shared" si="224"/>
        <v>100</v>
      </c>
      <c r="Q3624">
        <f t="shared" si="225"/>
        <v>47.67</v>
      </c>
      <c r="R3624" s="14">
        <f t="shared" si="226"/>
        <v>41877.221886574072</v>
      </c>
      <c r="S3624">
        <f t="shared" si="227"/>
        <v>2014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8272</v>
      </c>
      <c r="O3625" t="s">
        <v>8273</v>
      </c>
      <c r="P3625">
        <f t="shared" si="224"/>
        <v>120</v>
      </c>
      <c r="Q3625">
        <f t="shared" si="225"/>
        <v>88.24</v>
      </c>
      <c r="R3625" s="14">
        <f t="shared" si="226"/>
        <v>41828.736921296295</v>
      </c>
      <c r="S3625">
        <f t="shared" si="227"/>
        <v>2014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8272</v>
      </c>
      <c r="O3626" t="s">
        <v>8273</v>
      </c>
      <c r="P3626">
        <f t="shared" si="224"/>
        <v>105</v>
      </c>
      <c r="Q3626">
        <f t="shared" si="225"/>
        <v>80.72</v>
      </c>
      <c r="R3626" s="14">
        <f t="shared" si="226"/>
        <v>42545.774189814809</v>
      </c>
      <c r="S3626">
        <f t="shared" si="227"/>
        <v>2016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8272</v>
      </c>
      <c r="O3627" t="s">
        <v>8273</v>
      </c>
      <c r="P3627">
        <f t="shared" si="224"/>
        <v>103</v>
      </c>
      <c r="Q3627">
        <f t="shared" si="225"/>
        <v>39.49</v>
      </c>
      <c r="R3627" s="14">
        <f t="shared" si="226"/>
        <v>42157.652511574073</v>
      </c>
      <c r="S3627">
        <f t="shared" si="227"/>
        <v>2015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8272</v>
      </c>
      <c r="O3628" t="s">
        <v>8273</v>
      </c>
      <c r="P3628">
        <f t="shared" si="224"/>
        <v>102</v>
      </c>
      <c r="Q3628">
        <f t="shared" si="225"/>
        <v>84.85</v>
      </c>
      <c r="R3628" s="14">
        <f t="shared" si="226"/>
        <v>41846.667326388888</v>
      </c>
      <c r="S3628">
        <f t="shared" si="227"/>
        <v>2014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8272</v>
      </c>
      <c r="O3629" t="s">
        <v>8273</v>
      </c>
      <c r="P3629">
        <f t="shared" si="224"/>
        <v>100</v>
      </c>
      <c r="Q3629">
        <f t="shared" si="225"/>
        <v>68.97</v>
      </c>
      <c r="R3629" s="14">
        <f t="shared" si="226"/>
        <v>42460.741747685184</v>
      </c>
      <c r="S3629">
        <f t="shared" si="227"/>
        <v>2016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8272</v>
      </c>
      <c r="O3630" t="s">
        <v>8314</v>
      </c>
      <c r="P3630">
        <f t="shared" si="224"/>
        <v>0</v>
      </c>
      <c r="Q3630">
        <f t="shared" si="225"/>
        <v>0</v>
      </c>
      <c r="R3630" s="14">
        <f t="shared" si="226"/>
        <v>42291.833287037036</v>
      </c>
      <c r="S3630">
        <f t="shared" si="227"/>
        <v>2015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8272</v>
      </c>
      <c r="O3631" t="s">
        <v>8314</v>
      </c>
      <c r="P3631">
        <f t="shared" si="224"/>
        <v>0</v>
      </c>
      <c r="Q3631">
        <f t="shared" si="225"/>
        <v>1</v>
      </c>
      <c r="R3631" s="14">
        <f t="shared" si="226"/>
        <v>42437.094490740739</v>
      </c>
      <c r="S3631">
        <f t="shared" si="227"/>
        <v>2016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8272</v>
      </c>
      <c r="O3632" t="s">
        <v>8314</v>
      </c>
      <c r="P3632">
        <f t="shared" si="224"/>
        <v>0</v>
      </c>
      <c r="Q3632">
        <f t="shared" si="225"/>
        <v>1</v>
      </c>
      <c r="R3632" s="14">
        <f t="shared" si="226"/>
        <v>41942.84710648148</v>
      </c>
      <c r="S3632">
        <f t="shared" si="227"/>
        <v>2014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8272</v>
      </c>
      <c r="O3633" t="s">
        <v>8314</v>
      </c>
      <c r="P3633">
        <f t="shared" si="224"/>
        <v>51</v>
      </c>
      <c r="Q3633">
        <f t="shared" si="225"/>
        <v>147.88</v>
      </c>
      <c r="R3633" s="14">
        <f t="shared" si="226"/>
        <v>41880.753437499996</v>
      </c>
      <c r="S3633">
        <f t="shared" si="227"/>
        <v>2014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8272</v>
      </c>
      <c r="O3634" t="s">
        <v>8314</v>
      </c>
      <c r="P3634">
        <f t="shared" si="224"/>
        <v>20</v>
      </c>
      <c r="Q3634">
        <f t="shared" si="225"/>
        <v>100</v>
      </c>
      <c r="R3634" s="14">
        <f t="shared" si="226"/>
        <v>41946.936909722222</v>
      </c>
      <c r="S3634">
        <f t="shared" si="227"/>
        <v>2014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8272</v>
      </c>
      <c r="O3635" t="s">
        <v>8314</v>
      </c>
      <c r="P3635">
        <f t="shared" si="224"/>
        <v>35</v>
      </c>
      <c r="Q3635">
        <f t="shared" si="225"/>
        <v>56.84</v>
      </c>
      <c r="R3635" s="14">
        <f t="shared" si="226"/>
        <v>42649.623460648145</v>
      </c>
      <c r="S3635">
        <f t="shared" si="227"/>
        <v>2016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8272</v>
      </c>
      <c r="O3636" t="s">
        <v>8314</v>
      </c>
      <c r="P3636">
        <f t="shared" si="224"/>
        <v>4</v>
      </c>
      <c r="Q3636">
        <f t="shared" si="225"/>
        <v>176.94</v>
      </c>
      <c r="R3636" s="14">
        <f t="shared" si="226"/>
        <v>42701.166365740741</v>
      </c>
      <c r="S3636">
        <f t="shared" si="227"/>
        <v>2016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8272</v>
      </c>
      <c r="O3637" t="s">
        <v>8314</v>
      </c>
      <c r="P3637">
        <f t="shared" si="224"/>
        <v>36</v>
      </c>
      <c r="Q3637">
        <f t="shared" si="225"/>
        <v>127.6</v>
      </c>
      <c r="R3637" s="14">
        <f t="shared" si="226"/>
        <v>42450.88282407407</v>
      </c>
      <c r="S3637">
        <f t="shared" si="227"/>
        <v>2016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8272</v>
      </c>
      <c r="O3638" t="s">
        <v>8314</v>
      </c>
      <c r="P3638">
        <f t="shared" si="224"/>
        <v>0</v>
      </c>
      <c r="Q3638">
        <f t="shared" si="225"/>
        <v>0</v>
      </c>
      <c r="R3638" s="14">
        <f t="shared" si="226"/>
        <v>42226.694780092599</v>
      </c>
      <c r="S3638">
        <f t="shared" si="227"/>
        <v>2015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8272</v>
      </c>
      <c r="O3639" t="s">
        <v>8314</v>
      </c>
      <c r="P3639">
        <f t="shared" si="224"/>
        <v>31</v>
      </c>
      <c r="Q3639">
        <f t="shared" si="225"/>
        <v>66.14</v>
      </c>
      <c r="R3639" s="14">
        <f t="shared" si="226"/>
        <v>41975.700636574074</v>
      </c>
      <c r="S3639">
        <f t="shared" si="227"/>
        <v>2014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8272</v>
      </c>
      <c r="O3640" t="s">
        <v>8314</v>
      </c>
      <c r="P3640">
        <f t="shared" si="224"/>
        <v>7</v>
      </c>
      <c r="Q3640">
        <f t="shared" si="225"/>
        <v>108</v>
      </c>
      <c r="R3640" s="14">
        <f t="shared" si="226"/>
        <v>42053.672824074078</v>
      </c>
      <c r="S3640">
        <f t="shared" si="227"/>
        <v>2015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8272</v>
      </c>
      <c r="O3641" t="s">
        <v>8314</v>
      </c>
      <c r="P3641">
        <f t="shared" si="224"/>
        <v>0</v>
      </c>
      <c r="Q3641">
        <f t="shared" si="225"/>
        <v>1</v>
      </c>
      <c r="R3641" s="14">
        <f t="shared" si="226"/>
        <v>42590.677152777775</v>
      </c>
      <c r="S3641">
        <f t="shared" si="227"/>
        <v>2016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8272</v>
      </c>
      <c r="O3642" t="s">
        <v>8314</v>
      </c>
      <c r="P3642">
        <f t="shared" si="224"/>
        <v>6</v>
      </c>
      <c r="Q3642">
        <f t="shared" si="225"/>
        <v>18.329999999999998</v>
      </c>
      <c r="R3642" s="14">
        <f t="shared" si="226"/>
        <v>42104.781597222223</v>
      </c>
      <c r="S3642">
        <f t="shared" si="227"/>
        <v>2015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8272</v>
      </c>
      <c r="O3643" t="s">
        <v>8314</v>
      </c>
      <c r="P3643">
        <f t="shared" si="224"/>
        <v>0</v>
      </c>
      <c r="Q3643">
        <f t="shared" si="225"/>
        <v>0</v>
      </c>
      <c r="R3643" s="14">
        <f t="shared" si="226"/>
        <v>41899.627071759263</v>
      </c>
      <c r="S3643">
        <f t="shared" si="227"/>
        <v>2014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8272</v>
      </c>
      <c r="O3644" t="s">
        <v>8314</v>
      </c>
      <c r="P3644">
        <f t="shared" si="224"/>
        <v>2</v>
      </c>
      <c r="Q3644">
        <f t="shared" si="225"/>
        <v>7.5</v>
      </c>
      <c r="R3644" s="14">
        <f t="shared" si="226"/>
        <v>42297.816284722227</v>
      </c>
      <c r="S3644">
        <f t="shared" si="227"/>
        <v>2015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8272</v>
      </c>
      <c r="O3645" t="s">
        <v>8314</v>
      </c>
      <c r="P3645">
        <f t="shared" si="224"/>
        <v>0</v>
      </c>
      <c r="Q3645">
        <f t="shared" si="225"/>
        <v>0</v>
      </c>
      <c r="R3645" s="14">
        <f t="shared" si="226"/>
        <v>42285.143969907411</v>
      </c>
      <c r="S3645">
        <f t="shared" si="227"/>
        <v>2015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8272</v>
      </c>
      <c r="O3646" t="s">
        <v>8314</v>
      </c>
      <c r="P3646">
        <f t="shared" si="224"/>
        <v>16</v>
      </c>
      <c r="Q3646">
        <f t="shared" si="225"/>
        <v>68.42</v>
      </c>
      <c r="R3646" s="14">
        <f t="shared" si="226"/>
        <v>42409.241747685184</v>
      </c>
      <c r="S3646">
        <f t="shared" si="227"/>
        <v>2016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8272</v>
      </c>
      <c r="O3647" t="s">
        <v>8314</v>
      </c>
      <c r="P3647">
        <f t="shared" si="224"/>
        <v>0</v>
      </c>
      <c r="Q3647">
        <f t="shared" si="225"/>
        <v>1</v>
      </c>
      <c r="R3647" s="14">
        <f t="shared" si="226"/>
        <v>42665.970347222217</v>
      </c>
      <c r="S3647">
        <f t="shared" si="227"/>
        <v>2016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8272</v>
      </c>
      <c r="O3648" t="s">
        <v>8314</v>
      </c>
      <c r="P3648">
        <f t="shared" si="224"/>
        <v>5</v>
      </c>
      <c r="Q3648">
        <f t="shared" si="225"/>
        <v>60.13</v>
      </c>
      <c r="R3648" s="14">
        <f t="shared" si="226"/>
        <v>42140.421319444446</v>
      </c>
      <c r="S3648">
        <f t="shared" si="227"/>
        <v>2015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8272</v>
      </c>
      <c r="O3649" t="s">
        <v>8314</v>
      </c>
      <c r="P3649">
        <f t="shared" si="224"/>
        <v>6</v>
      </c>
      <c r="Q3649">
        <f t="shared" si="225"/>
        <v>15</v>
      </c>
      <c r="R3649" s="14">
        <f t="shared" si="226"/>
        <v>42598.749155092592</v>
      </c>
      <c r="S3649">
        <f t="shared" si="227"/>
        <v>2016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8272</v>
      </c>
      <c r="O3650" t="s">
        <v>8273</v>
      </c>
      <c r="P3650">
        <f t="shared" ref="P3650:P3713" si="228">ROUND(E3650/D3650*100,0)</f>
        <v>100</v>
      </c>
      <c r="Q3650">
        <f t="shared" si="225"/>
        <v>550.04</v>
      </c>
      <c r="R3650" s="14">
        <f t="shared" si="226"/>
        <v>41887.292187500003</v>
      </c>
      <c r="S3650">
        <f t="shared" si="227"/>
        <v>2014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8272</v>
      </c>
      <c r="O3651" t="s">
        <v>8273</v>
      </c>
      <c r="P3651">
        <f t="shared" si="228"/>
        <v>104</v>
      </c>
      <c r="Q3651">
        <f t="shared" ref="Q3651:Q3714" si="229">IFERROR(ROUND(E3651/L3651,2),0)</f>
        <v>97.5</v>
      </c>
      <c r="R3651" s="14">
        <f t="shared" ref="R3651:R3714" si="230">(((J3651/60)/60)/24)+DATE(1970,1,1)</f>
        <v>41780.712893518517</v>
      </c>
      <c r="S3651">
        <f t="shared" ref="S3651:S3714" si="231">YEAR(R3651)</f>
        <v>2014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8272</v>
      </c>
      <c r="O3652" t="s">
        <v>8273</v>
      </c>
      <c r="P3652">
        <f t="shared" si="228"/>
        <v>100</v>
      </c>
      <c r="Q3652">
        <f t="shared" si="229"/>
        <v>29.41</v>
      </c>
      <c r="R3652" s="14">
        <f t="shared" si="230"/>
        <v>42381.478981481487</v>
      </c>
      <c r="S3652">
        <f t="shared" si="231"/>
        <v>2016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8272</v>
      </c>
      <c r="O3653" t="s">
        <v>8273</v>
      </c>
      <c r="P3653">
        <f t="shared" si="228"/>
        <v>104</v>
      </c>
      <c r="Q3653">
        <f t="shared" si="229"/>
        <v>57.78</v>
      </c>
      <c r="R3653" s="14">
        <f t="shared" si="230"/>
        <v>41828.646319444444</v>
      </c>
      <c r="S3653">
        <f t="shared" si="231"/>
        <v>2014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8272</v>
      </c>
      <c r="O3654" t="s">
        <v>8273</v>
      </c>
      <c r="P3654">
        <f t="shared" si="228"/>
        <v>251</v>
      </c>
      <c r="Q3654">
        <f t="shared" si="229"/>
        <v>44.24</v>
      </c>
      <c r="R3654" s="14">
        <f t="shared" si="230"/>
        <v>42596.644699074073</v>
      </c>
      <c r="S3654">
        <f t="shared" si="231"/>
        <v>2016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8272</v>
      </c>
      <c r="O3655" t="s">
        <v>8273</v>
      </c>
      <c r="P3655">
        <f t="shared" si="228"/>
        <v>101</v>
      </c>
      <c r="Q3655">
        <f t="shared" si="229"/>
        <v>60.91</v>
      </c>
      <c r="R3655" s="14">
        <f t="shared" si="230"/>
        <v>42191.363506944443</v>
      </c>
      <c r="S3655">
        <f t="shared" si="231"/>
        <v>2015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8272</v>
      </c>
      <c r="O3656" t="s">
        <v>8273</v>
      </c>
      <c r="P3656">
        <f t="shared" si="228"/>
        <v>174</v>
      </c>
      <c r="Q3656">
        <f t="shared" si="229"/>
        <v>68.84</v>
      </c>
      <c r="R3656" s="14">
        <f t="shared" si="230"/>
        <v>42440.416504629626</v>
      </c>
      <c r="S3656">
        <f t="shared" si="231"/>
        <v>2016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8272</v>
      </c>
      <c r="O3657" t="s">
        <v>8273</v>
      </c>
      <c r="P3657">
        <f t="shared" si="228"/>
        <v>116</v>
      </c>
      <c r="Q3657">
        <f t="shared" si="229"/>
        <v>73.58</v>
      </c>
      <c r="R3657" s="14">
        <f t="shared" si="230"/>
        <v>42173.803217592591</v>
      </c>
      <c r="S3657">
        <f t="shared" si="231"/>
        <v>2015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8272</v>
      </c>
      <c r="O3658" t="s">
        <v>8273</v>
      </c>
      <c r="P3658">
        <f t="shared" si="228"/>
        <v>106</v>
      </c>
      <c r="Q3658">
        <f t="shared" si="229"/>
        <v>115.02</v>
      </c>
      <c r="R3658" s="14">
        <f t="shared" si="230"/>
        <v>42737.910138888896</v>
      </c>
      <c r="S3658">
        <f t="shared" si="231"/>
        <v>2017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8272</v>
      </c>
      <c r="O3659" t="s">
        <v>8273</v>
      </c>
      <c r="P3659">
        <f t="shared" si="228"/>
        <v>111</v>
      </c>
      <c r="Q3659">
        <f t="shared" si="229"/>
        <v>110.75</v>
      </c>
      <c r="R3659" s="14">
        <f t="shared" si="230"/>
        <v>42499.629849537043</v>
      </c>
      <c r="S3659">
        <f t="shared" si="231"/>
        <v>2016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8272</v>
      </c>
      <c r="O3660" t="s">
        <v>8273</v>
      </c>
      <c r="P3660">
        <f t="shared" si="228"/>
        <v>101</v>
      </c>
      <c r="Q3660">
        <f t="shared" si="229"/>
        <v>75.5</v>
      </c>
      <c r="R3660" s="14">
        <f t="shared" si="230"/>
        <v>41775.858564814815</v>
      </c>
      <c r="S3660">
        <f t="shared" si="231"/>
        <v>2014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8272</v>
      </c>
      <c r="O3661" t="s">
        <v>8273</v>
      </c>
      <c r="P3661">
        <f t="shared" si="228"/>
        <v>102</v>
      </c>
      <c r="Q3661">
        <f t="shared" si="229"/>
        <v>235.46</v>
      </c>
      <c r="R3661" s="14">
        <f t="shared" si="230"/>
        <v>42055.277199074073</v>
      </c>
      <c r="S3661">
        <f t="shared" si="231"/>
        <v>2015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8272</v>
      </c>
      <c r="O3662" t="s">
        <v>8273</v>
      </c>
      <c r="P3662">
        <f t="shared" si="228"/>
        <v>100</v>
      </c>
      <c r="Q3662">
        <f t="shared" si="229"/>
        <v>11.36</v>
      </c>
      <c r="R3662" s="14">
        <f t="shared" si="230"/>
        <v>41971.881076388891</v>
      </c>
      <c r="S3662">
        <f t="shared" si="231"/>
        <v>2014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8272</v>
      </c>
      <c r="O3663" t="s">
        <v>8273</v>
      </c>
      <c r="P3663">
        <f t="shared" si="228"/>
        <v>111</v>
      </c>
      <c r="Q3663">
        <f t="shared" si="229"/>
        <v>92.5</v>
      </c>
      <c r="R3663" s="14">
        <f t="shared" si="230"/>
        <v>42447.896666666667</v>
      </c>
      <c r="S3663">
        <f t="shared" si="231"/>
        <v>2016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8272</v>
      </c>
      <c r="O3664" t="s">
        <v>8273</v>
      </c>
      <c r="P3664">
        <f t="shared" si="228"/>
        <v>101</v>
      </c>
      <c r="Q3664">
        <f t="shared" si="229"/>
        <v>202.85</v>
      </c>
      <c r="R3664" s="14">
        <f t="shared" si="230"/>
        <v>42064.220069444447</v>
      </c>
      <c r="S3664">
        <f t="shared" si="231"/>
        <v>2015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8272</v>
      </c>
      <c r="O3665" t="s">
        <v>8273</v>
      </c>
      <c r="P3665">
        <f t="shared" si="228"/>
        <v>104</v>
      </c>
      <c r="Q3665">
        <f t="shared" si="229"/>
        <v>26</v>
      </c>
      <c r="R3665" s="14">
        <f t="shared" si="230"/>
        <v>42665.451736111107</v>
      </c>
      <c r="S3665">
        <f t="shared" si="231"/>
        <v>2016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8272</v>
      </c>
      <c r="O3666" t="s">
        <v>8273</v>
      </c>
      <c r="P3666">
        <f t="shared" si="228"/>
        <v>109</v>
      </c>
      <c r="Q3666">
        <f t="shared" si="229"/>
        <v>46.05</v>
      </c>
      <c r="R3666" s="14">
        <f t="shared" si="230"/>
        <v>42523.248715277776</v>
      </c>
      <c r="S3666">
        <f t="shared" si="231"/>
        <v>2016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8272</v>
      </c>
      <c r="O3667" t="s">
        <v>8273</v>
      </c>
      <c r="P3667">
        <f t="shared" si="228"/>
        <v>115</v>
      </c>
      <c r="Q3667">
        <f t="shared" si="229"/>
        <v>51</v>
      </c>
      <c r="R3667" s="14">
        <f t="shared" si="230"/>
        <v>42294.808124999996</v>
      </c>
      <c r="S3667">
        <f t="shared" si="231"/>
        <v>2015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8272</v>
      </c>
      <c r="O3668" t="s">
        <v>8273</v>
      </c>
      <c r="P3668">
        <f t="shared" si="228"/>
        <v>100</v>
      </c>
      <c r="Q3668">
        <f t="shared" si="229"/>
        <v>31.58</v>
      </c>
      <c r="R3668" s="14">
        <f t="shared" si="230"/>
        <v>41822.90488425926</v>
      </c>
      <c r="S3668">
        <f t="shared" si="231"/>
        <v>2014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8272</v>
      </c>
      <c r="O3669" t="s">
        <v>8273</v>
      </c>
      <c r="P3669">
        <f t="shared" si="228"/>
        <v>103</v>
      </c>
      <c r="Q3669">
        <f t="shared" si="229"/>
        <v>53.36</v>
      </c>
      <c r="R3669" s="14">
        <f t="shared" si="230"/>
        <v>42173.970127314817</v>
      </c>
      <c r="S3669">
        <f t="shared" si="231"/>
        <v>2015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8272</v>
      </c>
      <c r="O3670" t="s">
        <v>8273</v>
      </c>
      <c r="P3670">
        <f t="shared" si="228"/>
        <v>104</v>
      </c>
      <c r="Q3670">
        <f t="shared" si="229"/>
        <v>36.96</v>
      </c>
      <c r="R3670" s="14">
        <f t="shared" si="230"/>
        <v>42185.556157407409</v>
      </c>
      <c r="S3670">
        <f t="shared" si="231"/>
        <v>2015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8272</v>
      </c>
      <c r="O3671" t="s">
        <v>8273</v>
      </c>
      <c r="P3671">
        <f t="shared" si="228"/>
        <v>138</v>
      </c>
      <c r="Q3671">
        <f t="shared" si="229"/>
        <v>81.290000000000006</v>
      </c>
      <c r="R3671" s="14">
        <f t="shared" si="230"/>
        <v>42136.675196759257</v>
      </c>
      <c r="S3671">
        <f t="shared" si="231"/>
        <v>2015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8272</v>
      </c>
      <c r="O3672" t="s">
        <v>8273</v>
      </c>
      <c r="P3672">
        <f t="shared" si="228"/>
        <v>110</v>
      </c>
      <c r="Q3672">
        <f t="shared" si="229"/>
        <v>20.079999999999998</v>
      </c>
      <c r="R3672" s="14">
        <f t="shared" si="230"/>
        <v>42142.514016203699</v>
      </c>
      <c r="S3672">
        <f t="shared" si="231"/>
        <v>2015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8272</v>
      </c>
      <c r="O3673" t="s">
        <v>8273</v>
      </c>
      <c r="P3673">
        <f t="shared" si="228"/>
        <v>101</v>
      </c>
      <c r="Q3673">
        <f t="shared" si="229"/>
        <v>88.25</v>
      </c>
      <c r="R3673" s="14">
        <f t="shared" si="230"/>
        <v>41820.62809027778</v>
      </c>
      <c r="S3673">
        <f t="shared" si="231"/>
        <v>2014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8272</v>
      </c>
      <c r="O3674" t="s">
        <v>8273</v>
      </c>
      <c r="P3674">
        <f t="shared" si="228"/>
        <v>102</v>
      </c>
      <c r="Q3674">
        <f t="shared" si="229"/>
        <v>53.44</v>
      </c>
      <c r="R3674" s="14">
        <f t="shared" si="230"/>
        <v>41878.946574074071</v>
      </c>
      <c r="S3674">
        <f t="shared" si="231"/>
        <v>2014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8272</v>
      </c>
      <c r="O3675" t="s">
        <v>8273</v>
      </c>
      <c r="P3675">
        <f t="shared" si="228"/>
        <v>114</v>
      </c>
      <c r="Q3675">
        <f t="shared" si="229"/>
        <v>39.869999999999997</v>
      </c>
      <c r="R3675" s="14">
        <f t="shared" si="230"/>
        <v>41914.295104166667</v>
      </c>
      <c r="S3675">
        <f t="shared" si="231"/>
        <v>2014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8272</v>
      </c>
      <c r="O3676" t="s">
        <v>8273</v>
      </c>
      <c r="P3676">
        <f t="shared" si="228"/>
        <v>100</v>
      </c>
      <c r="Q3676">
        <f t="shared" si="229"/>
        <v>145.16</v>
      </c>
      <c r="R3676" s="14">
        <f t="shared" si="230"/>
        <v>42556.873020833329</v>
      </c>
      <c r="S3676">
        <f t="shared" si="231"/>
        <v>2016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8272</v>
      </c>
      <c r="O3677" t="s">
        <v>8273</v>
      </c>
      <c r="P3677">
        <f t="shared" si="228"/>
        <v>140</v>
      </c>
      <c r="Q3677">
        <f t="shared" si="229"/>
        <v>23.33</v>
      </c>
      <c r="R3677" s="14">
        <f t="shared" si="230"/>
        <v>42493.597013888888</v>
      </c>
      <c r="S3677">
        <f t="shared" si="231"/>
        <v>2016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8272</v>
      </c>
      <c r="O3678" t="s">
        <v>8273</v>
      </c>
      <c r="P3678">
        <f t="shared" si="228"/>
        <v>129</v>
      </c>
      <c r="Q3678">
        <f t="shared" si="229"/>
        <v>64.38</v>
      </c>
      <c r="R3678" s="14">
        <f t="shared" si="230"/>
        <v>41876.815787037034</v>
      </c>
      <c r="S3678">
        <f t="shared" si="231"/>
        <v>2014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8272</v>
      </c>
      <c r="O3679" t="s">
        <v>8273</v>
      </c>
      <c r="P3679">
        <f t="shared" si="228"/>
        <v>103</v>
      </c>
      <c r="Q3679">
        <f t="shared" si="229"/>
        <v>62.05</v>
      </c>
      <c r="R3679" s="14">
        <f t="shared" si="230"/>
        <v>41802.574282407404</v>
      </c>
      <c r="S3679">
        <f t="shared" si="231"/>
        <v>2014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8272</v>
      </c>
      <c r="O3680" t="s">
        <v>8273</v>
      </c>
      <c r="P3680">
        <f t="shared" si="228"/>
        <v>103</v>
      </c>
      <c r="Q3680">
        <f t="shared" si="229"/>
        <v>66.13</v>
      </c>
      <c r="R3680" s="14">
        <f t="shared" si="230"/>
        <v>42120.531226851846</v>
      </c>
      <c r="S3680">
        <f t="shared" si="231"/>
        <v>2015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8272</v>
      </c>
      <c r="O3681" t="s">
        <v>8273</v>
      </c>
      <c r="P3681">
        <f t="shared" si="228"/>
        <v>110</v>
      </c>
      <c r="Q3681">
        <f t="shared" si="229"/>
        <v>73.400000000000006</v>
      </c>
      <c r="R3681" s="14">
        <f t="shared" si="230"/>
        <v>41786.761354166665</v>
      </c>
      <c r="S3681">
        <f t="shared" si="231"/>
        <v>2014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8272</v>
      </c>
      <c r="O3682" t="s">
        <v>8273</v>
      </c>
      <c r="P3682">
        <f t="shared" si="228"/>
        <v>113</v>
      </c>
      <c r="Q3682">
        <f t="shared" si="229"/>
        <v>99.5</v>
      </c>
      <c r="R3682" s="14">
        <f t="shared" si="230"/>
        <v>42627.454097222217</v>
      </c>
      <c r="S3682">
        <f t="shared" si="231"/>
        <v>2016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8272</v>
      </c>
      <c r="O3683" t="s">
        <v>8273</v>
      </c>
      <c r="P3683">
        <f t="shared" si="228"/>
        <v>112</v>
      </c>
      <c r="Q3683">
        <f t="shared" si="229"/>
        <v>62.17</v>
      </c>
      <c r="R3683" s="14">
        <f t="shared" si="230"/>
        <v>42374.651504629626</v>
      </c>
      <c r="S3683">
        <f t="shared" si="231"/>
        <v>2016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8272</v>
      </c>
      <c r="O3684" t="s">
        <v>8273</v>
      </c>
      <c r="P3684">
        <f t="shared" si="228"/>
        <v>139</v>
      </c>
      <c r="Q3684">
        <f t="shared" si="229"/>
        <v>62.33</v>
      </c>
      <c r="R3684" s="14">
        <f t="shared" si="230"/>
        <v>41772.685393518521</v>
      </c>
      <c r="S3684">
        <f t="shared" si="231"/>
        <v>2014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8272</v>
      </c>
      <c r="O3685" t="s">
        <v>8273</v>
      </c>
      <c r="P3685">
        <f t="shared" si="228"/>
        <v>111</v>
      </c>
      <c r="Q3685">
        <f t="shared" si="229"/>
        <v>58.79</v>
      </c>
      <c r="R3685" s="14">
        <f t="shared" si="230"/>
        <v>42633.116851851853</v>
      </c>
      <c r="S3685">
        <f t="shared" si="231"/>
        <v>2016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8272</v>
      </c>
      <c r="O3686" t="s">
        <v>8273</v>
      </c>
      <c r="P3686">
        <f t="shared" si="228"/>
        <v>139</v>
      </c>
      <c r="Q3686">
        <f t="shared" si="229"/>
        <v>45.35</v>
      </c>
      <c r="R3686" s="14">
        <f t="shared" si="230"/>
        <v>42219.180393518516</v>
      </c>
      <c r="S3686">
        <f t="shared" si="231"/>
        <v>2015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8272</v>
      </c>
      <c r="O3687" t="s">
        <v>8273</v>
      </c>
      <c r="P3687">
        <f t="shared" si="228"/>
        <v>106</v>
      </c>
      <c r="Q3687">
        <f t="shared" si="229"/>
        <v>41.94</v>
      </c>
      <c r="R3687" s="14">
        <f t="shared" si="230"/>
        <v>41753.593275462961</v>
      </c>
      <c r="S3687">
        <f t="shared" si="231"/>
        <v>2014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8272</v>
      </c>
      <c r="O3688" t="s">
        <v>8273</v>
      </c>
      <c r="P3688">
        <f t="shared" si="228"/>
        <v>101</v>
      </c>
      <c r="Q3688">
        <f t="shared" si="229"/>
        <v>59.17</v>
      </c>
      <c r="R3688" s="14">
        <f t="shared" si="230"/>
        <v>42230.662731481483</v>
      </c>
      <c r="S3688">
        <f t="shared" si="231"/>
        <v>2015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8272</v>
      </c>
      <c r="O3689" t="s">
        <v>8273</v>
      </c>
      <c r="P3689">
        <f t="shared" si="228"/>
        <v>100</v>
      </c>
      <c r="Q3689">
        <f t="shared" si="229"/>
        <v>200.49</v>
      </c>
      <c r="R3689" s="14">
        <f t="shared" si="230"/>
        <v>41787.218229166669</v>
      </c>
      <c r="S3689">
        <f t="shared" si="231"/>
        <v>2014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8272</v>
      </c>
      <c r="O3690" t="s">
        <v>8273</v>
      </c>
      <c r="P3690">
        <f t="shared" si="228"/>
        <v>109</v>
      </c>
      <c r="Q3690">
        <f t="shared" si="229"/>
        <v>83.97</v>
      </c>
      <c r="R3690" s="14">
        <f t="shared" si="230"/>
        <v>41829.787083333329</v>
      </c>
      <c r="S3690">
        <f t="shared" si="231"/>
        <v>2014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8272</v>
      </c>
      <c r="O3691" t="s">
        <v>8273</v>
      </c>
      <c r="P3691">
        <f t="shared" si="228"/>
        <v>118</v>
      </c>
      <c r="Q3691">
        <f t="shared" si="229"/>
        <v>57.26</v>
      </c>
      <c r="R3691" s="14">
        <f t="shared" si="230"/>
        <v>42147.826840277776</v>
      </c>
      <c r="S3691">
        <f t="shared" si="231"/>
        <v>2015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8272</v>
      </c>
      <c r="O3692" t="s">
        <v>8273</v>
      </c>
      <c r="P3692">
        <f t="shared" si="228"/>
        <v>120</v>
      </c>
      <c r="Q3692">
        <f t="shared" si="229"/>
        <v>58.06</v>
      </c>
      <c r="R3692" s="14">
        <f t="shared" si="230"/>
        <v>41940.598182870373</v>
      </c>
      <c r="S3692">
        <f t="shared" si="231"/>
        <v>2014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8272</v>
      </c>
      <c r="O3693" t="s">
        <v>8273</v>
      </c>
      <c r="P3693">
        <f t="shared" si="228"/>
        <v>128</v>
      </c>
      <c r="Q3693">
        <f t="shared" si="229"/>
        <v>186.8</v>
      </c>
      <c r="R3693" s="14">
        <f t="shared" si="230"/>
        <v>42020.700567129628</v>
      </c>
      <c r="S3693">
        <f t="shared" si="231"/>
        <v>2015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8272</v>
      </c>
      <c r="O3694" t="s">
        <v>8273</v>
      </c>
      <c r="P3694">
        <f t="shared" si="228"/>
        <v>126</v>
      </c>
      <c r="Q3694">
        <f t="shared" si="229"/>
        <v>74.12</v>
      </c>
      <c r="R3694" s="14">
        <f t="shared" si="230"/>
        <v>41891.96503472222</v>
      </c>
      <c r="S3694">
        <f t="shared" si="231"/>
        <v>2014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8272</v>
      </c>
      <c r="O3695" t="s">
        <v>8273</v>
      </c>
      <c r="P3695">
        <f t="shared" si="228"/>
        <v>129</v>
      </c>
      <c r="Q3695">
        <f t="shared" si="229"/>
        <v>30.71</v>
      </c>
      <c r="R3695" s="14">
        <f t="shared" si="230"/>
        <v>42309.191307870366</v>
      </c>
      <c r="S3695">
        <f t="shared" si="231"/>
        <v>2015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8272</v>
      </c>
      <c r="O3696" t="s">
        <v>8273</v>
      </c>
      <c r="P3696">
        <f t="shared" si="228"/>
        <v>107</v>
      </c>
      <c r="Q3696">
        <f t="shared" si="229"/>
        <v>62.67</v>
      </c>
      <c r="R3696" s="14">
        <f t="shared" si="230"/>
        <v>42490.133877314816</v>
      </c>
      <c r="S3696">
        <f t="shared" si="231"/>
        <v>2016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8272</v>
      </c>
      <c r="O3697" t="s">
        <v>8273</v>
      </c>
      <c r="P3697">
        <f t="shared" si="228"/>
        <v>100</v>
      </c>
      <c r="Q3697">
        <f t="shared" si="229"/>
        <v>121.36</v>
      </c>
      <c r="R3697" s="14">
        <f t="shared" si="230"/>
        <v>41995.870486111111</v>
      </c>
      <c r="S3697">
        <f t="shared" si="231"/>
        <v>2014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8272</v>
      </c>
      <c r="O3698" t="s">
        <v>8273</v>
      </c>
      <c r="P3698">
        <f t="shared" si="228"/>
        <v>155</v>
      </c>
      <c r="Q3698">
        <f t="shared" si="229"/>
        <v>39.74</v>
      </c>
      <c r="R3698" s="14">
        <f t="shared" si="230"/>
        <v>41988.617083333331</v>
      </c>
      <c r="S3698">
        <f t="shared" si="231"/>
        <v>2014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8272</v>
      </c>
      <c r="O3699" t="s">
        <v>8273</v>
      </c>
      <c r="P3699">
        <f t="shared" si="228"/>
        <v>108</v>
      </c>
      <c r="Q3699">
        <f t="shared" si="229"/>
        <v>72</v>
      </c>
      <c r="R3699" s="14">
        <f t="shared" si="230"/>
        <v>42479.465833333335</v>
      </c>
      <c r="S3699">
        <f t="shared" si="231"/>
        <v>2016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8272</v>
      </c>
      <c r="O3700" t="s">
        <v>8273</v>
      </c>
      <c r="P3700">
        <f t="shared" si="228"/>
        <v>111</v>
      </c>
      <c r="Q3700">
        <f t="shared" si="229"/>
        <v>40.630000000000003</v>
      </c>
      <c r="R3700" s="14">
        <f t="shared" si="230"/>
        <v>42401.806562500002</v>
      </c>
      <c r="S3700">
        <f t="shared" si="231"/>
        <v>2016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8272</v>
      </c>
      <c r="O3701" t="s">
        <v>8273</v>
      </c>
      <c r="P3701">
        <f t="shared" si="228"/>
        <v>101</v>
      </c>
      <c r="Q3701">
        <f t="shared" si="229"/>
        <v>63</v>
      </c>
      <c r="R3701" s="14">
        <f t="shared" si="230"/>
        <v>41897.602037037039</v>
      </c>
      <c r="S3701">
        <f t="shared" si="231"/>
        <v>2014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8272</v>
      </c>
      <c r="O3702" t="s">
        <v>8273</v>
      </c>
      <c r="P3702">
        <f t="shared" si="228"/>
        <v>121</v>
      </c>
      <c r="Q3702">
        <f t="shared" si="229"/>
        <v>33.67</v>
      </c>
      <c r="R3702" s="14">
        <f t="shared" si="230"/>
        <v>41882.585648148146</v>
      </c>
      <c r="S3702">
        <f t="shared" si="231"/>
        <v>2014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8272</v>
      </c>
      <c r="O3703" t="s">
        <v>8273</v>
      </c>
      <c r="P3703">
        <f t="shared" si="228"/>
        <v>100</v>
      </c>
      <c r="Q3703">
        <f t="shared" si="229"/>
        <v>38.590000000000003</v>
      </c>
      <c r="R3703" s="14">
        <f t="shared" si="230"/>
        <v>42129.541585648149</v>
      </c>
      <c r="S3703">
        <f t="shared" si="231"/>
        <v>2015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8272</v>
      </c>
      <c r="O3704" t="s">
        <v>8273</v>
      </c>
      <c r="P3704">
        <f t="shared" si="228"/>
        <v>109</v>
      </c>
      <c r="Q3704">
        <f t="shared" si="229"/>
        <v>155.94999999999999</v>
      </c>
      <c r="R3704" s="14">
        <f t="shared" si="230"/>
        <v>42524.53800925926</v>
      </c>
      <c r="S3704">
        <f t="shared" si="231"/>
        <v>2016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8272</v>
      </c>
      <c r="O3705" t="s">
        <v>8273</v>
      </c>
      <c r="P3705">
        <f t="shared" si="228"/>
        <v>123</v>
      </c>
      <c r="Q3705">
        <f t="shared" si="229"/>
        <v>43.2</v>
      </c>
      <c r="R3705" s="14">
        <f t="shared" si="230"/>
        <v>42556.504490740743</v>
      </c>
      <c r="S3705">
        <f t="shared" si="231"/>
        <v>2016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8272</v>
      </c>
      <c r="O3706" t="s">
        <v>8273</v>
      </c>
      <c r="P3706">
        <f t="shared" si="228"/>
        <v>136</v>
      </c>
      <c r="Q3706">
        <f t="shared" si="229"/>
        <v>15.15</v>
      </c>
      <c r="R3706" s="14">
        <f t="shared" si="230"/>
        <v>42461.689745370371</v>
      </c>
      <c r="S3706">
        <f t="shared" si="231"/>
        <v>2016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8272</v>
      </c>
      <c r="O3707" t="s">
        <v>8273</v>
      </c>
      <c r="P3707">
        <f t="shared" si="228"/>
        <v>103</v>
      </c>
      <c r="Q3707">
        <f t="shared" si="229"/>
        <v>83.57</v>
      </c>
      <c r="R3707" s="14">
        <f t="shared" si="230"/>
        <v>41792.542986111112</v>
      </c>
      <c r="S3707">
        <f t="shared" si="231"/>
        <v>2014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8272</v>
      </c>
      <c r="O3708" t="s">
        <v>8273</v>
      </c>
      <c r="P3708">
        <f t="shared" si="228"/>
        <v>121</v>
      </c>
      <c r="Q3708">
        <f t="shared" si="229"/>
        <v>140</v>
      </c>
      <c r="R3708" s="14">
        <f t="shared" si="230"/>
        <v>41879.913761574076</v>
      </c>
      <c r="S3708">
        <f t="shared" si="231"/>
        <v>2014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8272</v>
      </c>
      <c r="O3709" t="s">
        <v>8273</v>
      </c>
      <c r="P3709">
        <f t="shared" si="228"/>
        <v>186</v>
      </c>
      <c r="Q3709">
        <f t="shared" si="229"/>
        <v>80.87</v>
      </c>
      <c r="R3709" s="14">
        <f t="shared" si="230"/>
        <v>42552.048356481479</v>
      </c>
      <c r="S3709">
        <f t="shared" si="231"/>
        <v>2016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8272</v>
      </c>
      <c r="O3710" t="s">
        <v>8273</v>
      </c>
      <c r="P3710">
        <f t="shared" si="228"/>
        <v>300</v>
      </c>
      <c r="Q3710">
        <f t="shared" si="229"/>
        <v>53.85</v>
      </c>
      <c r="R3710" s="14">
        <f t="shared" si="230"/>
        <v>41810.142199074071</v>
      </c>
      <c r="S3710">
        <f t="shared" si="231"/>
        <v>2014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8272</v>
      </c>
      <c r="O3711" t="s">
        <v>8273</v>
      </c>
      <c r="P3711">
        <f t="shared" si="228"/>
        <v>108</v>
      </c>
      <c r="Q3711">
        <f t="shared" si="229"/>
        <v>30.93</v>
      </c>
      <c r="R3711" s="14">
        <f t="shared" si="230"/>
        <v>41785.707708333335</v>
      </c>
      <c r="S3711">
        <f t="shared" si="231"/>
        <v>2014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8272</v>
      </c>
      <c r="O3712" t="s">
        <v>8273</v>
      </c>
      <c r="P3712">
        <f t="shared" si="228"/>
        <v>141</v>
      </c>
      <c r="Q3712">
        <f t="shared" si="229"/>
        <v>67.959999999999994</v>
      </c>
      <c r="R3712" s="14">
        <f t="shared" si="230"/>
        <v>42072.576249999998</v>
      </c>
      <c r="S3712">
        <f t="shared" si="231"/>
        <v>2015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8272</v>
      </c>
      <c r="O3713" t="s">
        <v>8273</v>
      </c>
      <c r="P3713">
        <f t="shared" si="228"/>
        <v>114</v>
      </c>
      <c r="Q3713">
        <f t="shared" si="229"/>
        <v>27.14</v>
      </c>
      <c r="R3713" s="14">
        <f t="shared" si="230"/>
        <v>41779.724224537036</v>
      </c>
      <c r="S3713">
        <f t="shared" si="231"/>
        <v>2014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8272</v>
      </c>
      <c r="O3714" t="s">
        <v>8273</v>
      </c>
      <c r="P3714">
        <f t="shared" ref="P3714:P3777" si="232">ROUND(E3714/D3714*100,0)</f>
        <v>154</v>
      </c>
      <c r="Q3714">
        <f t="shared" si="229"/>
        <v>110.87</v>
      </c>
      <c r="R3714" s="14">
        <f t="shared" si="230"/>
        <v>42134.172071759262</v>
      </c>
      <c r="S3714">
        <f t="shared" si="231"/>
        <v>2015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8272</v>
      </c>
      <c r="O3715" t="s">
        <v>8273</v>
      </c>
      <c r="P3715">
        <f t="shared" si="232"/>
        <v>102</v>
      </c>
      <c r="Q3715">
        <f t="shared" ref="Q3715:Q3778" si="233">IFERROR(ROUND(E3715/L3715,2),0)</f>
        <v>106.84</v>
      </c>
      <c r="R3715" s="14">
        <f t="shared" ref="R3715:R3778" si="234">(((J3715/60)/60)/24)+DATE(1970,1,1)</f>
        <v>42505.738032407404</v>
      </c>
      <c r="S3715">
        <f t="shared" ref="S3715:S3778" si="235">YEAR(R3715)</f>
        <v>2016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8272</v>
      </c>
      <c r="O3716" t="s">
        <v>8273</v>
      </c>
      <c r="P3716">
        <f t="shared" si="232"/>
        <v>102</v>
      </c>
      <c r="Q3716">
        <f t="shared" si="233"/>
        <v>105.52</v>
      </c>
      <c r="R3716" s="14">
        <f t="shared" si="234"/>
        <v>42118.556331018524</v>
      </c>
      <c r="S3716">
        <f t="shared" si="235"/>
        <v>2015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8272</v>
      </c>
      <c r="O3717" t="s">
        <v>8273</v>
      </c>
      <c r="P3717">
        <f t="shared" si="232"/>
        <v>103</v>
      </c>
      <c r="Q3717">
        <f t="shared" si="233"/>
        <v>132.96</v>
      </c>
      <c r="R3717" s="14">
        <f t="shared" si="234"/>
        <v>42036.995590277773</v>
      </c>
      <c r="S3717">
        <f t="shared" si="235"/>
        <v>2015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8272</v>
      </c>
      <c r="O3718" t="s">
        <v>8273</v>
      </c>
      <c r="P3718">
        <f t="shared" si="232"/>
        <v>156</v>
      </c>
      <c r="Q3718">
        <f t="shared" si="233"/>
        <v>51.92</v>
      </c>
      <c r="R3718" s="14">
        <f t="shared" si="234"/>
        <v>42360.887835648144</v>
      </c>
      <c r="S3718">
        <f t="shared" si="235"/>
        <v>2015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8272</v>
      </c>
      <c r="O3719" t="s">
        <v>8273</v>
      </c>
      <c r="P3719">
        <f t="shared" si="232"/>
        <v>101</v>
      </c>
      <c r="Q3719">
        <f t="shared" si="233"/>
        <v>310</v>
      </c>
      <c r="R3719" s="14">
        <f t="shared" si="234"/>
        <v>42102.866307870368</v>
      </c>
      <c r="S3719">
        <f t="shared" si="235"/>
        <v>2015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8272</v>
      </c>
      <c r="O3720" t="s">
        <v>8273</v>
      </c>
      <c r="P3720">
        <f t="shared" si="232"/>
        <v>239</v>
      </c>
      <c r="Q3720">
        <f t="shared" si="233"/>
        <v>26.02</v>
      </c>
      <c r="R3720" s="14">
        <f t="shared" si="234"/>
        <v>42032.716145833328</v>
      </c>
      <c r="S3720">
        <f t="shared" si="235"/>
        <v>2015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8272</v>
      </c>
      <c r="O3721" t="s">
        <v>8273</v>
      </c>
      <c r="P3721">
        <f t="shared" si="232"/>
        <v>210</v>
      </c>
      <c r="Q3721">
        <f t="shared" si="233"/>
        <v>105</v>
      </c>
      <c r="R3721" s="14">
        <f t="shared" si="234"/>
        <v>42147.729930555557</v>
      </c>
      <c r="S3721">
        <f t="shared" si="235"/>
        <v>2015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8272</v>
      </c>
      <c r="O3722" t="s">
        <v>8273</v>
      </c>
      <c r="P3722">
        <f t="shared" si="232"/>
        <v>105</v>
      </c>
      <c r="Q3722">
        <f t="shared" si="233"/>
        <v>86.23</v>
      </c>
      <c r="R3722" s="14">
        <f t="shared" si="234"/>
        <v>42165.993125000001</v>
      </c>
      <c r="S3722">
        <f t="shared" si="235"/>
        <v>2015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8272</v>
      </c>
      <c r="O3723" t="s">
        <v>8273</v>
      </c>
      <c r="P3723">
        <f t="shared" si="232"/>
        <v>101</v>
      </c>
      <c r="Q3723">
        <f t="shared" si="233"/>
        <v>114.55</v>
      </c>
      <c r="R3723" s="14">
        <f t="shared" si="234"/>
        <v>41927.936157407406</v>
      </c>
      <c r="S3723">
        <f t="shared" si="235"/>
        <v>2014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8272</v>
      </c>
      <c r="O3724" t="s">
        <v>8273</v>
      </c>
      <c r="P3724">
        <f t="shared" si="232"/>
        <v>111</v>
      </c>
      <c r="Q3724">
        <f t="shared" si="233"/>
        <v>47.66</v>
      </c>
      <c r="R3724" s="14">
        <f t="shared" si="234"/>
        <v>42381.671840277777</v>
      </c>
      <c r="S3724">
        <f t="shared" si="235"/>
        <v>2016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8272</v>
      </c>
      <c r="O3725" t="s">
        <v>8273</v>
      </c>
      <c r="P3725">
        <f t="shared" si="232"/>
        <v>102</v>
      </c>
      <c r="Q3725">
        <f t="shared" si="233"/>
        <v>72.89</v>
      </c>
      <c r="R3725" s="14">
        <f t="shared" si="234"/>
        <v>41943.753032407411</v>
      </c>
      <c r="S3725">
        <f t="shared" si="235"/>
        <v>2014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8272</v>
      </c>
      <c r="O3726" t="s">
        <v>8273</v>
      </c>
      <c r="P3726">
        <f t="shared" si="232"/>
        <v>103</v>
      </c>
      <c r="Q3726">
        <f t="shared" si="233"/>
        <v>49.55</v>
      </c>
      <c r="R3726" s="14">
        <f t="shared" si="234"/>
        <v>42465.491435185191</v>
      </c>
      <c r="S3726">
        <f t="shared" si="235"/>
        <v>2016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8272</v>
      </c>
      <c r="O3727" t="s">
        <v>8273</v>
      </c>
      <c r="P3727">
        <f t="shared" si="232"/>
        <v>127</v>
      </c>
      <c r="Q3727">
        <f t="shared" si="233"/>
        <v>25.4</v>
      </c>
      <c r="R3727" s="14">
        <f t="shared" si="234"/>
        <v>42401.945219907408</v>
      </c>
      <c r="S3727">
        <f t="shared" si="235"/>
        <v>2016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8272</v>
      </c>
      <c r="O3728" t="s">
        <v>8273</v>
      </c>
      <c r="P3728">
        <f t="shared" si="232"/>
        <v>339</v>
      </c>
      <c r="Q3728">
        <f t="shared" si="233"/>
        <v>62.59</v>
      </c>
      <c r="R3728" s="14">
        <f t="shared" si="234"/>
        <v>42462.140868055561</v>
      </c>
      <c r="S3728">
        <f t="shared" si="235"/>
        <v>2016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8272</v>
      </c>
      <c r="O3729" t="s">
        <v>8273</v>
      </c>
      <c r="P3729">
        <f t="shared" si="232"/>
        <v>101</v>
      </c>
      <c r="Q3729">
        <f t="shared" si="233"/>
        <v>61.06</v>
      </c>
      <c r="R3729" s="14">
        <f t="shared" si="234"/>
        <v>42632.348310185189</v>
      </c>
      <c r="S3729">
        <f t="shared" si="235"/>
        <v>2016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8272</v>
      </c>
      <c r="O3730" t="s">
        <v>8273</v>
      </c>
      <c r="P3730">
        <f t="shared" si="232"/>
        <v>9</v>
      </c>
      <c r="Q3730">
        <f t="shared" si="233"/>
        <v>60.06</v>
      </c>
      <c r="R3730" s="14">
        <f t="shared" si="234"/>
        <v>42205.171018518522</v>
      </c>
      <c r="S3730">
        <f t="shared" si="235"/>
        <v>2015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8272</v>
      </c>
      <c r="O3731" t="s">
        <v>8273</v>
      </c>
      <c r="P3731">
        <f t="shared" si="232"/>
        <v>7</v>
      </c>
      <c r="Q3731">
        <f t="shared" si="233"/>
        <v>72.400000000000006</v>
      </c>
      <c r="R3731" s="14">
        <f t="shared" si="234"/>
        <v>42041.205000000002</v>
      </c>
      <c r="S3731">
        <f t="shared" si="235"/>
        <v>2015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8272</v>
      </c>
      <c r="O3732" t="s">
        <v>8273</v>
      </c>
      <c r="P3732">
        <f t="shared" si="232"/>
        <v>10</v>
      </c>
      <c r="Q3732">
        <f t="shared" si="233"/>
        <v>100</v>
      </c>
      <c r="R3732" s="14">
        <f t="shared" si="234"/>
        <v>42203.677766203706</v>
      </c>
      <c r="S3732">
        <f t="shared" si="235"/>
        <v>2015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8272</v>
      </c>
      <c r="O3733" t="s">
        <v>8273</v>
      </c>
      <c r="P3733">
        <f t="shared" si="232"/>
        <v>11</v>
      </c>
      <c r="Q3733">
        <f t="shared" si="233"/>
        <v>51.67</v>
      </c>
      <c r="R3733" s="14">
        <f t="shared" si="234"/>
        <v>41983.752847222218</v>
      </c>
      <c r="S3733">
        <f t="shared" si="235"/>
        <v>2014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8272</v>
      </c>
      <c r="O3734" t="s">
        <v>8273</v>
      </c>
      <c r="P3734">
        <f t="shared" si="232"/>
        <v>15</v>
      </c>
      <c r="Q3734">
        <f t="shared" si="233"/>
        <v>32.75</v>
      </c>
      <c r="R3734" s="14">
        <f t="shared" si="234"/>
        <v>41968.677465277782</v>
      </c>
      <c r="S3734">
        <f t="shared" si="235"/>
        <v>2014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8272</v>
      </c>
      <c r="O3735" t="s">
        <v>8273</v>
      </c>
      <c r="P3735">
        <f t="shared" si="232"/>
        <v>0</v>
      </c>
      <c r="Q3735">
        <f t="shared" si="233"/>
        <v>0</v>
      </c>
      <c r="R3735" s="14">
        <f t="shared" si="234"/>
        <v>42103.024398148147</v>
      </c>
      <c r="S3735">
        <f t="shared" si="235"/>
        <v>2015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8272</v>
      </c>
      <c r="O3736" t="s">
        <v>8273</v>
      </c>
      <c r="P3736">
        <f t="shared" si="232"/>
        <v>28</v>
      </c>
      <c r="Q3736">
        <f t="shared" si="233"/>
        <v>61</v>
      </c>
      <c r="R3736" s="14">
        <f t="shared" si="234"/>
        <v>42089.901574074072</v>
      </c>
      <c r="S3736">
        <f t="shared" si="235"/>
        <v>2015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8272</v>
      </c>
      <c r="O3737" t="s">
        <v>8273</v>
      </c>
      <c r="P3737">
        <f t="shared" si="232"/>
        <v>13</v>
      </c>
      <c r="Q3737">
        <f t="shared" si="233"/>
        <v>10</v>
      </c>
      <c r="R3737" s="14">
        <f t="shared" si="234"/>
        <v>42122.693159722221</v>
      </c>
      <c r="S3737">
        <f t="shared" si="235"/>
        <v>2015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8272</v>
      </c>
      <c r="O3738" t="s">
        <v>8273</v>
      </c>
      <c r="P3738">
        <f t="shared" si="232"/>
        <v>1</v>
      </c>
      <c r="Q3738">
        <f t="shared" si="233"/>
        <v>10</v>
      </c>
      <c r="R3738" s="14">
        <f t="shared" si="234"/>
        <v>42048.711724537032</v>
      </c>
      <c r="S3738">
        <f t="shared" si="235"/>
        <v>2015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8272</v>
      </c>
      <c r="O3739" t="s">
        <v>8273</v>
      </c>
      <c r="P3739">
        <f t="shared" si="232"/>
        <v>21</v>
      </c>
      <c r="Q3739">
        <f t="shared" si="233"/>
        <v>37.5</v>
      </c>
      <c r="R3739" s="14">
        <f t="shared" si="234"/>
        <v>42297.691006944442</v>
      </c>
      <c r="S3739">
        <f t="shared" si="235"/>
        <v>2015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8272</v>
      </c>
      <c r="O3740" t="s">
        <v>8273</v>
      </c>
      <c r="P3740">
        <f t="shared" si="232"/>
        <v>18</v>
      </c>
      <c r="Q3740">
        <f t="shared" si="233"/>
        <v>45</v>
      </c>
      <c r="R3740" s="14">
        <f t="shared" si="234"/>
        <v>41813.938715277778</v>
      </c>
      <c r="S3740">
        <f t="shared" si="235"/>
        <v>2014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8272</v>
      </c>
      <c r="O3741" t="s">
        <v>8273</v>
      </c>
      <c r="P3741">
        <f t="shared" si="232"/>
        <v>20</v>
      </c>
      <c r="Q3741">
        <f t="shared" si="233"/>
        <v>100.63</v>
      </c>
      <c r="R3741" s="14">
        <f t="shared" si="234"/>
        <v>42548.449861111112</v>
      </c>
      <c r="S3741">
        <f t="shared" si="235"/>
        <v>2016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8272</v>
      </c>
      <c r="O3742" t="s">
        <v>8273</v>
      </c>
      <c r="P3742">
        <f t="shared" si="232"/>
        <v>18</v>
      </c>
      <c r="Q3742">
        <f t="shared" si="233"/>
        <v>25.57</v>
      </c>
      <c r="R3742" s="14">
        <f t="shared" si="234"/>
        <v>41833.089756944442</v>
      </c>
      <c r="S3742">
        <f t="shared" si="235"/>
        <v>2014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8272</v>
      </c>
      <c r="O3743" t="s">
        <v>8273</v>
      </c>
      <c r="P3743">
        <f t="shared" si="232"/>
        <v>0</v>
      </c>
      <c r="Q3743">
        <f t="shared" si="233"/>
        <v>0</v>
      </c>
      <c r="R3743" s="14">
        <f t="shared" si="234"/>
        <v>42325.920717592591</v>
      </c>
      <c r="S3743">
        <f t="shared" si="235"/>
        <v>2015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8272</v>
      </c>
      <c r="O3744" t="s">
        <v>8273</v>
      </c>
      <c r="P3744">
        <f t="shared" si="232"/>
        <v>2</v>
      </c>
      <c r="Q3744">
        <f t="shared" si="233"/>
        <v>25</v>
      </c>
      <c r="R3744" s="14">
        <f t="shared" si="234"/>
        <v>41858.214629629627</v>
      </c>
      <c r="S3744">
        <f t="shared" si="235"/>
        <v>2014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8272</v>
      </c>
      <c r="O3745" t="s">
        <v>8273</v>
      </c>
      <c r="P3745">
        <f t="shared" si="232"/>
        <v>0</v>
      </c>
      <c r="Q3745">
        <f t="shared" si="233"/>
        <v>0</v>
      </c>
      <c r="R3745" s="14">
        <f t="shared" si="234"/>
        <v>41793.710231481484</v>
      </c>
      <c r="S3745">
        <f t="shared" si="235"/>
        <v>2014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8272</v>
      </c>
      <c r="O3746" t="s">
        <v>8273</v>
      </c>
      <c r="P3746">
        <f t="shared" si="232"/>
        <v>0</v>
      </c>
      <c r="Q3746">
        <f t="shared" si="233"/>
        <v>0</v>
      </c>
      <c r="R3746" s="14">
        <f t="shared" si="234"/>
        <v>41793.814259259263</v>
      </c>
      <c r="S3746">
        <f t="shared" si="235"/>
        <v>2014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8272</v>
      </c>
      <c r="O3747" t="s">
        <v>8273</v>
      </c>
      <c r="P3747">
        <f t="shared" si="232"/>
        <v>10</v>
      </c>
      <c r="Q3747">
        <f t="shared" si="233"/>
        <v>10</v>
      </c>
      <c r="R3747" s="14">
        <f t="shared" si="234"/>
        <v>41831.697939814818</v>
      </c>
      <c r="S3747">
        <f t="shared" si="235"/>
        <v>2014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8272</v>
      </c>
      <c r="O3748" t="s">
        <v>8273</v>
      </c>
      <c r="P3748">
        <f t="shared" si="232"/>
        <v>2</v>
      </c>
      <c r="Q3748">
        <f t="shared" si="233"/>
        <v>202</v>
      </c>
      <c r="R3748" s="14">
        <f t="shared" si="234"/>
        <v>42621.389340277776</v>
      </c>
      <c r="S3748">
        <f t="shared" si="235"/>
        <v>2016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8272</v>
      </c>
      <c r="O3749" t="s">
        <v>8273</v>
      </c>
      <c r="P3749">
        <f t="shared" si="232"/>
        <v>1</v>
      </c>
      <c r="Q3749">
        <f t="shared" si="233"/>
        <v>25</v>
      </c>
      <c r="R3749" s="14">
        <f t="shared" si="234"/>
        <v>42164.299722222218</v>
      </c>
      <c r="S3749">
        <f t="shared" si="235"/>
        <v>2015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8272</v>
      </c>
      <c r="O3750" t="s">
        <v>8314</v>
      </c>
      <c r="P3750">
        <f t="shared" si="232"/>
        <v>104</v>
      </c>
      <c r="Q3750">
        <f t="shared" si="233"/>
        <v>99.54</v>
      </c>
      <c r="R3750" s="14">
        <f t="shared" si="234"/>
        <v>42395.706435185188</v>
      </c>
      <c r="S3750">
        <f t="shared" si="235"/>
        <v>2016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8272</v>
      </c>
      <c r="O3751" t="s">
        <v>8314</v>
      </c>
      <c r="P3751">
        <f t="shared" si="232"/>
        <v>105</v>
      </c>
      <c r="Q3751">
        <f t="shared" si="233"/>
        <v>75</v>
      </c>
      <c r="R3751" s="14">
        <f t="shared" si="234"/>
        <v>42458.127175925925</v>
      </c>
      <c r="S3751">
        <f t="shared" si="235"/>
        <v>2016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8272</v>
      </c>
      <c r="O3752" t="s">
        <v>8314</v>
      </c>
      <c r="P3752">
        <f t="shared" si="232"/>
        <v>100</v>
      </c>
      <c r="Q3752">
        <f t="shared" si="233"/>
        <v>215.25</v>
      </c>
      <c r="R3752" s="14">
        <f t="shared" si="234"/>
        <v>42016.981574074074</v>
      </c>
      <c r="S3752">
        <f t="shared" si="235"/>
        <v>2015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8272</v>
      </c>
      <c r="O3753" t="s">
        <v>8314</v>
      </c>
      <c r="P3753">
        <f t="shared" si="232"/>
        <v>133</v>
      </c>
      <c r="Q3753">
        <f t="shared" si="233"/>
        <v>120.55</v>
      </c>
      <c r="R3753" s="14">
        <f t="shared" si="234"/>
        <v>42403.035567129627</v>
      </c>
      <c r="S3753">
        <f t="shared" si="235"/>
        <v>2016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8272</v>
      </c>
      <c r="O3754" t="s">
        <v>8314</v>
      </c>
      <c r="P3754">
        <f t="shared" si="232"/>
        <v>113</v>
      </c>
      <c r="Q3754">
        <f t="shared" si="233"/>
        <v>37.67</v>
      </c>
      <c r="R3754" s="14">
        <f t="shared" si="234"/>
        <v>42619.802488425921</v>
      </c>
      <c r="S3754">
        <f t="shared" si="235"/>
        <v>2016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8272</v>
      </c>
      <c r="O3755" t="s">
        <v>8314</v>
      </c>
      <c r="P3755">
        <f t="shared" si="232"/>
        <v>103</v>
      </c>
      <c r="Q3755">
        <f t="shared" si="233"/>
        <v>172.23</v>
      </c>
      <c r="R3755" s="14">
        <f t="shared" si="234"/>
        <v>42128.824074074073</v>
      </c>
      <c r="S3755">
        <f t="shared" si="235"/>
        <v>2015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8272</v>
      </c>
      <c r="O3756" t="s">
        <v>8314</v>
      </c>
      <c r="P3756">
        <f t="shared" si="232"/>
        <v>120</v>
      </c>
      <c r="Q3756">
        <f t="shared" si="233"/>
        <v>111.11</v>
      </c>
      <c r="R3756" s="14">
        <f t="shared" si="234"/>
        <v>41808.881215277775</v>
      </c>
      <c r="S3756">
        <f t="shared" si="235"/>
        <v>2014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8272</v>
      </c>
      <c r="O3757" t="s">
        <v>8314</v>
      </c>
      <c r="P3757">
        <f t="shared" si="232"/>
        <v>130</v>
      </c>
      <c r="Q3757">
        <f t="shared" si="233"/>
        <v>25.46</v>
      </c>
      <c r="R3757" s="14">
        <f t="shared" si="234"/>
        <v>42445.866979166662</v>
      </c>
      <c r="S3757">
        <f t="shared" si="235"/>
        <v>2016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8272</v>
      </c>
      <c r="O3758" t="s">
        <v>8314</v>
      </c>
      <c r="P3758">
        <f t="shared" si="232"/>
        <v>101</v>
      </c>
      <c r="Q3758">
        <f t="shared" si="233"/>
        <v>267.64999999999998</v>
      </c>
      <c r="R3758" s="14">
        <f t="shared" si="234"/>
        <v>41771.814791666664</v>
      </c>
      <c r="S3758">
        <f t="shared" si="235"/>
        <v>2014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8272</v>
      </c>
      <c r="O3759" t="s">
        <v>8314</v>
      </c>
      <c r="P3759">
        <f t="shared" si="232"/>
        <v>109</v>
      </c>
      <c r="Q3759">
        <f t="shared" si="233"/>
        <v>75.959999999999994</v>
      </c>
      <c r="R3759" s="14">
        <f t="shared" si="234"/>
        <v>41954.850868055553</v>
      </c>
      <c r="S3759">
        <f t="shared" si="235"/>
        <v>2014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8272</v>
      </c>
      <c r="O3760" t="s">
        <v>8314</v>
      </c>
      <c r="P3760">
        <f t="shared" si="232"/>
        <v>102</v>
      </c>
      <c r="Q3760">
        <f t="shared" si="233"/>
        <v>59.04</v>
      </c>
      <c r="R3760" s="14">
        <f t="shared" si="234"/>
        <v>41747.471504629626</v>
      </c>
      <c r="S3760">
        <f t="shared" si="235"/>
        <v>2014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8272</v>
      </c>
      <c r="O3761" t="s">
        <v>8314</v>
      </c>
      <c r="P3761">
        <f t="shared" si="232"/>
        <v>110</v>
      </c>
      <c r="Q3761">
        <f t="shared" si="233"/>
        <v>50.11</v>
      </c>
      <c r="R3761" s="14">
        <f t="shared" si="234"/>
        <v>42182.108252314814</v>
      </c>
      <c r="S3761">
        <f t="shared" si="235"/>
        <v>2015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8272</v>
      </c>
      <c r="O3762" t="s">
        <v>8314</v>
      </c>
      <c r="P3762">
        <f t="shared" si="232"/>
        <v>101</v>
      </c>
      <c r="Q3762">
        <f t="shared" si="233"/>
        <v>55.5</v>
      </c>
      <c r="R3762" s="14">
        <f t="shared" si="234"/>
        <v>41739.525300925925</v>
      </c>
      <c r="S3762">
        <f t="shared" si="235"/>
        <v>2014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8272</v>
      </c>
      <c r="O3763" t="s">
        <v>8314</v>
      </c>
      <c r="P3763">
        <f t="shared" si="232"/>
        <v>100</v>
      </c>
      <c r="Q3763">
        <f t="shared" si="233"/>
        <v>166.67</v>
      </c>
      <c r="R3763" s="14">
        <f t="shared" si="234"/>
        <v>42173.466863425929</v>
      </c>
      <c r="S3763">
        <f t="shared" si="235"/>
        <v>2015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8272</v>
      </c>
      <c r="O3764" t="s">
        <v>8314</v>
      </c>
      <c r="P3764">
        <f t="shared" si="232"/>
        <v>106</v>
      </c>
      <c r="Q3764">
        <f t="shared" si="233"/>
        <v>47.43</v>
      </c>
      <c r="R3764" s="14">
        <f t="shared" si="234"/>
        <v>42193.813530092593</v>
      </c>
      <c r="S3764">
        <f t="shared" si="235"/>
        <v>2015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8272</v>
      </c>
      <c r="O3765" t="s">
        <v>8314</v>
      </c>
      <c r="P3765">
        <f t="shared" si="232"/>
        <v>100</v>
      </c>
      <c r="Q3765">
        <f t="shared" si="233"/>
        <v>64.94</v>
      </c>
      <c r="R3765" s="14">
        <f t="shared" si="234"/>
        <v>42065.750300925924</v>
      </c>
      <c r="S3765">
        <f t="shared" si="235"/>
        <v>2015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8272</v>
      </c>
      <c r="O3766" t="s">
        <v>8314</v>
      </c>
      <c r="P3766">
        <f t="shared" si="232"/>
        <v>100</v>
      </c>
      <c r="Q3766">
        <f t="shared" si="233"/>
        <v>55.56</v>
      </c>
      <c r="R3766" s="14">
        <f t="shared" si="234"/>
        <v>42499.842962962968</v>
      </c>
      <c r="S3766">
        <f t="shared" si="235"/>
        <v>2016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8272</v>
      </c>
      <c r="O3767" t="s">
        <v>8314</v>
      </c>
      <c r="P3767">
        <f t="shared" si="232"/>
        <v>113</v>
      </c>
      <c r="Q3767">
        <f t="shared" si="233"/>
        <v>74.22</v>
      </c>
      <c r="R3767" s="14">
        <f t="shared" si="234"/>
        <v>41820.776412037041</v>
      </c>
      <c r="S3767">
        <f t="shared" si="235"/>
        <v>2014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8272</v>
      </c>
      <c r="O3768" t="s">
        <v>8314</v>
      </c>
      <c r="P3768">
        <f t="shared" si="232"/>
        <v>103</v>
      </c>
      <c r="Q3768">
        <f t="shared" si="233"/>
        <v>106.93</v>
      </c>
      <c r="R3768" s="14">
        <f t="shared" si="234"/>
        <v>41788.167187500003</v>
      </c>
      <c r="S3768">
        <f t="shared" si="235"/>
        <v>2014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8272</v>
      </c>
      <c r="O3769" t="s">
        <v>8314</v>
      </c>
      <c r="P3769">
        <f t="shared" si="232"/>
        <v>117</v>
      </c>
      <c r="Q3769">
        <f t="shared" si="233"/>
        <v>41.7</v>
      </c>
      <c r="R3769" s="14">
        <f t="shared" si="234"/>
        <v>42050.019641203704</v>
      </c>
      <c r="S3769">
        <f t="shared" si="235"/>
        <v>2015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8272</v>
      </c>
      <c r="O3770" t="s">
        <v>8314</v>
      </c>
      <c r="P3770">
        <f t="shared" si="232"/>
        <v>108</v>
      </c>
      <c r="Q3770">
        <f t="shared" si="233"/>
        <v>74.239999999999995</v>
      </c>
      <c r="R3770" s="14">
        <f t="shared" si="234"/>
        <v>41772.727893518517</v>
      </c>
      <c r="S3770">
        <f t="shared" si="235"/>
        <v>2014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8272</v>
      </c>
      <c r="O3771" t="s">
        <v>8314</v>
      </c>
      <c r="P3771">
        <f t="shared" si="232"/>
        <v>100</v>
      </c>
      <c r="Q3771">
        <f t="shared" si="233"/>
        <v>73.33</v>
      </c>
      <c r="R3771" s="14">
        <f t="shared" si="234"/>
        <v>42445.598136574074</v>
      </c>
      <c r="S3771">
        <f t="shared" si="235"/>
        <v>2016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8272</v>
      </c>
      <c r="O3772" t="s">
        <v>8314</v>
      </c>
      <c r="P3772">
        <f t="shared" si="232"/>
        <v>100</v>
      </c>
      <c r="Q3772">
        <f t="shared" si="233"/>
        <v>100</v>
      </c>
      <c r="R3772" s="14">
        <f t="shared" si="234"/>
        <v>42138.930671296301</v>
      </c>
      <c r="S3772">
        <f t="shared" si="235"/>
        <v>2015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8272</v>
      </c>
      <c r="O3773" t="s">
        <v>8314</v>
      </c>
      <c r="P3773">
        <f t="shared" si="232"/>
        <v>146</v>
      </c>
      <c r="Q3773">
        <f t="shared" si="233"/>
        <v>38.42</v>
      </c>
      <c r="R3773" s="14">
        <f t="shared" si="234"/>
        <v>42493.857083333336</v>
      </c>
      <c r="S3773">
        <f t="shared" si="235"/>
        <v>2016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8272</v>
      </c>
      <c r="O3774" t="s">
        <v>8314</v>
      </c>
      <c r="P3774">
        <f t="shared" si="232"/>
        <v>110</v>
      </c>
      <c r="Q3774">
        <f t="shared" si="233"/>
        <v>166.97</v>
      </c>
      <c r="R3774" s="14">
        <f t="shared" si="234"/>
        <v>42682.616967592592</v>
      </c>
      <c r="S3774">
        <f t="shared" si="235"/>
        <v>2016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8272</v>
      </c>
      <c r="O3775" t="s">
        <v>8314</v>
      </c>
      <c r="P3775">
        <f t="shared" si="232"/>
        <v>108</v>
      </c>
      <c r="Q3775">
        <f t="shared" si="233"/>
        <v>94.91</v>
      </c>
      <c r="R3775" s="14">
        <f t="shared" si="234"/>
        <v>42656.005173611105</v>
      </c>
      <c r="S3775">
        <f t="shared" si="235"/>
        <v>2016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8272</v>
      </c>
      <c r="O3776" t="s">
        <v>8314</v>
      </c>
      <c r="P3776">
        <f t="shared" si="232"/>
        <v>100</v>
      </c>
      <c r="Q3776">
        <f t="shared" si="233"/>
        <v>100</v>
      </c>
      <c r="R3776" s="14">
        <f t="shared" si="234"/>
        <v>42087.792303240742</v>
      </c>
      <c r="S3776">
        <f t="shared" si="235"/>
        <v>2015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8272</v>
      </c>
      <c r="O3777" t="s">
        <v>8314</v>
      </c>
      <c r="P3777">
        <f t="shared" si="232"/>
        <v>100</v>
      </c>
      <c r="Q3777">
        <f t="shared" si="233"/>
        <v>143.21</v>
      </c>
      <c r="R3777" s="14">
        <f t="shared" si="234"/>
        <v>42075.942627314813</v>
      </c>
      <c r="S3777">
        <f t="shared" si="235"/>
        <v>2015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8272</v>
      </c>
      <c r="O3778" t="s">
        <v>8314</v>
      </c>
      <c r="P3778">
        <f t="shared" ref="P3778:P3841" si="236">ROUND(E3778/D3778*100,0)</f>
        <v>107</v>
      </c>
      <c r="Q3778">
        <f t="shared" si="233"/>
        <v>90.82</v>
      </c>
      <c r="R3778" s="14">
        <f t="shared" si="234"/>
        <v>41814.367800925924</v>
      </c>
      <c r="S3778">
        <f t="shared" si="235"/>
        <v>2014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8272</v>
      </c>
      <c r="O3779" t="s">
        <v>8314</v>
      </c>
      <c r="P3779">
        <f t="shared" si="236"/>
        <v>143</v>
      </c>
      <c r="Q3779">
        <f t="shared" ref="Q3779:Q3842" si="237">IFERROR(ROUND(E3779/L3779,2),0)</f>
        <v>48.54</v>
      </c>
      <c r="R3779" s="14">
        <f t="shared" ref="R3779:R3842" si="238">(((J3779/60)/60)/24)+DATE(1970,1,1)</f>
        <v>41887.111354166671</v>
      </c>
      <c r="S3779">
        <f t="shared" ref="S3779:S3842" si="239">YEAR(R3779)</f>
        <v>2014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8272</v>
      </c>
      <c r="O3780" t="s">
        <v>8314</v>
      </c>
      <c r="P3780">
        <f t="shared" si="236"/>
        <v>105</v>
      </c>
      <c r="Q3780">
        <f t="shared" si="237"/>
        <v>70.03</v>
      </c>
      <c r="R3780" s="14">
        <f t="shared" si="238"/>
        <v>41989.819212962961</v>
      </c>
      <c r="S3780">
        <f t="shared" si="239"/>
        <v>2014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8272</v>
      </c>
      <c r="O3781" t="s">
        <v>8314</v>
      </c>
      <c r="P3781">
        <f t="shared" si="236"/>
        <v>104</v>
      </c>
      <c r="Q3781">
        <f t="shared" si="237"/>
        <v>135.63</v>
      </c>
      <c r="R3781" s="14">
        <f t="shared" si="238"/>
        <v>42425.735416666663</v>
      </c>
      <c r="S3781">
        <f t="shared" si="239"/>
        <v>2016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8272</v>
      </c>
      <c r="O3782" t="s">
        <v>8314</v>
      </c>
      <c r="P3782">
        <f t="shared" si="236"/>
        <v>120</v>
      </c>
      <c r="Q3782">
        <f t="shared" si="237"/>
        <v>100</v>
      </c>
      <c r="R3782" s="14">
        <f t="shared" si="238"/>
        <v>42166.219733796301</v>
      </c>
      <c r="S3782">
        <f t="shared" si="239"/>
        <v>2015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8272</v>
      </c>
      <c r="O3783" t="s">
        <v>8314</v>
      </c>
      <c r="P3783">
        <f t="shared" si="236"/>
        <v>110</v>
      </c>
      <c r="Q3783">
        <f t="shared" si="237"/>
        <v>94.9</v>
      </c>
      <c r="R3783" s="14">
        <f t="shared" si="238"/>
        <v>41865.882928240739</v>
      </c>
      <c r="S3783">
        <f t="shared" si="239"/>
        <v>2014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8272</v>
      </c>
      <c r="O3784" t="s">
        <v>8314</v>
      </c>
      <c r="P3784">
        <f t="shared" si="236"/>
        <v>102</v>
      </c>
      <c r="Q3784">
        <f t="shared" si="237"/>
        <v>75.37</v>
      </c>
      <c r="R3784" s="14">
        <f t="shared" si="238"/>
        <v>42546.862233796302</v>
      </c>
      <c r="S3784">
        <f t="shared" si="239"/>
        <v>2016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8272</v>
      </c>
      <c r="O3785" t="s">
        <v>8314</v>
      </c>
      <c r="P3785">
        <f t="shared" si="236"/>
        <v>129</v>
      </c>
      <c r="Q3785">
        <f t="shared" si="237"/>
        <v>64.459999999999994</v>
      </c>
      <c r="R3785" s="14">
        <f t="shared" si="238"/>
        <v>42420.140277777777</v>
      </c>
      <c r="S3785">
        <f t="shared" si="239"/>
        <v>2016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8272</v>
      </c>
      <c r="O3786" t="s">
        <v>8314</v>
      </c>
      <c r="P3786">
        <f t="shared" si="236"/>
        <v>115</v>
      </c>
      <c r="Q3786">
        <f t="shared" si="237"/>
        <v>115</v>
      </c>
      <c r="R3786" s="14">
        <f t="shared" si="238"/>
        <v>42531.980694444443</v>
      </c>
      <c r="S3786">
        <f t="shared" si="239"/>
        <v>2016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8272</v>
      </c>
      <c r="O3787" t="s">
        <v>8314</v>
      </c>
      <c r="P3787">
        <f t="shared" si="236"/>
        <v>151</v>
      </c>
      <c r="Q3787">
        <f t="shared" si="237"/>
        <v>100.5</v>
      </c>
      <c r="R3787" s="14">
        <f t="shared" si="238"/>
        <v>42548.63853009259</v>
      </c>
      <c r="S3787">
        <f t="shared" si="239"/>
        <v>2016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8272</v>
      </c>
      <c r="O3788" t="s">
        <v>8314</v>
      </c>
      <c r="P3788">
        <f t="shared" si="236"/>
        <v>111</v>
      </c>
      <c r="Q3788">
        <f t="shared" si="237"/>
        <v>93.77</v>
      </c>
      <c r="R3788" s="14">
        <f t="shared" si="238"/>
        <v>42487.037905092591</v>
      </c>
      <c r="S3788">
        <f t="shared" si="239"/>
        <v>2016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8272</v>
      </c>
      <c r="O3789" t="s">
        <v>8314</v>
      </c>
      <c r="P3789">
        <f t="shared" si="236"/>
        <v>100</v>
      </c>
      <c r="Q3789">
        <f t="shared" si="237"/>
        <v>35.1</v>
      </c>
      <c r="R3789" s="14">
        <f t="shared" si="238"/>
        <v>42167.534791666665</v>
      </c>
      <c r="S3789">
        <f t="shared" si="239"/>
        <v>2015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8272</v>
      </c>
      <c r="O3790" t="s">
        <v>8314</v>
      </c>
      <c r="P3790">
        <f t="shared" si="236"/>
        <v>1</v>
      </c>
      <c r="Q3790">
        <f t="shared" si="237"/>
        <v>500</v>
      </c>
      <c r="R3790" s="14">
        <f t="shared" si="238"/>
        <v>42333.695821759262</v>
      </c>
      <c r="S3790">
        <f t="shared" si="239"/>
        <v>2015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8272</v>
      </c>
      <c r="O3791" t="s">
        <v>8314</v>
      </c>
      <c r="P3791">
        <f t="shared" si="236"/>
        <v>3</v>
      </c>
      <c r="Q3791">
        <f t="shared" si="237"/>
        <v>29</v>
      </c>
      <c r="R3791" s="14">
        <f t="shared" si="238"/>
        <v>42138.798819444448</v>
      </c>
      <c r="S3791">
        <f t="shared" si="239"/>
        <v>2015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8272</v>
      </c>
      <c r="O3792" t="s">
        <v>8314</v>
      </c>
      <c r="P3792">
        <f t="shared" si="236"/>
        <v>0</v>
      </c>
      <c r="Q3792">
        <f t="shared" si="237"/>
        <v>0</v>
      </c>
      <c r="R3792" s="14">
        <f t="shared" si="238"/>
        <v>42666.666932870372</v>
      </c>
      <c r="S3792">
        <f t="shared" si="239"/>
        <v>2016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8272</v>
      </c>
      <c r="O3793" t="s">
        <v>8314</v>
      </c>
      <c r="P3793">
        <f t="shared" si="236"/>
        <v>0</v>
      </c>
      <c r="Q3793">
        <f t="shared" si="237"/>
        <v>0</v>
      </c>
      <c r="R3793" s="14">
        <f t="shared" si="238"/>
        <v>41766.692037037035</v>
      </c>
      <c r="S3793">
        <f t="shared" si="239"/>
        <v>2014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8272</v>
      </c>
      <c r="O3794" t="s">
        <v>8314</v>
      </c>
      <c r="P3794">
        <f t="shared" si="236"/>
        <v>0</v>
      </c>
      <c r="Q3794">
        <f t="shared" si="237"/>
        <v>17.5</v>
      </c>
      <c r="R3794" s="14">
        <f t="shared" si="238"/>
        <v>42170.447013888886</v>
      </c>
      <c r="S3794">
        <f t="shared" si="239"/>
        <v>2015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8272</v>
      </c>
      <c r="O3795" t="s">
        <v>8314</v>
      </c>
      <c r="P3795">
        <f t="shared" si="236"/>
        <v>60</v>
      </c>
      <c r="Q3795">
        <f t="shared" si="237"/>
        <v>174</v>
      </c>
      <c r="R3795" s="14">
        <f t="shared" si="238"/>
        <v>41968.938993055555</v>
      </c>
      <c r="S3795">
        <f t="shared" si="239"/>
        <v>2014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8272</v>
      </c>
      <c r="O3796" t="s">
        <v>8314</v>
      </c>
      <c r="P3796">
        <f t="shared" si="236"/>
        <v>1</v>
      </c>
      <c r="Q3796">
        <f t="shared" si="237"/>
        <v>50</v>
      </c>
      <c r="R3796" s="14">
        <f t="shared" si="238"/>
        <v>42132.58048611111</v>
      </c>
      <c r="S3796">
        <f t="shared" si="239"/>
        <v>2015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8272</v>
      </c>
      <c r="O3797" t="s">
        <v>8314</v>
      </c>
      <c r="P3797">
        <f t="shared" si="236"/>
        <v>2</v>
      </c>
      <c r="Q3797">
        <f t="shared" si="237"/>
        <v>5</v>
      </c>
      <c r="R3797" s="14">
        <f t="shared" si="238"/>
        <v>42201.436226851853</v>
      </c>
      <c r="S3797">
        <f t="shared" si="239"/>
        <v>2015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8272</v>
      </c>
      <c r="O3798" t="s">
        <v>8314</v>
      </c>
      <c r="P3798">
        <f t="shared" si="236"/>
        <v>0</v>
      </c>
      <c r="Q3798">
        <f t="shared" si="237"/>
        <v>1</v>
      </c>
      <c r="R3798" s="14">
        <f t="shared" si="238"/>
        <v>42689.029583333337</v>
      </c>
      <c r="S3798">
        <f t="shared" si="239"/>
        <v>2016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8272</v>
      </c>
      <c r="O3799" t="s">
        <v>8314</v>
      </c>
      <c r="P3799">
        <f t="shared" si="236"/>
        <v>90</v>
      </c>
      <c r="Q3799">
        <f t="shared" si="237"/>
        <v>145.41</v>
      </c>
      <c r="R3799" s="14">
        <f t="shared" si="238"/>
        <v>42084.881539351853</v>
      </c>
      <c r="S3799">
        <f t="shared" si="239"/>
        <v>2015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8272</v>
      </c>
      <c r="O3800" t="s">
        <v>8314</v>
      </c>
      <c r="P3800">
        <f t="shared" si="236"/>
        <v>1</v>
      </c>
      <c r="Q3800">
        <f t="shared" si="237"/>
        <v>205</v>
      </c>
      <c r="R3800" s="14">
        <f t="shared" si="238"/>
        <v>41831.722777777781</v>
      </c>
      <c r="S3800">
        <f t="shared" si="239"/>
        <v>2014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8272</v>
      </c>
      <c r="O3801" t="s">
        <v>8314</v>
      </c>
      <c r="P3801">
        <f t="shared" si="236"/>
        <v>4</v>
      </c>
      <c r="Q3801">
        <f t="shared" si="237"/>
        <v>100.5</v>
      </c>
      <c r="R3801" s="14">
        <f t="shared" si="238"/>
        <v>42410.93105324074</v>
      </c>
      <c r="S3801">
        <f t="shared" si="239"/>
        <v>2016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8272</v>
      </c>
      <c r="O3802" t="s">
        <v>8314</v>
      </c>
      <c r="P3802">
        <f t="shared" si="236"/>
        <v>4</v>
      </c>
      <c r="Q3802">
        <f t="shared" si="237"/>
        <v>55.06</v>
      </c>
      <c r="R3802" s="14">
        <f t="shared" si="238"/>
        <v>41982.737071759257</v>
      </c>
      <c r="S3802">
        <f t="shared" si="239"/>
        <v>2014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8272</v>
      </c>
      <c r="O3803" t="s">
        <v>8314</v>
      </c>
      <c r="P3803">
        <f t="shared" si="236"/>
        <v>9</v>
      </c>
      <c r="Q3803">
        <f t="shared" si="237"/>
        <v>47.33</v>
      </c>
      <c r="R3803" s="14">
        <f t="shared" si="238"/>
        <v>41975.676111111112</v>
      </c>
      <c r="S3803">
        <f t="shared" si="239"/>
        <v>2014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8272</v>
      </c>
      <c r="O3804" t="s">
        <v>8314</v>
      </c>
      <c r="P3804">
        <f t="shared" si="236"/>
        <v>0</v>
      </c>
      <c r="Q3804">
        <f t="shared" si="237"/>
        <v>0</v>
      </c>
      <c r="R3804" s="14">
        <f t="shared" si="238"/>
        <v>42269.126226851848</v>
      </c>
      <c r="S3804">
        <f t="shared" si="239"/>
        <v>2015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8272</v>
      </c>
      <c r="O3805" t="s">
        <v>8314</v>
      </c>
      <c r="P3805">
        <f t="shared" si="236"/>
        <v>20</v>
      </c>
      <c r="Q3805">
        <f t="shared" si="237"/>
        <v>58.95</v>
      </c>
      <c r="R3805" s="14">
        <f t="shared" si="238"/>
        <v>42403.971851851849</v>
      </c>
      <c r="S3805">
        <f t="shared" si="239"/>
        <v>2016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8272</v>
      </c>
      <c r="O3806" t="s">
        <v>8314</v>
      </c>
      <c r="P3806">
        <f t="shared" si="236"/>
        <v>0</v>
      </c>
      <c r="Q3806">
        <f t="shared" si="237"/>
        <v>0</v>
      </c>
      <c r="R3806" s="14">
        <f t="shared" si="238"/>
        <v>42527.00953703704</v>
      </c>
      <c r="S3806">
        <f t="shared" si="239"/>
        <v>2016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8272</v>
      </c>
      <c r="O3807" t="s">
        <v>8314</v>
      </c>
      <c r="P3807">
        <f t="shared" si="236"/>
        <v>0</v>
      </c>
      <c r="Q3807">
        <f t="shared" si="237"/>
        <v>1.5</v>
      </c>
      <c r="R3807" s="14">
        <f t="shared" si="238"/>
        <v>41849.887037037035</v>
      </c>
      <c r="S3807">
        <f t="shared" si="239"/>
        <v>2014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8272</v>
      </c>
      <c r="O3808" t="s">
        <v>8314</v>
      </c>
      <c r="P3808">
        <f t="shared" si="236"/>
        <v>0</v>
      </c>
      <c r="Q3808">
        <f t="shared" si="237"/>
        <v>5</v>
      </c>
      <c r="R3808" s="14">
        <f t="shared" si="238"/>
        <v>41799.259039351848</v>
      </c>
      <c r="S3808">
        <f t="shared" si="239"/>
        <v>2014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8272</v>
      </c>
      <c r="O3809" t="s">
        <v>8314</v>
      </c>
      <c r="P3809">
        <f t="shared" si="236"/>
        <v>30</v>
      </c>
      <c r="Q3809">
        <f t="shared" si="237"/>
        <v>50.56</v>
      </c>
      <c r="R3809" s="14">
        <f t="shared" si="238"/>
        <v>42090.909016203703</v>
      </c>
      <c r="S3809">
        <f t="shared" si="239"/>
        <v>2015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8272</v>
      </c>
      <c r="O3810" t="s">
        <v>8273</v>
      </c>
      <c r="P3810">
        <f t="shared" si="236"/>
        <v>100</v>
      </c>
      <c r="Q3810">
        <f t="shared" si="237"/>
        <v>41.67</v>
      </c>
      <c r="R3810" s="14">
        <f t="shared" si="238"/>
        <v>42059.453923611116</v>
      </c>
      <c r="S3810">
        <f t="shared" si="239"/>
        <v>2015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8272</v>
      </c>
      <c r="O3811" t="s">
        <v>8273</v>
      </c>
      <c r="P3811">
        <f t="shared" si="236"/>
        <v>101</v>
      </c>
      <c r="Q3811">
        <f t="shared" si="237"/>
        <v>53.29</v>
      </c>
      <c r="R3811" s="14">
        <f t="shared" si="238"/>
        <v>41800.526701388888</v>
      </c>
      <c r="S3811">
        <f t="shared" si="239"/>
        <v>2014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8272</v>
      </c>
      <c r="O3812" t="s">
        <v>8273</v>
      </c>
      <c r="P3812">
        <f t="shared" si="236"/>
        <v>122</v>
      </c>
      <c r="Q3812">
        <f t="shared" si="237"/>
        <v>70.23</v>
      </c>
      <c r="R3812" s="14">
        <f t="shared" si="238"/>
        <v>42054.849050925928</v>
      </c>
      <c r="S3812">
        <f t="shared" si="239"/>
        <v>2015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8272</v>
      </c>
      <c r="O3813" t="s">
        <v>8273</v>
      </c>
      <c r="P3813">
        <f t="shared" si="236"/>
        <v>330</v>
      </c>
      <c r="Q3813">
        <f t="shared" si="237"/>
        <v>43.42</v>
      </c>
      <c r="R3813" s="14">
        <f t="shared" si="238"/>
        <v>42487.62700231481</v>
      </c>
      <c r="S3813">
        <f t="shared" si="239"/>
        <v>2016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8272</v>
      </c>
      <c r="O3814" t="s">
        <v>8273</v>
      </c>
      <c r="P3814">
        <f t="shared" si="236"/>
        <v>110</v>
      </c>
      <c r="Q3814">
        <f t="shared" si="237"/>
        <v>199.18</v>
      </c>
      <c r="R3814" s="14">
        <f t="shared" si="238"/>
        <v>42109.751250000001</v>
      </c>
      <c r="S3814">
        <f t="shared" si="239"/>
        <v>2015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8272</v>
      </c>
      <c r="O3815" t="s">
        <v>8273</v>
      </c>
      <c r="P3815">
        <f t="shared" si="236"/>
        <v>101</v>
      </c>
      <c r="Q3815">
        <f t="shared" si="237"/>
        <v>78.52</v>
      </c>
      <c r="R3815" s="14">
        <f t="shared" si="238"/>
        <v>42497.275706018518</v>
      </c>
      <c r="S3815">
        <f t="shared" si="239"/>
        <v>2016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8272</v>
      </c>
      <c r="O3816" t="s">
        <v>8273</v>
      </c>
      <c r="P3816">
        <f t="shared" si="236"/>
        <v>140</v>
      </c>
      <c r="Q3816">
        <f t="shared" si="237"/>
        <v>61.82</v>
      </c>
      <c r="R3816" s="14">
        <f t="shared" si="238"/>
        <v>42058.904074074075</v>
      </c>
      <c r="S3816">
        <f t="shared" si="239"/>
        <v>2015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8272</v>
      </c>
      <c r="O3817" t="s">
        <v>8273</v>
      </c>
      <c r="P3817">
        <f t="shared" si="236"/>
        <v>100</v>
      </c>
      <c r="Q3817">
        <f t="shared" si="237"/>
        <v>50</v>
      </c>
      <c r="R3817" s="14">
        <f t="shared" si="238"/>
        <v>42207.259918981479</v>
      </c>
      <c r="S3817">
        <f t="shared" si="239"/>
        <v>2015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8272</v>
      </c>
      <c r="O3818" t="s">
        <v>8273</v>
      </c>
      <c r="P3818">
        <f t="shared" si="236"/>
        <v>119</v>
      </c>
      <c r="Q3818">
        <f t="shared" si="237"/>
        <v>48.34</v>
      </c>
      <c r="R3818" s="14">
        <f t="shared" si="238"/>
        <v>41807.690081018518</v>
      </c>
      <c r="S3818">
        <f t="shared" si="239"/>
        <v>2014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8272</v>
      </c>
      <c r="O3819" t="s">
        <v>8273</v>
      </c>
      <c r="P3819">
        <f t="shared" si="236"/>
        <v>107</v>
      </c>
      <c r="Q3819">
        <f t="shared" si="237"/>
        <v>107.25</v>
      </c>
      <c r="R3819" s="14">
        <f t="shared" si="238"/>
        <v>42284.69694444444</v>
      </c>
      <c r="S3819">
        <f t="shared" si="239"/>
        <v>2015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8272</v>
      </c>
      <c r="O3820" t="s">
        <v>8273</v>
      </c>
      <c r="P3820">
        <f t="shared" si="236"/>
        <v>228</v>
      </c>
      <c r="Q3820">
        <f t="shared" si="237"/>
        <v>57</v>
      </c>
      <c r="R3820" s="14">
        <f t="shared" si="238"/>
        <v>42045.84238425926</v>
      </c>
      <c r="S3820">
        <f t="shared" si="239"/>
        <v>2015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8272</v>
      </c>
      <c r="O3821" t="s">
        <v>8273</v>
      </c>
      <c r="P3821">
        <f t="shared" si="236"/>
        <v>106</v>
      </c>
      <c r="Q3821">
        <f t="shared" si="237"/>
        <v>40.92</v>
      </c>
      <c r="R3821" s="14">
        <f t="shared" si="238"/>
        <v>42184.209537037037</v>
      </c>
      <c r="S3821">
        <f t="shared" si="239"/>
        <v>2015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8272</v>
      </c>
      <c r="O3822" t="s">
        <v>8273</v>
      </c>
      <c r="P3822">
        <f t="shared" si="236"/>
        <v>143</v>
      </c>
      <c r="Q3822">
        <f t="shared" si="237"/>
        <v>21.5</v>
      </c>
      <c r="R3822" s="14">
        <f t="shared" si="238"/>
        <v>42160.651817129634</v>
      </c>
      <c r="S3822">
        <f t="shared" si="239"/>
        <v>2015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8272</v>
      </c>
      <c r="O3823" t="s">
        <v>8273</v>
      </c>
      <c r="P3823">
        <f t="shared" si="236"/>
        <v>105</v>
      </c>
      <c r="Q3823">
        <f t="shared" si="237"/>
        <v>79.540000000000006</v>
      </c>
      <c r="R3823" s="14">
        <f t="shared" si="238"/>
        <v>42341.180636574078</v>
      </c>
      <c r="S3823">
        <f t="shared" si="239"/>
        <v>2015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8272</v>
      </c>
      <c r="O3824" t="s">
        <v>8273</v>
      </c>
      <c r="P3824">
        <f t="shared" si="236"/>
        <v>110</v>
      </c>
      <c r="Q3824">
        <f t="shared" si="237"/>
        <v>72.38</v>
      </c>
      <c r="R3824" s="14">
        <f t="shared" si="238"/>
        <v>42329.838159722218</v>
      </c>
      <c r="S3824">
        <f t="shared" si="239"/>
        <v>2015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8272</v>
      </c>
      <c r="O3825" t="s">
        <v>8273</v>
      </c>
      <c r="P3825">
        <f t="shared" si="236"/>
        <v>106</v>
      </c>
      <c r="Q3825">
        <f t="shared" si="237"/>
        <v>64.63</v>
      </c>
      <c r="R3825" s="14">
        <f t="shared" si="238"/>
        <v>42170.910231481481</v>
      </c>
      <c r="S3825">
        <f t="shared" si="239"/>
        <v>2015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8272</v>
      </c>
      <c r="O3826" t="s">
        <v>8273</v>
      </c>
      <c r="P3826">
        <f t="shared" si="236"/>
        <v>108</v>
      </c>
      <c r="Q3826">
        <f t="shared" si="237"/>
        <v>38.57</v>
      </c>
      <c r="R3826" s="14">
        <f t="shared" si="238"/>
        <v>42571.626192129625</v>
      </c>
      <c r="S3826">
        <f t="shared" si="239"/>
        <v>2016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8272</v>
      </c>
      <c r="O3827" t="s">
        <v>8273</v>
      </c>
      <c r="P3827">
        <f t="shared" si="236"/>
        <v>105</v>
      </c>
      <c r="Q3827">
        <f t="shared" si="237"/>
        <v>107.57</v>
      </c>
      <c r="R3827" s="14">
        <f t="shared" si="238"/>
        <v>42151.069606481484</v>
      </c>
      <c r="S3827">
        <f t="shared" si="239"/>
        <v>2015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8272</v>
      </c>
      <c r="O3828" t="s">
        <v>8273</v>
      </c>
      <c r="P3828">
        <f t="shared" si="236"/>
        <v>119</v>
      </c>
      <c r="Q3828">
        <f t="shared" si="237"/>
        <v>27.5</v>
      </c>
      <c r="R3828" s="14">
        <f t="shared" si="238"/>
        <v>42101.423541666663</v>
      </c>
      <c r="S3828">
        <f t="shared" si="239"/>
        <v>2015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8272</v>
      </c>
      <c r="O3829" t="s">
        <v>8273</v>
      </c>
      <c r="P3829">
        <f t="shared" si="236"/>
        <v>153</v>
      </c>
      <c r="Q3829">
        <f t="shared" si="237"/>
        <v>70.459999999999994</v>
      </c>
      <c r="R3829" s="14">
        <f t="shared" si="238"/>
        <v>42034.928252314814</v>
      </c>
      <c r="S3829">
        <f t="shared" si="239"/>
        <v>2015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8272</v>
      </c>
      <c r="O3830" t="s">
        <v>8273</v>
      </c>
      <c r="P3830">
        <f t="shared" si="236"/>
        <v>100</v>
      </c>
      <c r="Q3830">
        <f t="shared" si="237"/>
        <v>178.57</v>
      </c>
      <c r="R3830" s="14">
        <f t="shared" si="238"/>
        <v>41944.527627314819</v>
      </c>
      <c r="S3830">
        <f t="shared" si="239"/>
        <v>2014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8272</v>
      </c>
      <c r="O3831" t="s">
        <v>8273</v>
      </c>
      <c r="P3831">
        <f t="shared" si="236"/>
        <v>100</v>
      </c>
      <c r="Q3831">
        <f t="shared" si="237"/>
        <v>62.63</v>
      </c>
      <c r="R3831" s="14">
        <f t="shared" si="238"/>
        <v>42593.865405092598</v>
      </c>
      <c r="S3831">
        <f t="shared" si="239"/>
        <v>2016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8272</v>
      </c>
      <c r="O3832" t="s">
        <v>8273</v>
      </c>
      <c r="P3832">
        <f t="shared" si="236"/>
        <v>225</v>
      </c>
      <c r="Q3832">
        <f t="shared" si="237"/>
        <v>75</v>
      </c>
      <c r="R3832" s="14">
        <f t="shared" si="238"/>
        <v>42503.740868055553</v>
      </c>
      <c r="S3832">
        <f t="shared" si="239"/>
        <v>2016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8272</v>
      </c>
      <c r="O3833" t="s">
        <v>8273</v>
      </c>
      <c r="P3833">
        <f t="shared" si="236"/>
        <v>106</v>
      </c>
      <c r="Q3833">
        <f t="shared" si="237"/>
        <v>58.9</v>
      </c>
      <c r="R3833" s="14">
        <f t="shared" si="238"/>
        <v>41927.848900462966</v>
      </c>
      <c r="S3833">
        <f t="shared" si="239"/>
        <v>2014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8272</v>
      </c>
      <c r="O3834" t="s">
        <v>8273</v>
      </c>
      <c r="P3834">
        <f t="shared" si="236"/>
        <v>105</v>
      </c>
      <c r="Q3834">
        <f t="shared" si="237"/>
        <v>139.56</v>
      </c>
      <c r="R3834" s="14">
        <f t="shared" si="238"/>
        <v>42375.114988425921</v>
      </c>
      <c r="S3834">
        <f t="shared" si="239"/>
        <v>2016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8272</v>
      </c>
      <c r="O3835" t="s">
        <v>8273</v>
      </c>
      <c r="P3835">
        <f t="shared" si="236"/>
        <v>117</v>
      </c>
      <c r="Q3835">
        <f t="shared" si="237"/>
        <v>70</v>
      </c>
      <c r="R3835" s="14">
        <f t="shared" si="238"/>
        <v>41963.872361111105</v>
      </c>
      <c r="S3835">
        <f t="shared" si="239"/>
        <v>2014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8272</v>
      </c>
      <c r="O3836" t="s">
        <v>8273</v>
      </c>
      <c r="P3836">
        <f t="shared" si="236"/>
        <v>109</v>
      </c>
      <c r="Q3836">
        <f t="shared" si="237"/>
        <v>57.39</v>
      </c>
      <c r="R3836" s="14">
        <f t="shared" si="238"/>
        <v>42143.445219907408</v>
      </c>
      <c r="S3836">
        <f t="shared" si="239"/>
        <v>2015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8272</v>
      </c>
      <c r="O3837" t="s">
        <v>8273</v>
      </c>
      <c r="P3837">
        <f t="shared" si="236"/>
        <v>160</v>
      </c>
      <c r="Q3837">
        <f t="shared" si="237"/>
        <v>40</v>
      </c>
      <c r="R3837" s="14">
        <f t="shared" si="238"/>
        <v>42460.94222222222</v>
      </c>
      <c r="S3837">
        <f t="shared" si="239"/>
        <v>2016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8272</v>
      </c>
      <c r="O3838" t="s">
        <v>8273</v>
      </c>
      <c r="P3838">
        <f t="shared" si="236"/>
        <v>113</v>
      </c>
      <c r="Q3838">
        <f t="shared" si="237"/>
        <v>64.290000000000006</v>
      </c>
      <c r="R3838" s="14">
        <f t="shared" si="238"/>
        <v>42553.926527777774</v>
      </c>
      <c r="S3838">
        <f t="shared" si="239"/>
        <v>2016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8272</v>
      </c>
      <c r="O3839" t="s">
        <v>8273</v>
      </c>
      <c r="P3839">
        <f t="shared" si="236"/>
        <v>102</v>
      </c>
      <c r="Q3839">
        <f t="shared" si="237"/>
        <v>120.12</v>
      </c>
      <c r="R3839" s="14">
        <f t="shared" si="238"/>
        <v>42152.765717592592</v>
      </c>
      <c r="S3839">
        <f t="shared" si="239"/>
        <v>2015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8272</v>
      </c>
      <c r="O3840" t="s">
        <v>8273</v>
      </c>
      <c r="P3840">
        <f t="shared" si="236"/>
        <v>101</v>
      </c>
      <c r="Q3840">
        <f t="shared" si="237"/>
        <v>1008.24</v>
      </c>
      <c r="R3840" s="14">
        <f t="shared" si="238"/>
        <v>42116.710752314815</v>
      </c>
      <c r="S3840">
        <f t="shared" si="239"/>
        <v>2015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8272</v>
      </c>
      <c r="O3841" t="s">
        <v>8273</v>
      </c>
      <c r="P3841">
        <f t="shared" si="236"/>
        <v>101</v>
      </c>
      <c r="Q3841">
        <f t="shared" si="237"/>
        <v>63.28</v>
      </c>
      <c r="R3841" s="14">
        <f t="shared" si="238"/>
        <v>42155.142638888887</v>
      </c>
      <c r="S3841">
        <f t="shared" si="239"/>
        <v>2015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8272</v>
      </c>
      <c r="O3842" t="s">
        <v>8273</v>
      </c>
      <c r="P3842">
        <f t="shared" ref="P3842:P3905" si="240">ROUND(E3842/D3842*100,0)</f>
        <v>6500</v>
      </c>
      <c r="Q3842">
        <f t="shared" si="237"/>
        <v>21.67</v>
      </c>
      <c r="R3842" s="14">
        <f t="shared" si="238"/>
        <v>42432.701724537037</v>
      </c>
      <c r="S3842">
        <f t="shared" si="239"/>
        <v>2016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8272</v>
      </c>
      <c r="O3843" t="s">
        <v>8273</v>
      </c>
      <c r="P3843">
        <f t="shared" si="240"/>
        <v>9</v>
      </c>
      <c r="Q3843">
        <f t="shared" ref="Q3843:Q3906" si="241">IFERROR(ROUND(E3843/L3843,2),0)</f>
        <v>25.65</v>
      </c>
      <c r="R3843" s="14">
        <f t="shared" ref="R3843:R3906" si="242">(((J3843/60)/60)/24)+DATE(1970,1,1)</f>
        <v>41780.785729166666</v>
      </c>
      <c r="S3843">
        <f t="shared" ref="S3843:S3906" si="243">YEAR(R3843)</f>
        <v>2014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8272</v>
      </c>
      <c r="O3844" t="s">
        <v>8273</v>
      </c>
      <c r="P3844">
        <f t="shared" si="240"/>
        <v>22</v>
      </c>
      <c r="Q3844">
        <f t="shared" si="241"/>
        <v>47.7</v>
      </c>
      <c r="R3844" s="14">
        <f t="shared" si="242"/>
        <v>41740.493657407409</v>
      </c>
      <c r="S3844">
        <f t="shared" si="243"/>
        <v>2014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8272</v>
      </c>
      <c r="O3845" t="s">
        <v>8273</v>
      </c>
      <c r="P3845">
        <f t="shared" si="240"/>
        <v>21</v>
      </c>
      <c r="Q3845">
        <f t="shared" si="241"/>
        <v>56.05</v>
      </c>
      <c r="R3845" s="14">
        <f t="shared" si="242"/>
        <v>41766.072500000002</v>
      </c>
      <c r="S3845">
        <f t="shared" si="243"/>
        <v>2014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8272</v>
      </c>
      <c r="O3846" t="s">
        <v>8273</v>
      </c>
      <c r="P3846">
        <f t="shared" si="240"/>
        <v>41</v>
      </c>
      <c r="Q3846">
        <f t="shared" si="241"/>
        <v>81.319999999999993</v>
      </c>
      <c r="R3846" s="14">
        <f t="shared" si="242"/>
        <v>41766.617291666669</v>
      </c>
      <c r="S3846">
        <f t="shared" si="243"/>
        <v>2014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8272</v>
      </c>
      <c r="O3847" t="s">
        <v>8273</v>
      </c>
      <c r="P3847">
        <f t="shared" si="240"/>
        <v>2</v>
      </c>
      <c r="Q3847">
        <f t="shared" si="241"/>
        <v>70.17</v>
      </c>
      <c r="R3847" s="14">
        <f t="shared" si="242"/>
        <v>42248.627013888887</v>
      </c>
      <c r="S3847">
        <f t="shared" si="243"/>
        <v>2015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8272</v>
      </c>
      <c r="O3848" t="s">
        <v>8273</v>
      </c>
      <c r="P3848">
        <f t="shared" si="240"/>
        <v>3</v>
      </c>
      <c r="Q3848">
        <f t="shared" si="241"/>
        <v>23.63</v>
      </c>
      <c r="R3848" s="14">
        <f t="shared" si="242"/>
        <v>41885.221550925926</v>
      </c>
      <c r="S3848">
        <f t="shared" si="243"/>
        <v>2014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8272</v>
      </c>
      <c r="O3849" t="s">
        <v>8273</v>
      </c>
      <c r="P3849">
        <f t="shared" si="240"/>
        <v>16</v>
      </c>
      <c r="Q3849">
        <f t="shared" si="241"/>
        <v>188.56</v>
      </c>
      <c r="R3849" s="14">
        <f t="shared" si="242"/>
        <v>42159.224432870367</v>
      </c>
      <c r="S3849">
        <f t="shared" si="243"/>
        <v>2015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8272</v>
      </c>
      <c r="O3850" t="s">
        <v>8273</v>
      </c>
      <c r="P3850">
        <f t="shared" si="240"/>
        <v>16</v>
      </c>
      <c r="Q3850">
        <f t="shared" si="241"/>
        <v>49.51</v>
      </c>
      <c r="R3850" s="14">
        <f t="shared" si="242"/>
        <v>42265.817002314812</v>
      </c>
      <c r="S3850">
        <f t="shared" si="243"/>
        <v>2015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8272</v>
      </c>
      <c r="O3851" t="s">
        <v>8273</v>
      </c>
      <c r="P3851">
        <f t="shared" si="240"/>
        <v>7</v>
      </c>
      <c r="Q3851">
        <f t="shared" si="241"/>
        <v>75.459999999999994</v>
      </c>
      <c r="R3851" s="14">
        <f t="shared" si="242"/>
        <v>42136.767175925925</v>
      </c>
      <c r="S3851">
        <f t="shared" si="243"/>
        <v>2015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8272</v>
      </c>
      <c r="O3852" t="s">
        <v>8273</v>
      </c>
      <c r="P3852">
        <f t="shared" si="240"/>
        <v>4</v>
      </c>
      <c r="Q3852">
        <f t="shared" si="241"/>
        <v>9.5</v>
      </c>
      <c r="R3852" s="14">
        <f t="shared" si="242"/>
        <v>41975.124340277776</v>
      </c>
      <c r="S3852">
        <f t="shared" si="243"/>
        <v>2014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8272</v>
      </c>
      <c r="O3853" t="s">
        <v>8273</v>
      </c>
      <c r="P3853">
        <f t="shared" si="240"/>
        <v>34</v>
      </c>
      <c r="Q3853">
        <f t="shared" si="241"/>
        <v>35.5</v>
      </c>
      <c r="R3853" s="14">
        <f t="shared" si="242"/>
        <v>42172.439571759256</v>
      </c>
      <c r="S3853">
        <f t="shared" si="243"/>
        <v>2015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8272</v>
      </c>
      <c r="O3854" t="s">
        <v>8273</v>
      </c>
      <c r="P3854">
        <f t="shared" si="240"/>
        <v>0</v>
      </c>
      <c r="Q3854">
        <f t="shared" si="241"/>
        <v>10</v>
      </c>
      <c r="R3854" s="14">
        <f t="shared" si="242"/>
        <v>42065.190694444449</v>
      </c>
      <c r="S3854">
        <f t="shared" si="243"/>
        <v>2015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8272</v>
      </c>
      <c r="O3855" t="s">
        <v>8273</v>
      </c>
      <c r="P3855">
        <f t="shared" si="240"/>
        <v>0</v>
      </c>
      <c r="Q3855">
        <f t="shared" si="241"/>
        <v>13</v>
      </c>
      <c r="R3855" s="14">
        <f t="shared" si="242"/>
        <v>41848.84002314815</v>
      </c>
      <c r="S3855">
        <f t="shared" si="243"/>
        <v>2014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8272</v>
      </c>
      <c r="O3856" t="s">
        <v>8273</v>
      </c>
      <c r="P3856">
        <f t="shared" si="240"/>
        <v>16</v>
      </c>
      <c r="Q3856">
        <f t="shared" si="241"/>
        <v>89.4</v>
      </c>
      <c r="R3856" s="14">
        <f t="shared" si="242"/>
        <v>42103.884930555556</v>
      </c>
      <c r="S3856">
        <f t="shared" si="243"/>
        <v>2015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8272</v>
      </c>
      <c r="O3857" t="s">
        <v>8273</v>
      </c>
      <c r="P3857">
        <f t="shared" si="240"/>
        <v>3</v>
      </c>
      <c r="Q3857">
        <f t="shared" si="241"/>
        <v>25</v>
      </c>
      <c r="R3857" s="14">
        <f t="shared" si="242"/>
        <v>42059.970729166671</v>
      </c>
      <c r="S3857">
        <f t="shared" si="243"/>
        <v>2015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8272</v>
      </c>
      <c r="O3858" t="s">
        <v>8273</v>
      </c>
      <c r="P3858">
        <f t="shared" si="240"/>
        <v>0</v>
      </c>
      <c r="Q3858">
        <f t="shared" si="241"/>
        <v>1</v>
      </c>
      <c r="R3858" s="14">
        <f t="shared" si="242"/>
        <v>42041.743090277778</v>
      </c>
      <c r="S3858">
        <f t="shared" si="243"/>
        <v>2015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8272</v>
      </c>
      <c r="O3859" t="s">
        <v>8273</v>
      </c>
      <c r="P3859">
        <f t="shared" si="240"/>
        <v>5</v>
      </c>
      <c r="Q3859">
        <f t="shared" si="241"/>
        <v>65</v>
      </c>
      <c r="R3859" s="14">
        <f t="shared" si="242"/>
        <v>41829.73715277778</v>
      </c>
      <c r="S3859">
        <f t="shared" si="243"/>
        <v>2014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8272</v>
      </c>
      <c r="O3860" t="s">
        <v>8273</v>
      </c>
      <c r="P3860">
        <f t="shared" si="240"/>
        <v>2</v>
      </c>
      <c r="Q3860">
        <f t="shared" si="241"/>
        <v>10</v>
      </c>
      <c r="R3860" s="14">
        <f t="shared" si="242"/>
        <v>42128.431064814817</v>
      </c>
      <c r="S3860">
        <f t="shared" si="243"/>
        <v>2015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8272</v>
      </c>
      <c r="O3861" t="s">
        <v>8273</v>
      </c>
      <c r="P3861">
        <f t="shared" si="240"/>
        <v>0</v>
      </c>
      <c r="Q3861">
        <f t="shared" si="241"/>
        <v>1</v>
      </c>
      <c r="R3861" s="14">
        <f t="shared" si="242"/>
        <v>41789.893599537041</v>
      </c>
      <c r="S3861">
        <f t="shared" si="243"/>
        <v>2014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8272</v>
      </c>
      <c r="O3862" t="s">
        <v>8273</v>
      </c>
      <c r="P3862">
        <f t="shared" si="240"/>
        <v>18</v>
      </c>
      <c r="Q3862">
        <f t="shared" si="241"/>
        <v>81.540000000000006</v>
      </c>
      <c r="R3862" s="14">
        <f t="shared" si="242"/>
        <v>41833.660995370366</v>
      </c>
      <c r="S3862">
        <f t="shared" si="243"/>
        <v>2014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8272</v>
      </c>
      <c r="O3863" t="s">
        <v>8273</v>
      </c>
      <c r="P3863">
        <f t="shared" si="240"/>
        <v>5</v>
      </c>
      <c r="Q3863">
        <f t="shared" si="241"/>
        <v>100</v>
      </c>
      <c r="R3863" s="14">
        <f t="shared" si="242"/>
        <v>41914.590011574073</v>
      </c>
      <c r="S3863">
        <f t="shared" si="243"/>
        <v>2014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8272</v>
      </c>
      <c r="O3864" t="s">
        <v>8273</v>
      </c>
      <c r="P3864">
        <f t="shared" si="240"/>
        <v>0</v>
      </c>
      <c r="Q3864">
        <f t="shared" si="241"/>
        <v>1</v>
      </c>
      <c r="R3864" s="14">
        <f t="shared" si="242"/>
        <v>42611.261064814811</v>
      </c>
      <c r="S3864">
        <f t="shared" si="243"/>
        <v>2016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8272</v>
      </c>
      <c r="O3865" t="s">
        <v>8273</v>
      </c>
      <c r="P3865">
        <f t="shared" si="240"/>
        <v>0</v>
      </c>
      <c r="Q3865">
        <f t="shared" si="241"/>
        <v>0</v>
      </c>
      <c r="R3865" s="14">
        <f t="shared" si="242"/>
        <v>42253.633159722223</v>
      </c>
      <c r="S3865">
        <f t="shared" si="243"/>
        <v>2015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8272</v>
      </c>
      <c r="O3866" t="s">
        <v>8273</v>
      </c>
      <c r="P3866">
        <f t="shared" si="240"/>
        <v>1</v>
      </c>
      <c r="Q3866">
        <f t="shared" si="241"/>
        <v>20</v>
      </c>
      <c r="R3866" s="14">
        <f t="shared" si="242"/>
        <v>42295.891828703709</v>
      </c>
      <c r="S3866">
        <f t="shared" si="243"/>
        <v>2015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8272</v>
      </c>
      <c r="O3867" t="s">
        <v>8273</v>
      </c>
      <c r="P3867">
        <f t="shared" si="240"/>
        <v>27</v>
      </c>
      <c r="Q3867">
        <f t="shared" si="241"/>
        <v>46.43</v>
      </c>
      <c r="R3867" s="14">
        <f t="shared" si="242"/>
        <v>41841.651597222226</v>
      </c>
      <c r="S3867">
        <f t="shared" si="243"/>
        <v>2014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8272</v>
      </c>
      <c r="O3868" t="s">
        <v>8273</v>
      </c>
      <c r="P3868">
        <f t="shared" si="240"/>
        <v>1</v>
      </c>
      <c r="Q3868">
        <f t="shared" si="241"/>
        <v>5.5</v>
      </c>
      <c r="R3868" s="14">
        <f t="shared" si="242"/>
        <v>42402.947002314817</v>
      </c>
      <c r="S3868">
        <f t="shared" si="243"/>
        <v>2016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8272</v>
      </c>
      <c r="O3869" t="s">
        <v>8273</v>
      </c>
      <c r="P3869">
        <f t="shared" si="240"/>
        <v>13</v>
      </c>
      <c r="Q3869">
        <f t="shared" si="241"/>
        <v>50.2</v>
      </c>
      <c r="R3869" s="14">
        <f t="shared" si="242"/>
        <v>42509.814108796301</v>
      </c>
      <c r="S3869">
        <f t="shared" si="243"/>
        <v>2016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8272</v>
      </c>
      <c r="O3870" t="s">
        <v>8314</v>
      </c>
      <c r="P3870">
        <f t="shared" si="240"/>
        <v>0</v>
      </c>
      <c r="Q3870">
        <f t="shared" si="241"/>
        <v>10</v>
      </c>
      <c r="R3870" s="14">
        <f t="shared" si="242"/>
        <v>41865.659780092588</v>
      </c>
      <c r="S3870">
        <f t="shared" si="243"/>
        <v>2014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8272</v>
      </c>
      <c r="O3871" t="s">
        <v>8314</v>
      </c>
      <c r="P3871">
        <f t="shared" si="240"/>
        <v>3</v>
      </c>
      <c r="Q3871">
        <f t="shared" si="241"/>
        <v>30.13</v>
      </c>
      <c r="R3871" s="14">
        <f t="shared" si="242"/>
        <v>42047.724444444444</v>
      </c>
      <c r="S3871">
        <f t="shared" si="243"/>
        <v>2015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8272</v>
      </c>
      <c r="O3872" t="s">
        <v>8314</v>
      </c>
      <c r="P3872">
        <f t="shared" si="240"/>
        <v>15</v>
      </c>
      <c r="Q3872">
        <f t="shared" si="241"/>
        <v>150</v>
      </c>
      <c r="R3872" s="14">
        <f t="shared" si="242"/>
        <v>41793.17219907407</v>
      </c>
      <c r="S3872">
        <f t="shared" si="243"/>
        <v>2014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8272</v>
      </c>
      <c r="O3873" t="s">
        <v>8314</v>
      </c>
      <c r="P3873">
        <f t="shared" si="240"/>
        <v>3</v>
      </c>
      <c r="Q3873">
        <f t="shared" si="241"/>
        <v>13.33</v>
      </c>
      <c r="R3873" s="14">
        <f t="shared" si="242"/>
        <v>42763.780671296292</v>
      </c>
      <c r="S3873">
        <f t="shared" si="243"/>
        <v>2017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8272</v>
      </c>
      <c r="O3874" t="s">
        <v>8314</v>
      </c>
      <c r="P3874">
        <f t="shared" si="240"/>
        <v>0</v>
      </c>
      <c r="Q3874">
        <f t="shared" si="241"/>
        <v>0</v>
      </c>
      <c r="R3874" s="14">
        <f t="shared" si="242"/>
        <v>42180.145787037036</v>
      </c>
      <c r="S3874">
        <f t="shared" si="243"/>
        <v>2015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8272</v>
      </c>
      <c r="O3875" t="s">
        <v>8314</v>
      </c>
      <c r="P3875">
        <f t="shared" si="240"/>
        <v>0</v>
      </c>
      <c r="Q3875">
        <f t="shared" si="241"/>
        <v>0</v>
      </c>
      <c r="R3875" s="14">
        <f t="shared" si="242"/>
        <v>42255.696006944447</v>
      </c>
      <c r="S3875">
        <f t="shared" si="243"/>
        <v>2015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8272</v>
      </c>
      <c r="O3876" t="s">
        <v>8314</v>
      </c>
      <c r="P3876">
        <f t="shared" si="240"/>
        <v>0</v>
      </c>
      <c r="Q3876">
        <f t="shared" si="241"/>
        <v>0</v>
      </c>
      <c r="R3876" s="14">
        <f t="shared" si="242"/>
        <v>42007.016458333332</v>
      </c>
      <c r="S3876">
        <f t="shared" si="243"/>
        <v>2015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8272</v>
      </c>
      <c r="O3877" t="s">
        <v>8314</v>
      </c>
      <c r="P3877">
        <f t="shared" si="240"/>
        <v>0</v>
      </c>
      <c r="Q3877">
        <f t="shared" si="241"/>
        <v>0</v>
      </c>
      <c r="R3877" s="14">
        <f t="shared" si="242"/>
        <v>42615.346817129626</v>
      </c>
      <c r="S3877">
        <f t="shared" si="243"/>
        <v>2016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8272</v>
      </c>
      <c r="O3878" t="s">
        <v>8314</v>
      </c>
      <c r="P3878">
        <f t="shared" si="240"/>
        <v>53</v>
      </c>
      <c r="Q3878">
        <f t="shared" si="241"/>
        <v>44.76</v>
      </c>
      <c r="R3878" s="14">
        <f t="shared" si="242"/>
        <v>42372.624166666668</v>
      </c>
      <c r="S3878">
        <f t="shared" si="243"/>
        <v>2016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8272</v>
      </c>
      <c r="O3879" t="s">
        <v>8314</v>
      </c>
      <c r="P3879">
        <f t="shared" si="240"/>
        <v>5</v>
      </c>
      <c r="Q3879">
        <f t="shared" si="241"/>
        <v>88.64</v>
      </c>
      <c r="R3879" s="14">
        <f t="shared" si="242"/>
        <v>42682.67768518519</v>
      </c>
      <c r="S3879">
        <f t="shared" si="243"/>
        <v>2016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8272</v>
      </c>
      <c r="O3880" t="s">
        <v>8314</v>
      </c>
      <c r="P3880">
        <f t="shared" si="240"/>
        <v>0</v>
      </c>
      <c r="Q3880">
        <f t="shared" si="241"/>
        <v>10</v>
      </c>
      <c r="R3880" s="14">
        <f t="shared" si="242"/>
        <v>42154.818819444445</v>
      </c>
      <c r="S3880">
        <f t="shared" si="243"/>
        <v>2015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8272</v>
      </c>
      <c r="O3881" t="s">
        <v>8314</v>
      </c>
      <c r="P3881">
        <f t="shared" si="240"/>
        <v>0</v>
      </c>
      <c r="Q3881">
        <f t="shared" si="241"/>
        <v>0</v>
      </c>
      <c r="R3881" s="14">
        <f t="shared" si="242"/>
        <v>41999.861064814817</v>
      </c>
      <c r="S3881">
        <f t="shared" si="243"/>
        <v>2014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8272</v>
      </c>
      <c r="O3882" t="s">
        <v>8314</v>
      </c>
      <c r="P3882">
        <f t="shared" si="240"/>
        <v>13</v>
      </c>
      <c r="Q3882">
        <f t="shared" si="241"/>
        <v>57.65</v>
      </c>
      <c r="R3882" s="14">
        <f t="shared" si="242"/>
        <v>41815.815046296295</v>
      </c>
      <c r="S3882">
        <f t="shared" si="243"/>
        <v>2014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8272</v>
      </c>
      <c r="O3883" t="s">
        <v>8314</v>
      </c>
      <c r="P3883">
        <f t="shared" si="240"/>
        <v>5</v>
      </c>
      <c r="Q3883">
        <f t="shared" si="241"/>
        <v>25</v>
      </c>
      <c r="R3883" s="14">
        <f t="shared" si="242"/>
        <v>42756.018506944441</v>
      </c>
      <c r="S3883">
        <f t="shared" si="243"/>
        <v>2017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8272</v>
      </c>
      <c r="O3884" t="s">
        <v>8314</v>
      </c>
      <c r="P3884">
        <f t="shared" si="240"/>
        <v>0</v>
      </c>
      <c r="Q3884">
        <f t="shared" si="241"/>
        <v>0</v>
      </c>
      <c r="R3884" s="14">
        <f t="shared" si="242"/>
        <v>42373.983449074076</v>
      </c>
      <c r="S3884">
        <f t="shared" si="243"/>
        <v>2016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8272</v>
      </c>
      <c r="O3885" t="s">
        <v>8314</v>
      </c>
      <c r="P3885">
        <f t="shared" si="240"/>
        <v>0</v>
      </c>
      <c r="Q3885">
        <f t="shared" si="241"/>
        <v>0</v>
      </c>
      <c r="R3885" s="14">
        <f t="shared" si="242"/>
        <v>41854.602650462963</v>
      </c>
      <c r="S3885">
        <f t="shared" si="243"/>
        <v>2014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8272</v>
      </c>
      <c r="O3886" t="s">
        <v>8314</v>
      </c>
      <c r="P3886">
        <f t="shared" si="240"/>
        <v>0</v>
      </c>
      <c r="Q3886">
        <f t="shared" si="241"/>
        <v>0</v>
      </c>
      <c r="R3886" s="14">
        <f t="shared" si="242"/>
        <v>42065.791574074072</v>
      </c>
      <c r="S3886">
        <f t="shared" si="243"/>
        <v>2015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8272</v>
      </c>
      <c r="O3887" t="s">
        <v>8314</v>
      </c>
      <c r="P3887">
        <f t="shared" si="240"/>
        <v>0</v>
      </c>
      <c r="Q3887">
        <f t="shared" si="241"/>
        <v>0</v>
      </c>
      <c r="R3887" s="14">
        <f t="shared" si="242"/>
        <v>42469.951284722221</v>
      </c>
      <c r="S3887">
        <f t="shared" si="243"/>
        <v>2016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8272</v>
      </c>
      <c r="O3888" t="s">
        <v>8314</v>
      </c>
      <c r="P3888">
        <f t="shared" si="240"/>
        <v>0</v>
      </c>
      <c r="Q3888">
        <f t="shared" si="241"/>
        <v>0</v>
      </c>
      <c r="R3888" s="14">
        <f t="shared" si="242"/>
        <v>41954.228032407409</v>
      </c>
      <c r="S3888">
        <f t="shared" si="243"/>
        <v>2014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8272</v>
      </c>
      <c r="O3889" t="s">
        <v>8314</v>
      </c>
      <c r="P3889">
        <f t="shared" si="240"/>
        <v>2</v>
      </c>
      <c r="Q3889">
        <f t="shared" si="241"/>
        <v>17.5</v>
      </c>
      <c r="R3889" s="14">
        <f t="shared" si="242"/>
        <v>42079.857974537037</v>
      </c>
      <c r="S3889">
        <f t="shared" si="243"/>
        <v>2015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8272</v>
      </c>
      <c r="O3890" t="s">
        <v>8273</v>
      </c>
      <c r="P3890">
        <f t="shared" si="240"/>
        <v>27</v>
      </c>
      <c r="Q3890">
        <f t="shared" si="241"/>
        <v>38.71</v>
      </c>
      <c r="R3890" s="14">
        <f t="shared" si="242"/>
        <v>42762.545810185184</v>
      </c>
      <c r="S3890">
        <f t="shared" si="243"/>
        <v>2017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8272</v>
      </c>
      <c r="O3891" t="s">
        <v>8273</v>
      </c>
      <c r="P3891">
        <f t="shared" si="240"/>
        <v>1</v>
      </c>
      <c r="Q3891">
        <f t="shared" si="241"/>
        <v>13.11</v>
      </c>
      <c r="R3891" s="14">
        <f t="shared" si="242"/>
        <v>41977.004976851851</v>
      </c>
      <c r="S3891">
        <f t="shared" si="243"/>
        <v>2014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8272</v>
      </c>
      <c r="O3892" t="s">
        <v>8273</v>
      </c>
      <c r="P3892">
        <f t="shared" si="240"/>
        <v>17</v>
      </c>
      <c r="Q3892">
        <f t="shared" si="241"/>
        <v>315.5</v>
      </c>
      <c r="R3892" s="14">
        <f t="shared" si="242"/>
        <v>42171.758611111116</v>
      </c>
      <c r="S3892">
        <f t="shared" si="243"/>
        <v>2015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8272</v>
      </c>
      <c r="O3893" t="s">
        <v>8273</v>
      </c>
      <c r="P3893">
        <f t="shared" si="240"/>
        <v>33</v>
      </c>
      <c r="Q3893">
        <f t="shared" si="241"/>
        <v>37.14</v>
      </c>
      <c r="R3893" s="14">
        <f t="shared" si="242"/>
        <v>42056.1324537037</v>
      </c>
      <c r="S3893">
        <f t="shared" si="243"/>
        <v>2015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8272</v>
      </c>
      <c r="O3894" t="s">
        <v>8273</v>
      </c>
      <c r="P3894">
        <f t="shared" si="240"/>
        <v>0</v>
      </c>
      <c r="Q3894">
        <f t="shared" si="241"/>
        <v>0</v>
      </c>
      <c r="R3894" s="14">
        <f t="shared" si="242"/>
        <v>41867.652280092596</v>
      </c>
      <c r="S3894">
        <f t="shared" si="243"/>
        <v>2014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8272</v>
      </c>
      <c r="O3895" t="s">
        <v>8273</v>
      </c>
      <c r="P3895">
        <f t="shared" si="240"/>
        <v>22</v>
      </c>
      <c r="Q3895">
        <f t="shared" si="241"/>
        <v>128.27000000000001</v>
      </c>
      <c r="R3895" s="14">
        <f t="shared" si="242"/>
        <v>41779.657870370371</v>
      </c>
      <c r="S3895">
        <f t="shared" si="243"/>
        <v>2014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8272</v>
      </c>
      <c r="O3896" t="s">
        <v>8273</v>
      </c>
      <c r="P3896">
        <f t="shared" si="240"/>
        <v>3</v>
      </c>
      <c r="Q3896">
        <f t="shared" si="241"/>
        <v>47.27</v>
      </c>
      <c r="R3896" s="14">
        <f t="shared" si="242"/>
        <v>42679.958472222221</v>
      </c>
      <c r="S3896">
        <f t="shared" si="243"/>
        <v>2016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8272</v>
      </c>
      <c r="O3897" t="s">
        <v>8273</v>
      </c>
      <c r="P3897">
        <f t="shared" si="240"/>
        <v>5</v>
      </c>
      <c r="Q3897">
        <f t="shared" si="241"/>
        <v>50</v>
      </c>
      <c r="R3897" s="14">
        <f t="shared" si="242"/>
        <v>42032.250208333338</v>
      </c>
      <c r="S3897">
        <f t="shared" si="243"/>
        <v>2015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8272</v>
      </c>
      <c r="O3898" t="s">
        <v>8273</v>
      </c>
      <c r="P3898">
        <f t="shared" si="240"/>
        <v>11</v>
      </c>
      <c r="Q3898">
        <f t="shared" si="241"/>
        <v>42.5</v>
      </c>
      <c r="R3898" s="14">
        <f t="shared" si="242"/>
        <v>41793.191875000004</v>
      </c>
      <c r="S3898">
        <f t="shared" si="243"/>
        <v>2014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8272</v>
      </c>
      <c r="O3899" t="s">
        <v>8273</v>
      </c>
      <c r="P3899">
        <f t="shared" si="240"/>
        <v>18</v>
      </c>
      <c r="Q3899">
        <f t="shared" si="241"/>
        <v>44</v>
      </c>
      <c r="R3899" s="14">
        <f t="shared" si="242"/>
        <v>41982.87364583333</v>
      </c>
      <c r="S3899">
        <f t="shared" si="243"/>
        <v>2014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8272</v>
      </c>
      <c r="O3900" t="s">
        <v>8273</v>
      </c>
      <c r="P3900">
        <f t="shared" si="240"/>
        <v>33</v>
      </c>
      <c r="Q3900">
        <f t="shared" si="241"/>
        <v>50.88</v>
      </c>
      <c r="R3900" s="14">
        <f t="shared" si="242"/>
        <v>42193.482291666667</v>
      </c>
      <c r="S3900">
        <f t="shared" si="243"/>
        <v>2015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8272</v>
      </c>
      <c r="O3901" t="s">
        <v>8273</v>
      </c>
      <c r="P3901">
        <f t="shared" si="240"/>
        <v>1</v>
      </c>
      <c r="Q3901">
        <f t="shared" si="241"/>
        <v>62.5</v>
      </c>
      <c r="R3901" s="14">
        <f t="shared" si="242"/>
        <v>41843.775011574071</v>
      </c>
      <c r="S3901">
        <f t="shared" si="243"/>
        <v>2014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8272</v>
      </c>
      <c r="O3902" t="s">
        <v>8273</v>
      </c>
      <c r="P3902">
        <f t="shared" si="240"/>
        <v>5</v>
      </c>
      <c r="Q3902">
        <f t="shared" si="241"/>
        <v>27</v>
      </c>
      <c r="R3902" s="14">
        <f t="shared" si="242"/>
        <v>42136.092488425929</v>
      </c>
      <c r="S3902">
        <f t="shared" si="243"/>
        <v>2015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8272</v>
      </c>
      <c r="O3903" t="s">
        <v>8273</v>
      </c>
      <c r="P3903">
        <f t="shared" si="240"/>
        <v>1</v>
      </c>
      <c r="Q3903">
        <f t="shared" si="241"/>
        <v>25</v>
      </c>
      <c r="R3903" s="14">
        <f t="shared" si="242"/>
        <v>42317.826377314821</v>
      </c>
      <c r="S3903">
        <f t="shared" si="243"/>
        <v>2015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8272</v>
      </c>
      <c r="O3904" t="s">
        <v>8273</v>
      </c>
      <c r="P3904">
        <f t="shared" si="240"/>
        <v>49</v>
      </c>
      <c r="Q3904">
        <f t="shared" si="241"/>
        <v>47.26</v>
      </c>
      <c r="R3904" s="14">
        <f t="shared" si="242"/>
        <v>42663.468078703707</v>
      </c>
      <c r="S3904">
        <f t="shared" si="243"/>
        <v>2016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8272</v>
      </c>
      <c r="O3905" t="s">
        <v>8273</v>
      </c>
      <c r="P3905">
        <f t="shared" si="240"/>
        <v>0</v>
      </c>
      <c r="Q3905">
        <f t="shared" si="241"/>
        <v>0</v>
      </c>
      <c r="R3905" s="14">
        <f t="shared" si="242"/>
        <v>42186.01116898148</v>
      </c>
      <c r="S3905">
        <f t="shared" si="243"/>
        <v>2015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8272</v>
      </c>
      <c r="O3906" t="s">
        <v>8273</v>
      </c>
      <c r="P3906">
        <f t="shared" ref="P3906:P3969" si="244">ROUND(E3906/D3906*100,0)</f>
        <v>0</v>
      </c>
      <c r="Q3906">
        <f t="shared" si="241"/>
        <v>1.5</v>
      </c>
      <c r="R3906" s="14">
        <f t="shared" si="242"/>
        <v>42095.229166666672</v>
      </c>
      <c r="S3906">
        <f t="shared" si="243"/>
        <v>2015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8272</v>
      </c>
      <c r="O3907" t="s">
        <v>8273</v>
      </c>
      <c r="P3907">
        <f t="shared" si="244"/>
        <v>12</v>
      </c>
      <c r="Q3907">
        <f t="shared" ref="Q3907:Q3970" si="245">IFERROR(ROUND(E3907/L3907,2),0)</f>
        <v>24.71</v>
      </c>
      <c r="R3907" s="14">
        <f t="shared" ref="R3907:R3970" si="246">(((J3907/60)/60)/24)+DATE(1970,1,1)</f>
        <v>42124.623877314814</v>
      </c>
      <c r="S3907">
        <f t="shared" ref="S3907:S3970" si="247">YEAR(R3907)</f>
        <v>2015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8272</v>
      </c>
      <c r="O3908" t="s">
        <v>8273</v>
      </c>
      <c r="P3908">
        <f t="shared" si="244"/>
        <v>67</v>
      </c>
      <c r="Q3908">
        <f t="shared" si="245"/>
        <v>63.13</v>
      </c>
      <c r="R3908" s="14">
        <f t="shared" si="246"/>
        <v>42143.917743055557</v>
      </c>
      <c r="S3908">
        <f t="shared" si="247"/>
        <v>2015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8272</v>
      </c>
      <c r="O3909" t="s">
        <v>8273</v>
      </c>
      <c r="P3909">
        <f t="shared" si="244"/>
        <v>15</v>
      </c>
      <c r="Q3909">
        <f t="shared" si="245"/>
        <v>38.25</v>
      </c>
      <c r="R3909" s="14">
        <f t="shared" si="246"/>
        <v>41906.819513888891</v>
      </c>
      <c r="S3909">
        <f t="shared" si="247"/>
        <v>2014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8272</v>
      </c>
      <c r="O3910" t="s">
        <v>8273</v>
      </c>
      <c r="P3910">
        <f t="shared" si="244"/>
        <v>9</v>
      </c>
      <c r="Q3910">
        <f t="shared" si="245"/>
        <v>16.25</v>
      </c>
      <c r="R3910" s="14">
        <f t="shared" si="246"/>
        <v>41834.135370370372</v>
      </c>
      <c r="S3910">
        <f t="shared" si="247"/>
        <v>2014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8272</v>
      </c>
      <c r="O3911" t="s">
        <v>8273</v>
      </c>
      <c r="P3911">
        <f t="shared" si="244"/>
        <v>0</v>
      </c>
      <c r="Q3911">
        <f t="shared" si="245"/>
        <v>33.75</v>
      </c>
      <c r="R3911" s="14">
        <f t="shared" si="246"/>
        <v>41863.359282407408</v>
      </c>
      <c r="S3911">
        <f t="shared" si="247"/>
        <v>2014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8272</v>
      </c>
      <c r="O3912" t="s">
        <v>8273</v>
      </c>
      <c r="P3912">
        <f t="shared" si="244"/>
        <v>3</v>
      </c>
      <c r="Q3912">
        <f t="shared" si="245"/>
        <v>61.67</v>
      </c>
      <c r="R3912" s="14">
        <f t="shared" si="246"/>
        <v>42224.756909722222</v>
      </c>
      <c r="S3912">
        <f t="shared" si="247"/>
        <v>2015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8272</v>
      </c>
      <c r="O3913" t="s">
        <v>8273</v>
      </c>
      <c r="P3913">
        <f t="shared" si="244"/>
        <v>37</v>
      </c>
      <c r="Q3913">
        <f t="shared" si="245"/>
        <v>83.14</v>
      </c>
      <c r="R3913" s="14">
        <f t="shared" si="246"/>
        <v>41939.8122337963</v>
      </c>
      <c r="S3913">
        <f t="shared" si="247"/>
        <v>2014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8272</v>
      </c>
      <c r="O3914" t="s">
        <v>8273</v>
      </c>
      <c r="P3914">
        <f t="shared" si="244"/>
        <v>0</v>
      </c>
      <c r="Q3914">
        <f t="shared" si="245"/>
        <v>1</v>
      </c>
      <c r="R3914" s="14">
        <f t="shared" si="246"/>
        <v>42059.270023148143</v>
      </c>
      <c r="S3914">
        <f t="shared" si="247"/>
        <v>2015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8272</v>
      </c>
      <c r="O3915" t="s">
        <v>8273</v>
      </c>
      <c r="P3915">
        <f t="shared" si="244"/>
        <v>10</v>
      </c>
      <c r="Q3915">
        <f t="shared" si="245"/>
        <v>142.86000000000001</v>
      </c>
      <c r="R3915" s="14">
        <f t="shared" si="246"/>
        <v>42308.211215277777</v>
      </c>
      <c r="S3915">
        <f t="shared" si="247"/>
        <v>2015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8272</v>
      </c>
      <c r="O3916" t="s">
        <v>8273</v>
      </c>
      <c r="P3916">
        <f t="shared" si="244"/>
        <v>36</v>
      </c>
      <c r="Q3916">
        <f t="shared" si="245"/>
        <v>33.67</v>
      </c>
      <c r="R3916" s="14">
        <f t="shared" si="246"/>
        <v>42114.818935185183</v>
      </c>
      <c r="S3916">
        <f t="shared" si="247"/>
        <v>2015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8272</v>
      </c>
      <c r="O3917" t="s">
        <v>8273</v>
      </c>
      <c r="P3917">
        <f t="shared" si="244"/>
        <v>0</v>
      </c>
      <c r="Q3917">
        <f t="shared" si="245"/>
        <v>5</v>
      </c>
      <c r="R3917" s="14">
        <f t="shared" si="246"/>
        <v>42492.98505787037</v>
      </c>
      <c r="S3917">
        <f t="shared" si="247"/>
        <v>2016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8272</v>
      </c>
      <c r="O3918" t="s">
        <v>8273</v>
      </c>
      <c r="P3918">
        <f t="shared" si="244"/>
        <v>0</v>
      </c>
      <c r="Q3918">
        <f t="shared" si="245"/>
        <v>0</v>
      </c>
      <c r="R3918" s="14">
        <f t="shared" si="246"/>
        <v>42494.471666666665</v>
      </c>
      <c r="S3918">
        <f t="shared" si="247"/>
        <v>2016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8272</v>
      </c>
      <c r="O3919" t="s">
        <v>8273</v>
      </c>
      <c r="P3919">
        <f t="shared" si="244"/>
        <v>0</v>
      </c>
      <c r="Q3919">
        <f t="shared" si="245"/>
        <v>10</v>
      </c>
      <c r="R3919" s="14">
        <f t="shared" si="246"/>
        <v>41863.527326388888</v>
      </c>
      <c r="S3919">
        <f t="shared" si="247"/>
        <v>2014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8272</v>
      </c>
      <c r="O3920" t="s">
        <v>8273</v>
      </c>
      <c r="P3920">
        <f t="shared" si="244"/>
        <v>0</v>
      </c>
      <c r="Q3920">
        <f t="shared" si="245"/>
        <v>40</v>
      </c>
      <c r="R3920" s="14">
        <f t="shared" si="246"/>
        <v>41843.664618055554</v>
      </c>
      <c r="S3920">
        <f t="shared" si="247"/>
        <v>2014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8272</v>
      </c>
      <c r="O3921" t="s">
        <v>8273</v>
      </c>
      <c r="P3921">
        <f t="shared" si="244"/>
        <v>2</v>
      </c>
      <c r="Q3921">
        <f t="shared" si="245"/>
        <v>30</v>
      </c>
      <c r="R3921" s="14">
        <f t="shared" si="246"/>
        <v>42358.684872685189</v>
      </c>
      <c r="S3921">
        <f t="shared" si="247"/>
        <v>2015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8272</v>
      </c>
      <c r="O3922" t="s">
        <v>8273</v>
      </c>
      <c r="P3922">
        <f t="shared" si="244"/>
        <v>5</v>
      </c>
      <c r="Q3922">
        <f t="shared" si="245"/>
        <v>45</v>
      </c>
      <c r="R3922" s="14">
        <f t="shared" si="246"/>
        <v>42657.38726851852</v>
      </c>
      <c r="S3922">
        <f t="shared" si="247"/>
        <v>2016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8272</v>
      </c>
      <c r="O3923" t="s">
        <v>8273</v>
      </c>
      <c r="P3923">
        <f t="shared" si="244"/>
        <v>0</v>
      </c>
      <c r="Q3923">
        <f t="shared" si="245"/>
        <v>0</v>
      </c>
      <c r="R3923" s="14">
        <f t="shared" si="246"/>
        <v>41926.542303240742</v>
      </c>
      <c r="S3923">
        <f t="shared" si="247"/>
        <v>2014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8272</v>
      </c>
      <c r="O3924" t="s">
        <v>8273</v>
      </c>
      <c r="P3924">
        <f t="shared" si="244"/>
        <v>8</v>
      </c>
      <c r="Q3924">
        <f t="shared" si="245"/>
        <v>10.17</v>
      </c>
      <c r="R3924" s="14">
        <f t="shared" si="246"/>
        <v>42020.768634259264</v>
      </c>
      <c r="S3924">
        <f t="shared" si="247"/>
        <v>2015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8272</v>
      </c>
      <c r="O3925" t="s">
        <v>8273</v>
      </c>
      <c r="P3925">
        <f t="shared" si="244"/>
        <v>12</v>
      </c>
      <c r="Q3925">
        <f t="shared" si="245"/>
        <v>81.41</v>
      </c>
      <c r="R3925" s="14">
        <f t="shared" si="246"/>
        <v>42075.979988425926</v>
      </c>
      <c r="S3925">
        <f t="shared" si="247"/>
        <v>2015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8272</v>
      </c>
      <c r="O3926" t="s">
        <v>8273</v>
      </c>
      <c r="P3926">
        <f t="shared" si="244"/>
        <v>15</v>
      </c>
      <c r="Q3926">
        <f t="shared" si="245"/>
        <v>57.25</v>
      </c>
      <c r="R3926" s="14">
        <f t="shared" si="246"/>
        <v>41786.959745370368</v>
      </c>
      <c r="S3926">
        <f t="shared" si="247"/>
        <v>2014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8272</v>
      </c>
      <c r="O3927" t="s">
        <v>8273</v>
      </c>
      <c r="P3927">
        <f t="shared" si="244"/>
        <v>10</v>
      </c>
      <c r="Q3927">
        <f t="shared" si="245"/>
        <v>5</v>
      </c>
      <c r="R3927" s="14">
        <f t="shared" si="246"/>
        <v>41820.870821759258</v>
      </c>
      <c r="S3927">
        <f t="shared" si="247"/>
        <v>2014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8272</v>
      </c>
      <c r="O3928" t="s">
        <v>8273</v>
      </c>
      <c r="P3928">
        <f t="shared" si="244"/>
        <v>0</v>
      </c>
      <c r="Q3928">
        <f t="shared" si="245"/>
        <v>15</v>
      </c>
      <c r="R3928" s="14">
        <f t="shared" si="246"/>
        <v>41970.085046296299</v>
      </c>
      <c r="S3928">
        <f t="shared" si="247"/>
        <v>2014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8272</v>
      </c>
      <c r="O3929" t="s">
        <v>8273</v>
      </c>
      <c r="P3929">
        <f t="shared" si="244"/>
        <v>1</v>
      </c>
      <c r="Q3929">
        <f t="shared" si="245"/>
        <v>12.5</v>
      </c>
      <c r="R3929" s="14">
        <f t="shared" si="246"/>
        <v>41830.267407407409</v>
      </c>
      <c r="S3929">
        <f t="shared" si="247"/>
        <v>2014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8272</v>
      </c>
      <c r="O3930" t="s">
        <v>8273</v>
      </c>
      <c r="P3930">
        <f t="shared" si="244"/>
        <v>13</v>
      </c>
      <c r="Q3930">
        <f t="shared" si="245"/>
        <v>93</v>
      </c>
      <c r="R3930" s="14">
        <f t="shared" si="246"/>
        <v>42265.683182870373</v>
      </c>
      <c r="S3930">
        <f t="shared" si="247"/>
        <v>2015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8272</v>
      </c>
      <c r="O3931" t="s">
        <v>8273</v>
      </c>
      <c r="P3931">
        <f t="shared" si="244"/>
        <v>2</v>
      </c>
      <c r="Q3931">
        <f t="shared" si="245"/>
        <v>32.36</v>
      </c>
      <c r="R3931" s="14">
        <f t="shared" si="246"/>
        <v>42601.827141203699</v>
      </c>
      <c r="S3931">
        <f t="shared" si="247"/>
        <v>2016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8272</v>
      </c>
      <c r="O3932" t="s">
        <v>8273</v>
      </c>
      <c r="P3932">
        <f t="shared" si="244"/>
        <v>0</v>
      </c>
      <c r="Q3932">
        <f t="shared" si="245"/>
        <v>0</v>
      </c>
      <c r="R3932" s="14">
        <f t="shared" si="246"/>
        <v>42433.338749999995</v>
      </c>
      <c r="S3932">
        <f t="shared" si="247"/>
        <v>2016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8272</v>
      </c>
      <c r="O3933" t="s">
        <v>8273</v>
      </c>
      <c r="P3933">
        <f t="shared" si="244"/>
        <v>0</v>
      </c>
      <c r="Q3933">
        <f t="shared" si="245"/>
        <v>0</v>
      </c>
      <c r="R3933" s="14">
        <f t="shared" si="246"/>
        <v>42228.151701388888</v>
      </c>
      <c r="S3933">
        <f t="shared" si="247"/>
        <v>2015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8272</v>
      </c>
      <c r="O3934" t="s">
        <v>8273</v>
      </c>
      <c r="P3934">
        <f t="shared" si="244"/>
        <v>0</v>
      </c>
      <c r="Q3934">
        <f t="shared" si="245"/>
        <v>1</v>
      </c>
      <c r="R3934" s="14">
        <f t="shared" si="246"/>
        <v>42415.168564814812</v>
      </c>
      <c r="S3934">
        <f t="shared" si="247"/>
        <v>2016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8272</v>
      </c>
      <c r="O3935" t="s">
        <v>8273</v>
      </c>
      <c r="P3935">
        <f t="shared" si="244"/>
        <v>16</v>
      </c>
      <c r="Q3935">
        <f t="shared" si="245"/>
        <v>91.83</v>
      </c>
      <c r="R3935" s="14">
        <f t="shared" si="246"/>
        <v>42538.968310185184</v>
      </c>
      <c r="S3935">
        <f t="shared" si="247"/>
        <v>2016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8272</v>
      </c>
      <c r="O3936" t="s">
        <v>8273</v>
      </c>
      <c r="P3936">
        <f t="shared" si="244"/>
        <v>11</v>
      </c>
      <c r="Q3936">
        <f t="shared" si="245"/>
        <v>45.83</v>
      </c>
      <c r="R3936" s="14">
        <f t="shared" si="246"/>
        <v>42233.671747685185</v>
      </c>
      <c r="S3936">
        <f t="shared" si="247"/>
        <v>2015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8272</v>
      </c>
      <c r="O3937" t="s">
        <v>8273</v>
      </c>
      <c r="P3937">
        <f t="shared" si="244"/>
        <v>44</v>
      </c>
      <c r="Q3937">
        <f t="shared" si="245"/>
        <v>57.17</v>
      </c>
      <c r="R3937" s="14">
        <f t="shared" si="246"/>
        <v>42221.656782407401</v>
      </c>
      <c r="S3937">
        <f t="shared" si="247"/>
        <v>2015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8272</v>
      </c>
      <c r="O3938" t="s">
        <v>8273</v>
      </c>
      <c r="P3938">
        <f t="shared" si="244"/>
        <v>0</v>
      </c>
      <c r="Q3938">
        <f t="shared" si="245"/>
        <v>0</v>
      </c>
      <c r="R3938" s="14">
        <f t="shared" si="246"/>
        <v>42675.262962962966</v>
      </c>
      <c r="S3938">
        <f t="shared" si="247"/>
        <v>2016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8272</v>
      </c>
      <c r="O3939" t="s">
        <v>8273</v>
      </c>
      <c r="P3939">
        <f t="shared" si="244"/>
        <v>86</v>
      </c>
      <c r="Q3939">
        <f t="shared" si="245"/>
        <v>248.5</v>
      </c>
      <c r="R3939" s="14">
        <f t="shared" si="246"/>
        <v>42534.631481481483</v>
      </c>
      <c r="S3939">
        <f t="shared" si="247"/>
        <v>2016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8272</v>
      </c>
      <c r="O3940" t="s">
        <v>8273</v>
      </c>
      <c r="P3940">
        <f t="shared" si="244"/>
        <v>12</v>
      </c>
      <c r="Q3940">
        <f t="shared" si="245"/>
        <v>79.400000000000006</v>
      </c>
      <c r="R3940" s="14">
        <f t="shared" si="246"/>
        <v>42151.905717592599</v>
      </c>
      <c r="S3940">
        <f t="shared" si="247"/>
        <v>2015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8272</v>
      </c>
      <c r="O3941" t="s">
        <v>8273</v>
      </c>
      <c r="P3941">
        <f t="shared" si="244"/>
        <v>0</v>
      </c>
      <c r="Q3941">
        <f t="shared" si="245"/>
        <v>5</v>
      </c>
      <c r="R3941" s="14">
        <f t="shared" si="246"/>
        <v>41915.400219907409</v>
      </c>
      <c r="S3941">
        <f t="shared" si="247"/>
        <v>2014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8272</v>
      </c>
      <c r="O3942" t="s">
        <v>8273</v>
      </c>
      <c r="P3942">
        <f t="shared" si="244"/>
        <v>0</v>
      </c>
      <c r="Q3942">
        <f t="shared" si="245"/>
        <v>5.5</v>
      </c>
      <c r="R3942" s="14">
        <f t="shared" si="246"/>
        <v>41961.492488425924</v>
      </c>
      <c r="S3942">
        <f t="shared" si="247"/>
        <v>2014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8272</v>
      </c>
      <c r="O3943" t="s">
        <v>8273</v>
      </c>
      <c r="P3943">
        <f t="shared" si="244"/>
        <v>1</v>
      </c>
      <c r="Q3943">
        <f t="shared" si="245"/>
        <v>25</v>
      </c>
      <c r="R3943" s="14">
        <f t="shared" si="246"/>
        <v>41940.587233796294</v>
      </c>
      <c r="S3943">
        <f t="shared" si="247"/>
        <v>2014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8272</v>
      </c>
      <c r="O3944" t="s">
        <v>8273</v>
      </c>
      <c r="P3944">
        <f t="shared" si="244"/>
        <v>0</v>
      </c>
      <c r="Q3944">
        <f t="shared" si="245"/>
        <v>0</v>
      </c>
      <c r="R3944" s="14">
        <f t="shared" si="246"/>
        <v>42111.904097222221</v>
      </c>
      <c r="S3944">
        <f t="shared" si="247"/>
        <v>2015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8272</v>
      </c>
      <c r="O3945" t="s">
        <v>8273</v>
      </c>
      <c r="P3945">
        <f t="shared" si="244"/>
        <v>36</v>
      </c>
      <c r="Q3945">
        <f t="shared" si="245"/>
        <v>137.08000000000001</v>
      </c>
      <c r="R3945" s="14">
        <f t="shared" si="246"/>
        <v>42279.778564814813</v>
      </c>
      <c r="S3945">
        <f t="shared" si="247"/>
        <v>2015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8272</v>
      </c>
      <c r="O3946" t="s">
        <v>8273</v>
      </c>
      <c r="P3946">
        <f t="shared" si="244"/>
        <v>0</v>
      </c>
      <c r="Q3946">
        <f t="shared" si="245"/>
        <v>0</v>
      </c>
      <c r="R3946" s="14">
        <f t="shared" si="246"/>
        <v>42213.662905092591</v>
      </c>
      <c r="S3946">
        <f t="shared" si="247"/>
        <v>2015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8272</v>
      </c>
      <c r="O3947" t="s">
        <v>8273</v>
      </c>
      <c r="P3947">
        <f t="shared" si="244"/>
        <v>0</v>
      </c>
      <c r="Q3947">
        <f t="shared" si="245"/>
        <v>5</v>
      </c>
      <c r="R3947" s="14">
        <f t="shared" si="246"/>
        <v>42109.801712962959</v>
      </c>
      <c r="S3947">
        <f t="shared" si="247"/>
        <v>2015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8272</v>
      </c>
      <c r="O3948" t="s">
        <v>8273</v>
      </c>
      <c r="P3948">
        <f t="shared" si="244"/>
        <v>3</v>
      </c>
      <c r="Q3948">
        <f t="shared" si="245"/>
        <v>39</v>
      </c>
      <c r="R3948" s="14">
        <f t="shared" si="246"/>
        <v>42031.833587962959</v>
      </c>
      <c r="S3948">
        <f t="shared" si="247"/>
        <v>2015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8272</v>
      </c>
      <c r="O3949" t="s">
        <v>8273</v>
      </c>
      <c r="P3949">
        <f t="shared" si="244"/>
        <v>3</v>
      </c>
      <c r="Q3949">
        <f t="shared" si="245"/>
        <v>50.5</v>
      </c>
      <c r="R3949" s="14">
        <f t="shared" si="246"/>
        <v>42615.142870370371</v>
      </c>
      <c r="S3949">
        <f t="shared" si="247"/>
        <v>2016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8272</v>
      </c>
      <c r="O3950" t="s">
        <v>8273</v>
      </c>
      <c r="P3950">
        <f t="shared" si="244"/>
        <v>0</v>
      </c>
      <c r="Q3950">
        <f t="shared" si="245"/>
        <v>0</v>
      </c>
      <c r="R3950" s="14">
        <f t="shared" si="246"/>
        <v>41829.325497685182</v>
      </c>
      <c r="S3950">
        <f t="shared" si="247"/>
        <v>2014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8272</v>
      </c>
      <c r="O3951" t="s">
        <v>8273</v>
      </c>
      <c r="P3951">
        <f t="shared" si="244"/>
        <v>16</v>
      </c>
      <c r="Q3951">
        <f t="shared" si="245"/>
        <v>49.28</v>
      </c>
      <c r="R3951" s="14">
        <f t="shared" si="246"/>
        <v>42016.120613425926</v>
      </c>
      <c r="S3951">
        <f t="shared" si="247"/>
        <v>2015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8272</v>
      </c>
      <c r="O3952" t="s">
        <v>8273</v>
      </c>
      <c r="P3952">
        <f t="shared" si="244"/>
        <v>1</v>
      </c>
      <c r="Q3952">
        <f t="shared" si="245"/>
        <v>25</v>
      </c>
      <c r="R3952" s="14">
        <f t="shared" si="246"/>
        <v>42439.702314814815</v>
      </c>
      <c r="S3952">
        <f t="shared" si="247"/>
        <v>2016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8272</v>
      </c>
      <c r="O3953" t="s">
        <v>8273</v>
      </c>
      <c r="P3953">
        <f t="shared" si="244"/>
        <v>0</v>
      </c>
      <c r="Q3953">
        <f t="shared" si="245"/>
        <v>1</v>
      </c>
      <c r="R3953" s="14">
        <f t="shared" si="246"/>
        <v>42433.825717592597</v>
      </c>
      <c r="S3953">
        <f t="shared" si="247"/>
        <v>2016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8272</v>
      </c>
      <c r="O3954" t="s">
        <v>8273</v>
      </c>
      <c r="P3954">
        <f t="shared" si="244"/>
        <v>0</v>
      </c>
      <c r="Q3954">
        <f t="shared" si="245"/>
        <v>25</v>
      </c>
      <c r="R3954" s="14">
        <f t="shared" si="246"/>
        <v>42243.790393518517</v>
      </c>
      <c r="S3954">
        <f t="shared" si="247"/>
        <v>2015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8272</v>
      </c>
      <c r="O3955" t="s">
        <v>8273</v>
      </c>
      <c r="P3955">
        <f t="shared" si="244"/>
        <v>0</v>
      </c>
      <c r="Q3955">
        <f t="shared" si="245"/>
        <v>0</v>
      </c>
      <c r="R3955" s="14">
        <f t="shared" si="246"/>
        <v>42550.048449074078</v>
      </c>
      <c r="S3955">
        <f t="shared" si="247"/>
        <v>2016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8272</v>
      </c>
      <c r="O3956" t="s">
        <v>8273</v>
      </c>
      <c r="P3956">
        <f t="shared" si="244"/>
        <v>0</v>
      </c>
      <c r="Q3956">
        <f t="shared" si="245"/>
        <v>0</v>
      </c>
      <c r="R3956" s="14">
        <f t="shared" si="246"/>
        <v>41774.651203703703</v>
      </c>
      <c r="S3956">
        <f t="shared" si="247"/>
        <v>2014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8272</v>
      </c>
      <c r="O3957" t="s">
        <v>8273</v>
      </c>
      <c r="P3957">
        <f t="shared" si="244"/>
        <v>24</v>
      </c>
      <c r="Q3957">
        <f t="shared" si="245"/>
        <v>53.13</v>
      </c>
      <c r="R3957" s="14">
        <f t="shared" si="246"/>
        <v>42306.848854166667</v>
      </c>
      <c r="S3957">
        <f t="shared" si="247"/>
        <v>2015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8272</v>
      </c>
      <c r="O3958" t="s">
        <v>8273</v>
      </c>
      <c r="P3958">
        <f t="shared" si="244"/>
        <v>0</v>
      </c>
      <c r="Q3958">
        <f t="shared" si="245"/>
        <v>0</v>
      </c>
      <c r="R3958" s="14">
        <f t="shared" si="246"/>
        <v>42457.932025462964</v>
      </c>
      <c r="S3958">
        <f t="shared" si="247"/>
        <v>2016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8272</v>
      </c>
      <c r="O3959" t="s">
        <v>8273</v>
      </c>
      <c r="P3959">
        <f t="shared" si="244"/>
        <v>0</v>
      </c>
      <c r="Q3959">
        <f t="shared" si="245"/>
        <v>7</v>
      </c>
      <c r="R3959" s="14">
        <f t="shared" si="246"/>
        <v>42513.976319444439</v>
      </c>
      <c r="S3959">
        <f t="shared" si="247"/>
        <v>2016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8272</v>
      </c>
      <c r="O3960" t="s">
        <v>8273</v>
      </c>
      <c r="P3960">
        <f t="shared" si="244"/>
        <v>32</v>
      </c>
      <c r="Q3960">
        <f t="shared" si="245"/>
        <v>40.06</v>
      </c>
      <c r="R3960" s="14">
        <f t="shared" si="246"/>
        <v>41816.950370370374</v>
      </c>
      <c r="S3960">
        <f t="shared" si="247"/>
        <v>2014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8272</v>
      </c>
      <c r="O3961" t="s">
        <v>8273</v>
      </c>
      <c r="P3961">
        <f t="shared" si="244"/>
        <v>24</v>
      </c>
      <c r="Q3961">
        <f t="shared" si="245"/>
        <v>24.33</v>
      </c>
      <c r="R3961" s="14">
        <f t="shared" si="246"/>
        <v>41880.788842592592</v>
      </c>
      <c r="S3961">
        <f t="shared" si="247"/>
        <v>2014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8272</v>
      </c>
      <c r="O3962" t="s">
        <v>8273</v>
      </c>
      <c r="P3962">
        <f t="shared" si="244"/>
        <v>2</v>
      </c>
      <c r="Q3962">
        <f t="shared" si="245"/>
        <v>11.25</v>
      </c>
      <c r="R3962" s="14">
        <f t="shared" si="246"/>
        <v>42342.845555555556</v>
      </c>
      <c r="S3962">
        <f t="shared" si="247"/>
        <v>2015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8272</v>
      </c>
      <c r="O3963" t="s">
        <v>8273</v>
      </c>
      <c r="P3963">
        <f t="shared" si="244"/>
        <v>0</v>
      </c>
      <c r="Q3963">
        <f t="shared" si="245"/>
        <v>10.5</v>
      </c>
      <c r="R3963" s="14">
        <f t="shared" si="246"/>
        <v>41745.891319444447</v>
      </c>
      <c r="S3963">
        <f t="shared" si="247"/>
        <v>2014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8272</v>
      </c>
      <c r="O3964" t="s">
        <v>8273</v>
      </c>
      <c r="P3964">
        <f t="shared" si="244"/>
        <v>3</v>
      </c>
      <c r="Q3964">
        <f t="shared" si="245"/>
        <v>15</v>
      </c>
      <c r="R3964" s="14">
        <f t="shared" si="246"/>
        <v>42311.621458333335</v>
      </c>
      <c r="S3964">
        <f t="shared" si="247"/>
        <v>2015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8272</v>
      </c>
      <c r="O3965" t="s">
        <v>8273</v>
      </c>
      <c r="P3965">
        <f t="shared" si="244"/>
        <v>0</v>
      </c>
      <c r="Q3965">
        <f t="shared" si="245"/>
        <v>0</v>
      </c>
      <c r="R3965" s="14">
        <f t="shared" si="246"/>
        <v>42296.154131944444</v>
      </c>
      <c r="S3965">
        <f t="shared" si="247"/>
        <v>2015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8272</v>
      </c>
      <c r="O3966" t="s">
        <v>8273</v>
      </c>
      <c r="P3966">
        <f t="shared" si="244"/>
        <v>6</v>
      </c>
      <c r="Q3966">
        <f t="shared" si="245"/>
        <v>42</v>
      </c>
      <c r="R3966" s="14">
        <f t="shared" si="246"/>
        <v>42053.722060185188</v>
      </c>
      <c r="S3966">
        <f t="shared" si="247"/>
        <v>2015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8272</v>
      </c>
      <c r="O3967" t="s">
        <v>8273</v>
      </c>
      <c r="P3967">
        <f t="shared" si="244"/>
        <v>14</v>
      </c>
      <c r="Q3967">
        <f t="shared" si="245"/>
        <v>71.25</v>
      </c>
      <c r="R3967" s="14">
        <f t="shared" si="246"/>
        <v>42414.235879629632</v>
      </c>
      <c r="S3967">
        <f t="shared" si="247"/>
        <v>2016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8272</v>
      </c>
      <c r="O3968" t="s">
        <v>8273</v>
      </c>
      <c r="P3968">
        <f t="shared" si="244"/>
        <v>1</v>
      </c>
      <c r="Q3968">
        <f t="shared" si="245"/>
        <v>22.5</v>
      </c>
      <c r="R3968" s="14">
        <f t="shared" si="246"/>
        <v>41801.711550925924</v>
      </c>
      <c r="S3968">
        <f t="shared" si="247"/>
        <v>2014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8272</v>
      </c>
      <c r="O3969" t="s">
        <v>8273</v>
      </c>
      <c r="P3969">
        <f t="shared" si="244"/>
        <v>24</v>
      </c>
      <c r="Q3969">
        <f t="shared" si="245"/>
        <v>41</v>
      </c>
      <c r="R3969" s="14">
        <f t="shared" si="246"/>
        <v>42770.290590277778</v>
      </c>
      <c r="S3969">
        <f t="shared" si="247"/>
        <v>2017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8272</v>
      </c>
      <c r="O3970" t="s">
        <v>8273</v>
      </c>
      <c r="P3970">
        <f t="shared" ref="P3970:P4033" si="248">ROUND(E3970/D3970*100,0)</f>
        <v>11</v>
      </c>
      <c r="Q3970">
        <f t="shared" si="245"/>
        <v>47.91</v>
      </c>
      <c r="R3970" s="14">
        <f t="shared" si="246"/>
        <v>42452.815659722226</v>
      </c>
      <c r="S3970">
        <f t="shared" si="247"/>
        <v>2016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8272</v>
      </c>
      <c r="O3971" t="s">
        <v>8273</v>
      </c>
      <c r="P3971">
        <f t="shared" si="248"/>
        <v>7</v>
      </c>
      <c r="Q3971">
        <f t="shared" ref="Q3971:Q4034" si="249">IFERROR(ROUND(E3971/L3971,2),0)</f>
        <v>35.17</v>
      </c>
      <c r="R3971" s="14">
        <f t="shared" ref="R3971:R4034" si="250">(((J3971/60)/60)/24)+DATE(1970,1,1)</f>
        <v>42601.854699074072</v>
      </c>
      <c r="S3971">
        <f t="shared" ref="S3971:S4034" si="251">YEAR(R3971)</f>
        <v>2016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8272</v>
      </c>
      <c r="O3972" t="s">
        <v>8273</v>
      </c>
      <c r="P3972">
        <f t="shared" si="248"/>
        <v>0</v>
      </c>
      <c r="Q3972">
        <f t="shared" si="249"/>
        <v>5.5</v>
      </c>
      <c r="R3972" s="14">
        <f t="shared" si="250"/>
        <v>42447.863553240735</v>
      </c>
      <c r="S3972">
        <f t="shared" si="251"/>
        <v>2016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8272</v>
      </c>
      <c r="O3973" t="s">
        <v>8273</v>
      </c>
      <c r="P3973">
        <f t="shared" si="248"/>
        <v>1</v>
      </c>
      <c r="Q3973">
        <f t="shared" si="249"/>
        <v>22.67</v>
      </c>
      <c r="R3973" s="14">
        <f t="shared" si="250"/>
        <v>41811.536180555559</v>
      </c>
      <c r="S3973">
        <f t="shared" si="251"/>
        <v>2014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8272</v>
      </c>
      <c r="O3974" t="s">
        <v>8273</v>
      </c>
      <c r="P3974">
        <f t="shared" si="248"/>
        <v>21</v>
      </c>
      <c r="Q3974">
        <f t="shared" si="249"/>
        <v>26.38</v>
      </c>
      <c r="R3974" s="14">
        <f t="shared" si="250"/>
        <v>41981.067523148144</v>
      </c>
      <c r="S3974">
        <f t="shared" si="251"/>
        <v>2014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8272</v>
      </c>
      <c r="O3975" t="s">
        <v>8273</v>
      </c>
      <c r="P3975">
        <f t="shared" si="248"/>
        <v>78</v>
      </c>
      <c r="Q3975">
        <f t="shared" si="249"/>
        <v>105.54</v>
      </c>
      <c r="R3975" s="14">
        <f t="shared" si="250"/>
        <v>42469.68414351852</v>
      </c>
      <c r="S3975">
        <f t="shared" si="251"/>
        <v>2016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8272</v>
      </c>
      <c r="O3976" t="s">
        <v>8273</v>
      </c>
      <c r="P3976">
        <f t="shared" si="248"/>
        <v>32</v>
      </c>
      <c r="Q3976">
        <f t="shared" si="249"/>
        <v>29.09</v>
      </c>
      <c r="R3976" s="14">
        <f t="shared" si="250"/>
        <v>42493.546851851846</v>
      </c>
      <c r="S3976">
        <f t="shared" si="251"/>
        <v>2016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8272</v>
      </c>
      <c r="O3977" t="s">
        <v>8273</v>
      </c>
      <c r="P3977">
        <f t="shared" si="248"/>
        <v>0</v>
      </c>
      <c r="Q3977">
        <f t="shared" si="249"/>
        <v>0</v>
      </c>
      <c r="R3977" s="14">
        <f t="shared" si="250"/>
        <v>42534.866875</v>
      </c>
      <c r="S3977">
        <f t="shared" si="251"/>
        <v>2016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8272</v>
      </c>
      <c r="O3978" t="s">
        <v>8273</v>
      </c>
      <c r="P3978">
        <f t="shared" si="248"/>
        <v>48</v>
      </c>
      <c r="Q3978">
        <f t="shared" si="249"/>
        <v>62</v>
      </c>
      <c r="R3978" s="14">
        <f t="shared" si="250"/>
        <v>41830.858344907407</v>
      </c>
      <c r="S3978">
        <f t="shared" si="251"/>
        <v>2014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8272</v>
      </c>
      <c r="O3979" t="s">
        <v>8273</v>
      </c>
      <c r="P3979">
        <f t="shared" si="248"/>
        <v>1</v>
      </c>
      <c r="Q3979">
        <f t="shared" si="249"/>
        <v>217.5</v>
      </c>
      <c r="R3979" s="14">
        <f t="shared" si="250"/>
        <v>42543.788564814815</v>
      </c>
      <c r="S3979">
        <f t="shared" si="251"/>
        <v>2016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8272</v>
      </c>
      <c r="O3980" t="s">
        <v>8273</v>
      </c>
      <c r="P3980">
        <f t="shared" si="248"/>
        <v>11</v>
      </c>
      <c r="Q3980">
        <f t="shared" si="249"/>
        <v>26.75</v>
      </c>
      <c r="R3980" s="14">
        <f t="shared" si="250"/>
        <v>41975.642974537041</v>
      </c>
      <c r="S3980">
        <f t="shared" si="251"/>
        <v>2014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8272</v>
      </c>
      <c r="O3981" t="s">
        <v>8273</v>
      </c>
      <c r="P3981">
        <f t="shared" si="248"/>
        <v>2</v>
      </c>
      <c r="Q3981">
        <f t="shared" si="249"/>
        <v>18.329999999999998</v>
      </c>
      <c r="R3981" s="14">
        <f t="shared" si="250"/>
        <v>42069.903437500005</v>
      </c>
      <c r="S3981">
        <f t="shared" si="251"/>
        <v>2015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8272</v>
      </c>
      <c r="O3982" t="s">
        <v>8273</v>
      </c>
      <c r="P3982">
        <f t="shared" si="248"/>
        <v>18</v>
      </c>
      <c r="Q3982">
        <f t="shared" si="249"/>
        <v>64.290000000000006</v>
      </c>
      <c r="R3982" s="14">
        <f t="shared" si="250"/>
        <v>41795.598923611113</v>
      </c>
      <c r="S3982">
        <f t="shared" si="251"/>
        <v>2014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8272</v>
      </c>
      <c r="O3983" t="s">
        <v>8273</v>
      </c>
      <c r="P3983">
        <f t="shared" si="248"/>
        <v>4</v>
      </c>
      <c r="Q3983">
        <f t="shared" si="249"/>
        <v>175</v>
      </c>
      <c r="R3983" s="14">
        <f t="shared" si="250"/>
        <v>42508.179965277777</v>
      </c>
      <c r="S3983">
        <f t="shared" si="251"/>
        <v>2016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8272</v>
      </c>
      <c r="O3984" t="s">
        <v>8273</v>
      </c>
      <c r="P3984">
        <f t="shared" si="248"/>
        <v>20</v>
      </c>
      <c r="Q3984">
        <f t="shared" si="249"/>
        <v>34</v>
      </c>
      <c r="R3984" s="14">
        <f t="shared" si="250"/>
        <v>42132.809953703705</v>
      </c>
      <c r="S3984">
        <f t="shared" si="251"/>
        <v>2015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8272</v>
      </c>
      <c r="O3985" t="s">
        <v>8273</v>
      </c>
      <c r="P3985">
        <f t="shared" si="248"/>
        <v>35</v>
      </c>
      <c r="Q3985">
        <f t="shared" si="249"/>
        <v>84.28</v>
      </c>
      <c r="R3985" s="14">
        <f t="shared" si="250"/>
        <v>41747.86986111111</v>
      </c>
      <c r="S3985">
        <f t="shared" si="251"/>
        <v>2014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8272</v>
      </c>
      <c r="O3986" t="s">
        <v>8273</v>
      </c>
      <c r="P3986">
        <f t="shared" si="248"/>
        <v>6</v>
      </c>
      <c r="Q3986">
        <f t="shared" si="249"/>
        <v>9.5</v>
      </c>
      <c r="R3986" s="14">
        <f t="shared" si="250"/>
        <v>41920.963472222218</v>
      </c>
      <c r="S3986">
        <f t="shared" si="251"/>
        <v>2014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8272</v>
      </c>
      <c r="O3987" t="s">
        <v>8273</v>
      </c>
      <c r="P3987">
        <f t="shared" si="248"/>
        <v>32</v>
      </c>
      <c r="Q3987">
        <f t="shared" si="249"/>
        <v>33.74</v>
      </c>
      <c r="R3987" s="14">
        <f t="shared" si="250"/>
        <v>42399.707407407404</v>
      </c>
      <c r="S3987">
        <f t="shared" si="251"/>
        <v>2016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8272</v>
      </c>
      <c r="O3988" t="s">
        <v>8273</v>
      </c>
      <c r="P3988">
        <f t="shared" si="248"/>
        <v>10</v>
      </c>
      <c r="Q3988">
        <f t="shared" si="249"/>
        <v>37.54</v>
      </c>
      <c r="R3988" s="14">
        <f t="shared" si="250"/>
        <v>42467.548541666663</v>
      </c>
      <c r="S3988">
        <f t="shared" si="251"/>
        <v>2016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8272</v>
      </c>
      <c r="O3989" t="s">
        <v>8273</v>
      </c>
      <c r="P3989">
        <f t="shared" si="248"/>
        <v>38</v>
      </c>
      <c r="Q3989">
        <f t="shared" si="249"/>
        <v>11.62</v>
      </c>
      <c r="R3989" s="14">
        <f t="shared" si="250"/>
        <v>41765.92465277778</v>
      </c>
      <c r="S3989">
        <f t="shared" si="251"/>
        <v>2014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8272</v>
      </c>
      <c r="O3990" t="s">
        <v>8273</v>
      </c>
      <c r="P3990">
        <f t="shared" si="248"/>
        <v>2</v>
      </c>
      <c r="Q3990">
        <f t="shared" si="249"/>
        <v>8</v>
      </c>
      <c r="R3990" s="14">
        <f t="shared" si="250"/>
        <v>42230.08116898148</v>
      </c>
      <c r="S3990">
        <f t="shared" si="251"/>
        <v>2015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8272</v>
      </c>
      <c r="O3991" t="s">
        <v>8273</v>
      </c>
      <c r="P3991">
        <f t="shared" si="248"/>
        <v>0</v>
      </c>
      <c r="Q3991">
        <f t="shared" si="249"/>
        <v>0</v>
      </c>
      <c r="R3991" s="14">
        <f t="shared" si="250"/>
        <v>42286.749780092592</v>
      </c>
      <c r="S3991">
        <f t="shared" si="251"/>
        <v>2015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8272</v>
      </c>
      <c r="O3992" t="s">
        <v>8273</v>
      </c>
      <c r="P3992">
        <f t="shared" si="248"/>
        <v>4</v>
      </c>
      <c r="Q3992">
        <f t="shared" si="249"/>
        <v>23</v>
      </c>
      <c r="R3992" s="14">
        <f t="shared" si="250"/>
        <v>42401.672372685185</v>
      </c>
      <c r="S3992">
        <f t="shared" si="251"/>
        <v>2016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8272</v>
      </c>
      <c r="O3993" t="s">
        <v>8273</v>
      </c>
      <c r="P3993">
        <f t="shared" si="248"/>
        <v>20</v>
      </c>
      <c r="Q3993">
        <f t="shared" si="249"/>
        <v>100</v>
      </c>
      <c r="R3993" s="14">
        <f t="shared" si="250"/>
        <v>42125.644467592589</v>
      </c>
      <c r="S3993">
        <f t="shared" si="251"/>
        <v>2015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8272</v>
      </c>
      <c r="O3994" t="s">
        <v>8273</v>
      </c>
      <c r="P3994">
        <f t="shared" si="248"/>
        <v>5</v>
      </c>
      <c r="Q3994">
        <f t="shared" si="249"/>
        <v>60.11</v>
      </c>
      <c r="R3994" s="14">
        <f t="shared" si="250"/>
        <v>42289.94049768518</v>
      </c>
      <c r="S3994">
        <f t="shared" si="251"/>
        <v>2015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8272</v>
      </c>
      <c r="O3995" t="s">
        <v>8273</v>
      </c>
      <c r="P3995">
        <f t="shared" si="248"/>
        <v>0</v>
      </c>
      <c r="Q3995">
        <f t="shared" si="249"/>
        <v>3</v>
      </c>
      <c r="R3995" s="14">
        <f t="shared" si="250"/>
        <v>42107.864722222221</v>
      </c>
      <c r="S3995">
        <f t="shared" si="251"/>
        <v>2015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8272</v>
      </c>
      <c r="O3996" t="s">
        <v>8273</v>
      </c>
      <c r="P3996">
        <f t="shared" si="248"/>
        <v>0</v>
      </c>
      <c r="Q3996">
        <f t="shared" si="249"/>
        <v>5</v>
      </c>
      <c r="R3996" s="14">
        <f t="shared" si="250"/>
        <v>41809.389930555553</v>
      </c>
      <c r="S3996">
        <f t="shared" si="251"/>
        <v>2014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8272</v>
      </c>
      <c r="O3997" t="s">
        <v>8273</v>
      </c>
      <c r="P3997">
        <f t="shared" si="248"/>
        <v>35</v>
      </c>
      <c r="Q3997">
        <f t="shared" si="249"/>
        <v>17.5</v>
      </c>
      <c r="R3997" s="14">
        <f t="shared" si="250"/>
        <v>42019.683761574073</v>
      </c>
      <c r="S3997">
        <f t="shared" si="251"/>
        <v>2015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8272</v>
      </c>
      <c r="O3998" t="s">
        <v>8273</v>
      </c>
      <c r="P3998">
        <f t="shared" si="248"/>
        <v>17</v>
      </c>
      <c r="Q3998">
        <f t="shared" si="249"/>
        <v>29.24</v>
      </c>
      <c r="R3998" s="14">
        <f t="shared" si="250"/>
        <v>41950.26694444444</v>
      </c>
      <c r="S3998">
        <f t="shared" si="251"/>
        <v>2014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8272</v>
      </c>
      <c r="O3999" t="s">
        <v>8273</v>
      </c>
      <c r="P3999">
        <f t="shared" si="248"/>
        <v>0</v>
      </c>
      <c r="Q3999">
        <f t="shared" si="249"/>
        <v>0</v>
      </c>
      <c r="R3999" s="14">
        <f t="shared" si="250"/>
        <v>42069.391446759255</v>
      </c>
      <c r="S3999">
        <f t="shared" si="251"/>
        <v>2015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8272</v>
      </c>
      <c r="O4000" t="s">
        <v>8273</v>
      </c>
      <c r="P4000">
        <f t="shared" si="248"/>
        <v>57</v>
      </c>
      <c r="Q4000">
        <f t="shared" si="249"/>
        <v>59.58</v>
      </c>
      <c r="R4000" s="14">
        <f t="shared" si="250"/>
        <v>42061.963263888887</v>
      </c>
      <c r="S4000">
        <f t="shared" si="251"/>
        <v>2015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8272</v>
      </c>
      <c r="O4001" t="s">
        <v>8273</v>
      </c>
      <c r="P4001">
        <f t="shared" si="248"/>
        <v>17</v>
      </c>
      <c r="Q4001">
        <f t="shared" si="249"/>
        <v>82.57</v>
      </c>
      <c r="R4001" s="14">
        <f t="shared" si="250"/>
        <v>41842.828680555554</v>
      </c>
      <c r="S4001">
        <f t="shared" si="251"/>
        <v>2014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8272</v>
      </c>
      <c r="O4002" t="s">
        <v>8273</v>
      </c>
      <c r="P4002">
        <f t="shared" si="248"/>
        <v>0</v>
      </c>
      <c r="Q4002">
        <f t="shared" si="249"/>
        <v>10</v>
      </c>
      <c r="R4002" s="14">
        <f t="shared" si="250"/>
        <v>42437.64534722222</v>
      </c>
      <c r="S4002">
        <f t="shared" si="251"/>
        <v>2016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8272</v>
      </c>
      <c r="O4003" t="s">
        <v>8273</v>
      </c>
      <c r="P4003">
        <f t="shared" si="248"/>
        <v>38</v>
      </c>
      <c r="Q4003">
        <f t="shared" si="249"/>
        <v>32.36</v>
      </c>
      <c r="R4003" s="14">
        <f t="shared" si="250"/>
        <v>42775.964212962965</v>
      </c>
      <c r="S4003">
        <f t="shared" si="251"/>
        <v>2017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8272</v>
      </c>
      <c r="O4004" t="s">
        <v>8273</v>
      </c>
      <c r="P4004">
        <f t="shared" si="248"/>
        <v>2</v>
      </c>
      <c r="Q4004">
        <f t="shared" si="249"/>
        <v>5.75</v>
      </c>
      <c r="R4004" s="14">
        <f t="shared" si="250"/>
        <v>41879.043530092589</v>
      </c>
      <c r="S4004">
        <f t="shared" si="251"/>
        <v>2014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8272</v>
      </c>
      <c r="O4005" t="s">
        <v>8273</v>
      </c>
      <c r="P4005">
        <f t="shared" si="248"/>
        <v>10</v>
      </c>
      <c r="Q4005">
        <f t="shared" si="249"/>
        <v>100.5</v>
      </c>
      <c r="R4005" s="14">
        <f t="shared" si="250"/>
        <v>42020.587349537032</v>
      </c>
      <c r="S4005">
        <f t="shared" si="251"/>
        <v>2015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8272</v>
      </c>
      <c r="O4006" t="s">
        <v>8273</v>
      </c>
      <c r="P4006">
        <f t="shared" si="248"/>
        <v>0</v>
      </c>
      <c r="Q4006">
        <f t="shared" si="249"/>
        <v>1</v>
      </c>
      <c r="R4006" s="14">
        <f t="shared" si="250"/>
        <v>41890.16269675926</v>
      </c>
      <c r="S4006">
        <f t="shared" si="251"/>
        <v>2014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8272</v>
      </c>
      <c r="O4007" t="s">
        <v>8273</v>
      </c>
      <c r="P4007">
        <f t="shared" si="248"/>
        <v>1</v>
      </c>
      <c r="Q4007">
        <f t="shared" si="249"/>
        <v>20</v>
      </c>
      <c r="R4007" s="14">
        <f t="shared" si="250"/>
        <v>41872.807696759257</v>
      </c>
      <c r="S4007">
        <f t="shared" si="251"/>
        <v>2014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8272</v>
      </c>
      <c r="O4008" t="s">
        <v>8273</v>
      </c>
      <c r="P4008">
        <f t="shared" si="248"/>
        <v>0</v>
      </c>
      <c r="Q4008">
        <f t="shared" si="249"/>
        <v>2</v>
      </c>
      <c r="R4008" s="14">
        <f t="shared" si="250"/>
        <v>42391.772997685184</v>
      </c>
      <c r="S4008">
        <f t="shared" si="251"/>
        <v>2016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8272</v>
      </c>
      <c r="O4009" t="s">
        <v>8273</v>
      </c>
      <c r="P4009">
        <f t="shared" si="248"/>
        <v>0</v>
      </c>
      <c r="Q4009">
        <f t="shared" si="249"/>
        <v>5</v>
      </c>
      <c r="R4009" s="14">
        <f t="shared" si="250"/>
        <v>41848.772928240738</v>
      </c>
      <c r="S4009">
        <f t="shared" si="251"/>
        <v>2014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8272</v>
      </c>
      <c r="O4010" t="s">
        <v>8273</v>
      </c>
      <c r="P4010">
        <f t="shared" si="248"/>
        <v>6</v>
      </c>
      <c r="Q4010">
        <f t="shared" si="249"/>
        <v>15</v>
      </c>
      <c r="R4010" s="14">
        <f t="shared" si="250"/>
        <v>42177.964201388888</v>
      </c>
      <c r="S4010">
        <f t="shared" si="251"/>
        <v>2015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8272</v>
      </c>
      <c r="O4011" t="s">
        <v>8273</v>
      </c>
      <c r="P4011">
        <f t="shared" si="248"/>
        <v>4</v>
      </c>
      <c r="Q4011">
        <f t="shared" si="249"/>
        <v>25</v>
      </c>
      <c r="R4011" s="14">
        <f t="shared" si="250"/>
        <v>41851.700925925928</v>
      </c>
      <c r="S4011">
        <f t="shared" si="251"/>
        <v>2014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8272</v>
      </c>
      <c r="O4012" t="s">
        <v>8273</v>
      </c>
      <c r="P4012">
        <f t="shared" si="248"/>
        <v>24</v>
      </c>
      <c r="Q4012">
        <f t="shared" si="249"/>
        <v>45.84</v>
      </c>
      <c r="R4012" s="14">
        <f t="shared" si="250"/>
        <v>41921.770439814813</v>
      </c>
      <c r="S4012">
        <f t="shared" si="251"/>
        <v>2014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8272</v>
      </c>
      <c r="O4013" t="s">
        <v>8273</v>
      </c>
      <c r="P4013">
        <f t="shared" si="248"/>
        <v>8</v>
      </c>
      <c r="Q4013">
        <f t="shared" si="249"/>
        <v>4.75</v>
      </c>
      <c r="R4013" s="14">
        <f t="shared" si="250"/>
        <v>42002.54488425926</v>
      </c>
      <c r="S4013">
        <f t="shared" si="251"/>
        <v>2014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8272</v>
      </c>
      <c r="O4014" t="s">
        <v>8273</v>
      </c>
      <c r="P4014">
        <f t="shared" si="248"/>
        <v>0</v>
      </c>
      <c r="Q4014">
        <f t="shared" si="249"/>
        <v>0</v>
      </c>
      <c r="R4014" s="14">
        <f t="shared" si="250"/>
        <v>42096.544548611113</v>
      </c>
      <c r="S4014">
        <f t="shared" si="251"/>
        <v>2015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8272</v>
      </c>
      <c r="O4015" t="s">
        <v>8273</v>
      </c>
      <c r="P4015">
        <f t="shared" si="248"/>
        <v>1</v>
      </c>
      <c r="Q4015">
        <f t="shared" si="249"/>
        <v>13</v>
      </c>
      <c r="R4015" s="14">
        <f t="shared" si="250"/>
        <v>42021.301192129627</v>
      </c>
      <c r="S4015">
        <f t="shared" si="251"/>
        <v>2015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8272</v>
      </c>
      <c r="O4016" t="s">
        <v>8273</v>
      </c>
      <c r="P4016">
        <f t="shared" si="248"/>
        <v>0</v>
      </c>
      <c r="Q4016">
        <f t="shared" si="249"/>
        <v>0</v>
      </c>
      <c r="R4016" s="14">
        <f t="shared" si="250"/>
        <v>42419.246168981481</v>
      </c>
      <c r="S4016">
        <f t="shared" si="251"/>
        <v>2016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8272</v>
      </c>
      <c r="O4017" t="s">
        <v>8273</v>
      </c>
      <c r="P4017">
        <f t="shared" si="248"/>
        <v>0</v>
      </c>
      <c r="Q4017">
        <f t="shared" si="249"/>
        <v>1</v>
      </c>
      <c r="R4017" s="14">
        <f t="shared" si="250"/>
        <v>42174.780821759254</v>
      </c>
      <c r="S4017">
        <f t="shared" si="251"/>
        <v>2015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8272</v>
      </c>
      <c r="O4018" t="s">
        <v>8273</v>
      </c>
      <c r="P4018">
        <f t="shared" si="248"/>
        <v>14</v>
      </c>
      <c r="Q4018">
        <f t="shared" si="249"/>
        <v>10</v>
      </c>
      <c r="R4018" s="14">
        <f t="shared" si="250"/>
        <v>41869.872685185182</v>
      </c>
      <c r="S4018">
        <f t="shared" si="251"/>
        <v>2014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8272</v>
      </c>
      <c r="O4019" t="s">
        <v>8273</v>
      </c>
      <c r="P4019">
        <f t="shared" si="248"/>
        <v>1</v>
      </c>
      <c r="Q4019">
        <f t="shared" si="249"/>
        <v>52.5</v>
      </c>
      <c r="R4019" s="14">
        <f t="shared" si="250"/>
        <v>41856.672152777777</v>
      </c>
      <c r="S4019">
        <f t="shared" si="251"/>
        <v>2014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8272</v>
      </c>
      <c r="O4020" t="s">
        <v>8273</v>
      </c>
      <c r="P4020">
        <f t="shared" si="248"/>
        <v>9</v>
      </c>
      <c r="Q4020">
        <f t="shared" si="249"/>
        <v>32.5</v>
      </c>
      <c r="R4020" s="14">
        <f t="shared" si="250"/>
        <v>42620.91097222222</v>
      </c>
      <c r="S4020">
        <f t="shared" si="251"/>
        <v>2016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8272</v>
      </c>
      <c r="O4021" t="s">
        <v>8273</v>
      </c>
      <c r="P4021">
        <f t="shared" si="248"/>
        <v>1</v>
      </c>
      <c r="Q4021">
        <f t="shared" si="249"/>
        <v>7.25</v>
      </c>
      <c r="R4021" s="14">
        <f t="shared" si="250"/>
        <v>42417.675879629634</v>
      </c>
      <c r="S4021">
        <f t="shared" si="251"/>
        <v>2016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8272</v>
      </c>
      <c r="O4022" t="s">
        <v>8273</v>
      </c>
      <c r="P4022">
        <f t="shared" si="248"/>
        <v>17</v>
      </c>
      <c r="Q4022">
        <f t="shared" si="249"/>
        <v>33.33</v>
      </c>
      <c r="R4022" s="14">
        <f t="shared" si="250"/>
        <v>42057.190960648149</v>
      </c>
      <c r="S4022">
        <f t="shared" si="251"/>
        <v>2015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8272</v>
      </c>
      <c r="O4023" t="s">
        <v>8273</v>
      </c>
      <c r="P4023">
        <f t="shared" si="248"/>
        <v>1</v>
      </c>
      <c r="Q4023">
        <f t="shared" si="249"/>
        <v>62.5</v>
      </c>
      <c r="R4023" s="14">
        <f t="shared" si="250"/>
        <v>41878.911550925928</v>
      </c>
      <c r="S4023">
        <f t="shared" si="251"/>
        <v>2014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8272</v>
      </c>
      <c r="O4024" t="s">
        <v>8273</v>
      </c>
      <c r="P4024">
        <f t="shared" si="248"/>
        <v>70</v>
      </c>
      <c r="Q4024">
        <f t="shared" si="249"/>
        <v>63.56</v>
      </c>
      <c r="R4024" s="14">
        <f t="shared" si="250"/>
        <v>41990.584108796291</v>
      </c>
      <c r="S4024">
        <f t="shared" si="251"/>
        <v>2014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8272</v>
      </c>
      <c r="O4025" t="s">
        <v>8273</v>
      </c>
      <c r="P4025">
        <f t="shared" si="248"/>
        <v>0</v>
      </c>
      <c r="Q4025">
        <f t="shared" si="249"/>
        <v>0</v>
      </c>
      <c r="R4025" s="14">
        <f t="shared" si="250"/>
        <v>42408.999571759254</v>
      </c>
      <c r="S4025">
        <f t="shared" si="251"/>
        <v>2016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8272</v>
      </c>
      <c r="O4026" t="s">
        <v>8273</v>
      </c>
      <c r="P4026">
        <f t="shared" si="248"/>
        <v>1</v>
      </c>
      <c r="Q4026">
        <f t="shared" si="249"/>
        <v>10</v>
      </c>
      <c r="R4026" s="14">
        <f t="shared" si="250"/>
        <v>42217.670104166667</v>
      </c>
      <c r="S4026">
        <f t="shared" si="251"/>
        <v>2015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8272</v>
      </c>
      <c r="O4027" t="s">
        <v>8273</v>
      </c>
      <c r="P4027">
        <f t="shared" si="248"/>
        <v>5</v>
      </c>
      <c r="Q4027">
        <f t="shared" si="249"/>
        <v>62.5</v>
      </c>
      <c r="R4027" s="14">
        <f t="shared" si="250"/>
        <v>42151.237685185188</v>
      </c>
      <c r="S4027">
        <f t="shared" si="251"/>
        <v>2015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8272</v>
      </c>
      <c r="O4028" t="s">
        <v>8273</v>
      </c>
      <c r="P4028">
        <f t="shared" si="248"/>
        <v>0</v>
      </c>
      <c r="Q4028">
        <f t="shared" si="249"/>
        <v>0</v>
      </c>
      <c r="R4028" s="14">
        <f t="shared" si="250"/>
        <v>42282.655543981484</v>
      </c>
      <c r="S4028">
        <f t="shared" si="251"/>
        <v>2015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8272</v>
      </c>
      <c r="O4029" t="s">
        <v>8273</v>
      </c>
      <c r="P4029">
        <f t="shared" si="248"/>
        <v>7</v>
      </c>
      <c r="Q4029">
        <f t="shared" si="249"/>
        <v>30.71</v>
      </c>
      <c r="R4029" s="14">
        <f t="shared" si="250"/>
        <v>42768.97084490741</v>
      </c>
      <c r="S4029">
        <f t="shared" si="251"/>
        <v>2017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8272</v>
      </c>
      <c r="O4030" t="s">
        <v>8273</v>
      </c>
      <c r="P4030">
        <f t="shared" si="248"/>
        <v>28</v>
      </c>
      <c r="Q4030">
        <f t="shared" si="249"/>
        <v>51</v>
      </c>
      <c r="R4030" s="14">
        <f t="shared" si="250"/>
        <v>41765.938657407409</v>
      </c>
      <c r="S4030">
        <f t="shared" si="251"/>
        <v>2014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8272</v>
      </c>
      <c r="O4031" t="s">
        <v>8273</v>
      </c>
      <c r="P4031">
        <f t="shared" si="248"/>
        <v>0</v>
      </c>
      <c r="Q4031">
        <f t="shared" si="249"/>
        <v>0</v>
      </c>
      <c r="R4031" s="14">
        <f t="shared" si="250"/>
        <v>42322.025115740747</v>
      </c>
      <c r="S4031">
        <f t="shared" si="251"/>
        <v>2015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8272</v>
      </c>
      <c r="O4032" t="s">
        <v>8273</v>
      </c>
      <c r="P4032">
        <f t="shared" si="248"/>
        <v>16</v>
      </c>
      <c r="Q4032">
        <f t="shared" si="249"/>
        <v>66.67</v>
      </c>
      <c r="R4032" s="14">
        <f t="shared" si="250"/>
        <v>42374.655081018514</v>
      </c>
      <c r="S4032">
        <f t="shared" si="251"/>
        <v>2016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8272</v>
      </c>
      <c r="O4033" t="s">
        <v>8273</v>
      </c>
      <c r="P4033">
        <f t="shared" si="248"/>
        <v>0</v>
      </c>
      <c r="Q4033">
        <f t="shared" si="249"/>
        <v>0</v>
      </c>
      <c r="R4033" s="14">
        <f t="shared" si="250"/>
        <v>41941.585231481484</v>
      </c>
      <c r="S4033">
        <f t="shared" si="251"/>
        <v>2014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8272</v>
      </c>
      <c r="O4034" t="s">
        <v>8273</v>
      </c>
      <c r="P4034">
        <f t="shared" ref="P4034:P4097" si="252">ROUND(E4034/D4034*100,0)</f>
        <v>7</v>
      </c>
      <c r="Q4034">
        <f t="shared" si="249"/>
        <v>59</v>
      </c>
      <c r="R4034" s="14">
        <f t="shared" si="250"/>
        <v>42293.809212962966</v>
      </c>
      <c r="S4034">
        <f t="shared" si="251"/>
        <v>2015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8272</v>
      </c>
      <c r="O4035" t="s">
        <v>8273</v>
      </c>
      <c r="P4035">
        <f t="shared" si="252"/>
        <v>26</v>
      </c>
      <c r="Q4035">
        <f t="shared" ref="Q4035:Q4098" si="253">IFERROR(ROUND(E4035/L4035,2),0)</f>
        <v>65.34</v>
      </c>
      <c r="R4035" s="14">
        <f t="shared" ref="R4035:R4098" si="254">(((J4035/60)/60)/24)+DATE(1970,1,1)</f>
        <v>42614.268796296295</v>
      </c>
      <c r="S4035">
        <f t="shared" ref="S4035:S4098" si="255">YEAR(R4035)</f>
        <v>2016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8272</v>
      </c>
      <c r="O4036" t="s">
        <v>8273</v>
      </c>
      <c r="P4036">
        <f t="shared" si="252"/>
        <v>1</v>
      </c>
      <c r="Q4036">
        <f t="shared" si="253"/>
        <v>100</v>
      </c>
      <c r="R4036" s="14">
        <f t="shared" si="254"/>
        <v>42067.947337962964</v>
      </c>
      <c r="S4036">
        <f t="shared" si="255"/>
        <v>2015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8272</v>
      </c>
      <c r="O4037" t="s">
        <v>8273</v>
      </c>
      <c r="P4037">
        <f t="shared" si="252"/>
        <v>37</v>
      </c>
      <c r="Q4037">
        <f t="shared" si="253"/>
        <v>147.4</v>
      </c>
      <c r="R4037" s="14">
        <f t="shared" si="254"/>
        <v>41903.882951388885</v>
      </c>
      <c r="S4037">
        <f t="shared" si="255"/>
        <v>2014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8272</v>
      </c>
      <c r="O4038" t="s">
        <v>8273</v>
      </c>
      <c r="P4038">
        <f t="shared" si="252"/>
        <v>47</v>
      </c>
      <c r="Q4038">
        <f t="shared" si="253"/>
        <v>166.06</v>
      </c>
      <c r="R4038" s="14">
        <f t="shared" si="254"/>
        <v>41804.937083333331</v>
      </c>
      <c r="S4038">
        <f t="shared" si="255"/>
        <v>2014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8272</v>
      </c>
      <c r="O4039" t="s">
        <v>8273</v>
      </c>
      <c r="P4039">
        <f t="shared" si="252"/>
        <v>11</v>
      </c>
      <c r="Q4039">
        <f t="shared" si="253"/>
        <v>40</v>
      </c>
      <c r="R4039" s="14">
        <f t="shared" si="254"/>
        <v>42497.070775462969</v>
      </c>
      <c r="S4039">
        <f t="shared" si="255"/>
        <v>2016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8272</v>
      </c>
      <c r="O4040" t="s">
        <v>8273</v>
      </c>
      <c r="P4040">
        <f t="shared" si="252"/>
        <v>12</v>
      </c>
      <c r="Q4040">
        <f t="shared" si="253"/>
        <v>75.25</v>
      </c>
      <c r="R4040" s="14">
        <f t="shared" si="254"/>
        <v>41869.798726851855</v>
      </c>
      <c r="S4040">
        <f t="shared" si="255"/>
        <v>2014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8272</v>
      </c>
      <c r="O4041" t="s">
        <v>8273</v>
      </c>
      <c r="P4041">
        <f t="shared" si="252"/>
        <v>60</v>
      </c>
      <c r="Q4041">
        <f t="shared" si="253"/>
        <v>60</v>
      </c>
      <c r="R4041" s="14">
        <f t="shared" si="254"/>
        <v>42305.670914351853</v>
      </c>
      <c r="S4041">
        <f t="shared" si="255"/>
        <v>2015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8272</v>
      </c>
      <c r="O4042" t="s">
        <v>8273</v>
      </c>
      <c r="P4042">
        <f t="shared" si="252"/>
        <v>31</v>
      </c>
      <c r="Q4042">
        <f t="shared" si="253"/>
        <v>1250</v>
      </c>
      <c r="R4042" s="14">
        <f t="shared" si="254"/>
        <v>42144.231527777782</v>
      </c>
      <c r="S4042">
        <f t="shared" si="255"/>
        <v>2015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8272</v>
      </c>
      <c r="O4043" t="s">
        <v>8273</v>
      </c>
      <c r="P4043">
        <f t="shared" si="252"/>
        <v>0</v>
      </c>
      <c r="Q4043">
        <f t="shared" si="253"/>
        <v>10.5</v>
      </c>
      <c r="R4043" s="14">
        <f t="shared" si="254"/>
        <v>42559.474004629628</v>
      </c>
      <c r="S4043">
        <f t="shared" si="255"/>
        <v>2016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8272</v>
      </c>
      <c r="O4044" t="s">
        <v>8273</v>
      </c>
      <c r="P4044">
        <f t="shared" si="252"/>
        <v>0</v>
      </c>
      <c r="Q4044">
        <f t="shared" si="253"/>
        <v>7</v>
      </c>
      <c r="R4044" s="14">
        <f t="shared" si="254"/>
        <v>41995.084074074075</v>
      </c>
      <c r="S4044">
        <f t="shared" si="255"/>
        <v>2014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8272</v>
      </c>
      <c r="O4045" t="s">
        <v>8273</v>
      </c>
      <c r="P4045">
        <f t="shared" si="252"/>
        <v>0</v>
      </c>
      <c r="Q4045">
        <f t="shared" si="253"/>
        <v>0</v>
      </c>
      <c r="R4045" s="14">
        <f t="shared" si="254"/>
        <v>41948.957465277781</v>
      </c>
      <c r="S4045">
        <f t="shared" si="255"/>
        <v>2014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8272</v>
      </c>
      <c r="O4046" t="s">
        <v>8273</v>
      </c>
      <c r="P4046">
        <f t="shared" si="252"/>
        <v>38</v>
      </c>
      <c r="Q4046">
        <f t="shared" si="253"/>
        <v>56.25</v>
      </c>
      <c r="R4046" s="14">
        <f t="shared" si="254"/>
        <v>42074.219699074078</v>
      </c>
      <c r="S4046">
        <f t="shared" si="255"/>
        <v>2015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8272</v>
      </c>
      <c r="O4047" t="s">
        <v>8273</v>
      </c>
      <c r="P4047">
        <f t="shared" si="252"/>
        <v>0</v>
      </c>
      <c r="Q4047">
        <f t="shared" si="253"/>
        <v>1</v>
      </c>
      <c r="R4047" s="14">
        <f t="shared" si="254"/>
        <v>41842.201261574075</v>
      </c>
      <c r="S4047">
        <f t="shared" si="255"/>
        <v>2014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8272</v>
      </c>
      <c r="O4048" t="s">
        <v>8273</v>
      </c>
      <c r="P4048">
        <f t="shared" si="252"/>
        <v>8</v>
      </c>
      <c r="Q4048">
        <f t="shared" si="253"/>
        <v>38.33</v>
      </c>
      <c r="R4048" s="14">
        <f t="shared" si="254"/>
        <v>41904.650578703702</v>
      </c>
      <c r="S4048">
        <f t="shared" si="255"/>
        <v>2014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8272</v>
      </c>
      <c r="O4049" t="s">
        <v>8273</v>
      </c>
      <c r="P4049">
        <f t="shared" si="252"/>
        <v>2</v>
      </c>
      <c r="Q4049">
        <f t="shared" si="253"/>
        <v>27.5</v>
      </c>
      <c r="R4049" s="14">
        <f t="shared" si="254"/>
        <v>41991.022488425922</v>
      </c>
      <c r="S4049">
        <f t="shared" si="255"/>
        <v>2014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8272</v>
      </c>
      <c r="O4050" t="s">
        <v>8273</v>
      </c>
      <c r="P4050">
        <f t="shared" si="252"/>
        <v>18</v>
      </c>
      <c r="Q4050">
        <f t="shared" si="253"/>
        <v>32.979999999999997</v>
      </c>
      <c r="R4050" s="14">
        <f t="shared" si="254"/>
        <v>42436.509108796294</v>
      </c>
      <c r="S4050">
        <f t="shared" si="255"/>
        <v>2016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8272</v>
      </c>
      <c r="O4051" t="s">
        <v>8273</v>
      </c>
      <c r="P4051">
        <f t="shared" si="252"/>
        <v>0</v>
      </c>
      <c r="Q4051">
        <f t="shared" si="253"/>
        <v>16</v>
      </c>
      <c r="R4051" s="14">
        <f t="shared" si="254"/>
        <v>42169.958506944444</v>
      </c>
      <c r="S4051">
        <f t="shared" si="255"/>
        <v>2015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8272</v>
      </c>
      <c r="O4052" t="s">
        <v>8273</v>
      </c>
      <c r="P4052">
        <f t="shared" si="252"/>
        <v>0</v>
      </c>
      <c r="Q4052">
        <f t="shared" si="253"/>
        <v>1</v>
      </c>
      <c r="R4052" s="14">
        <f t="shared" si="254"/>
        <v>41905.636469907404</v>
      </c>
      <c r="S4052">
        <f t="shared" si="255"/>
        <v>2014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8272</v>
      </c>
      <c r="O4053" t="s">
        <v>8273</v>
      </c>
      <c r="P4053">
        <f t="shared" si="252"/>
        <v>0</v>
      </c>
      <c r="Q4053">
        <f t="shared" si="253"/>
        <v>0</v>
      </c>
      <c r="R4053" s="14">
        <f t="shared" si="254"/>
        <v>41761.810150462967</v>
      </c>
      <c r="S4053">
        <f t="shared" si="255"/>
        <v>2014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8272</v>
      </c>
      <c r="O4054" t="s">
        <v>8273</v>
      </c>
      <c r="P4054">
        <f t="shared" si="252"/>
        <v>38</v>
      </c>
      <c r="Q4054">
        <f t="shared" si="253"/>
        <v>86.62</v>
      </c>
      <c r="R4054" s="14">
        <f t="shared" si="254"/>
        <v>41865.878657407404</v>
      </c>
      <c r="S4054">
        <f t="shared" si="255"/>
        <v>2014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8272</v>
      </c>
      <c r="O4055" t="s">
        <v>8273</v>
      </c>
      <c r="P4055">
        <f t="shared" si="252"/>
        <v>22</v>
      </c>
      <c r="Q4055">
        <f t="shared" si="253"/>
        <v>55</v>
      </c>
      <c r="R4055" s="14">
        <f t="shared" si="254"/>
        <v>41928.690138888887</v>
      </c>
      <c r="S4055">
        <f t="shared" si="255"/>
        <v>2014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8272</v>
      </c>
      <c r="O4056" t="s">
        <v>8273</v>
      </c>
      <c r="P4056">
        <f t="shared" si="252"/>
        <v>0</v>
      </c>
      <c r="Q4056">
        <f t="shared" si="253"/>
        <v>0</v>
      </c>
      <c r="R4056" s="14">
        <f t="shared" si="254"/>
        <v>42613.841261574074</v>
      </c>
      <c r="S4056">
        <f t="shared" si="255"/>
        <v>2016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8272</v>
      </c>
      <c r="O4057" t="s">
        <v>8273</v>
      </c>
      <c r="P4057">
        <f t="shared" si="252"/>
        <v>18</v>
      </c>
      <c r="Q4057">
        <f t="shared" si="253"/>
        <v>41.95</v>
      </c>
      <c r="R4057" s="14">
        <f t="shared" si="254"/>
        <v>41779.648506944446</v>
      </c>
      <c r="S4057">
        <f t="shared" si="255"/>
        <v>2014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8272</v>
      </c>
      <c r="O4058" t="s">
        <v>8273</v>
      </c>
      <c r="P4058">
        <f t="shared" si="252"/>
        <v>53</v>
      </c>
      <c r="Q4058">
        <f t="shared" si="253"/>
        <v>88.33</v>
      </c>
      <c r="R4058" s="14">
        <f t="shared" si="254"/>
        <v>42534.933321759265</v>
      </c>
      <c r="S4058">
        <f t="shared" si="255"/>
        <v>2016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8272</v>
      </c>
      <c r="O4059" t="s">
        <v>8273</v>
      </c>
      <c r="P4059">
        <f t="shared" si="252"/>
        <v>22</v>
      </c>
      <c r="Q4059">
        <f t="shared" si="253"/>
        <v>129.16999999999999</v>
      </c>
      <c r="R4059" s="14">
        <f t="shared" si="254"/>
        <v>42310.968518518523</v>
      </c>
      <c r="S4059">
        <f t="shared" si="255"/>
        <v>2015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8272</v>
      </c>
      <c r="O4060" t="s">
        <v>8273</v>
      </c>
      <c r="P4060">
        <f t="shared" si="252"/>
        <v>3</v>
      </c>
      <c r="Q4060">
        <f t="shared" si="253"/>
        <v>23.75</v>
      </c>
      <c r="R4060" s="14">
        <f t="shared" si="254"/>
        <v>42446.060694444444</v>
      </c>
      <c r="S4060">
        <f t="shared" si="255"/>
        <v>2016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8272</v>
      </c>
      <c r="O4061" t="s">
        <v>8273</v>
      </c>
      <c r="P4061">
        <f t="shared" si="252"/>
        <v>3</v>
      </c>
      <c r="Q4061">
        <f t="shared" si="253"/>
        <v>35.71</v>
      </c>
      <c r="R4061" s="14">
        <f t="shared" si="254"/>
        <v>41866.640648148146</v>
      </c>
      <c r="S4061">
        <f t="shared" si="255"/>
        <v>2014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8272</v>
      </c>
      <c r="O4062" t="s">
        <v>8273</v>
      </c>
      <c r="P4062">
        <f t="shared" si="252"/>
        <v>3</v>
      </c>
      <c r="Q4062">
        <f t="shared" si="253"/>
        <v>57</v>
      </c>
      <c r="R4062" s="14">
        <f t="shared" si="254"/>
        <v>41779.695092592592</v>
      </c>
      <c r="S4062">
        <f t="shared" si="255"/>
        <v>2014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8272</v>
      </c>
      <c r="O4063" t="s">
        <v>8273</v>
      </c>
      <c r="P4063">
        <f t="shared" si="252"/>
        <v>0</v>
      </c>
      <c r="Q4063">
        <f t="shared" si="253"/>
        <v>0</v>
      </c>
      <c r="R4063" s="14">
        <f t="shared" si="254"/>
        <v>42421.141469907408</v>
      </c>
      <c r="S4063">
        <f t="shared" si="255"/>
        <v>2016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8272</v>
      </c>
      <c r="O4064" t="s">
        <v>8273</v>
      </c>
      <c r="P4064">
        <f t="shared" si="252"/>
        <v>2</v>
      </c>
      <c r="Q4064">
        <f t="shared" si="253"/>
        <v>163.33000000000001</v>
      </c>
      <c r="R4064" s="14">
        <f t="shared" si="254"/>
        <v>42523.739212962959</v>
      </c>
      <c r="S4064">
        <f t="shared" si="255"/>
        <v>2016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8272</v>
      </c>
      <c r="O4065" t="s">
        <v>8273</v>
      </c>
      <c r="P4065">
        <f t="shared" si="252"/>
        <v>1</v>
      </c>
      <c r="Q4065">
        <f t="shared" si="253"/>
        <v>15</v>
      </c>
      <c r="R4065" s="14">
        <f t="shared" si="254"/>
        <v>41787.681527777779</v>
      </c>
      <c r="S4065">
        <f t="shared" si="255"/>
        <v>2014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8272</v>
      </c>
      <c r="O4066" t="s">
        <v>8273</v>
      </c>
      <c r="P4066">
        <f t="shared" si="252"/>
        <v>19</v>
      </c>
      <c r="Q4066">
        <f t="shared" si="253"/>
        <v>64.17</v>
      </c>
      <c r="R4066" s="14">
        <f t="shared" si="254"/>
        <v>42093.588263888887</v>
      </c>
      <c r="S4066">
        <f t="shared" si="255"/>
        <v>2015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8272</v>
      </c>
      <c r="O4067" t="s">
        <v>8273</v>
      </c>
      <c r="P4067">
        <f t="shared" si="252"/>
        <v>1</v>
      </c>
      <c r="Q4067">
        <f t="shared" si="253"/>
        <v>6.75</v>
      </c>
      <c r="R4067" s="14">
        <f t="shared" si="254"/>
        <v>41833.951516203706</v>
      </c>
      <c r="S4067">
        <f t="shared" si="255"/>
        <v>2014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8272</v>
      </c>
      <c r="O4068" t="s">
        <v>8273</v>
      </c>
      <c r="P4068">
        <f t="shared" si="252"/>
        <v>0</v>
      </c>
      <c r="Q4068">
        <f t="shared" si="253"/>
        <v>25</v>
      </c>
      <c r="R4068" s="14">
        <f t="shared" si="254"/>
        <v>42479.039212962962</v>
      </c>
      <c r="S4068">
        <f t="shared" si="255"/>
        <v>2016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8272</v>
      </c>
      <c r="O4069" t="s">
        <v>8273</v>
      </c>
      <c r="P4069">
        <f t="shared" si="252"/>
        <v>61</v>
      </c>
      <c r="Q4069">
        <f t="shared" si="253"/>
        <v>179.12</v>
      </c>
      <c r="R4069" s="14">
        <f t="shared" si="254"/>
        <v>42235.117476851854</v>
      </c>
      <c r="S4069">
        <f t="shared" si="255"/>
        <v>2015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8272</v>
      </c>
      <c r="O4070" t="s">
        <v>8273</v>
      </c>
      <c r="P4070">
        <f t="shared" si="252"/>
        <v>1</v>
      </c>
      <c r="Q4070">
        <f t="shared" si="253"/>
        <v>34.950000000000003</v>
      </c>
      <c r="R4070" s="14">
        <f t="shared" si="254"/>
        <v>42718.963599537034</v>
      </c>
      <c r="S4070">
        <f t="shared" si="255"/>
        <v>2016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8272</v>
      </c>
      <c r="O4071" t="s">
        <v>8273</v>
      </c>
      <c r="P4071">
        <f t="shared" si="252"/>
        <v>34</v>
      </c>
      <c r="Q4071">
        <f t="shared" si="253"/>
        <v>33.08</v>
      </c>
      <c r="R4071" s="14">
        <f t="shared" si="254"/>
        <v>42022.661527777775</v>
      </c>
      <c r="S4071">
        <f t="shared" si="255"/>
        <v>2015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8272</v>
      </c>
      <c r="O4072" t="s">
        <v>8273</v>
      </c>
      <c r="P4072">
        <f t="shared" si="252"/>
        <v>17</v>
      </c>
      <c r="Q4072">
        <f t="shared" si="253"/>
        <v>27.5</v>
      </c>
      <c r="R4072" s="14">
        <f t="shared" si="254"/>
        <v>42031.666898148149</v>
      </c>
      <c r="S4072">
        <f t="shared" si="255"/>
        <v>2015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8272</v>
      </c>
      <c r="O4073" t="s">
        <v>8273</v>
      </c>
      <c r="P4073">
        <f t="shared" si="252"/>
        <v>0</v>
      </c>
      <c r="Q4073">
        <f t="shared" si="253"/>
        <v>0</v>
      </c>
      <c r="R4073" s="14">
        <f t="shared" si="254"/>
        <v>42700.804756944446</v>
      </c>
      <c r="S4073">
        <f t="shared" si="255"/>
        <v>2016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8272</v>
      </c>
      <c r="O4074" t="s">
        <v>8273</v>
      </c>
      <c r="P4074">
        <f t="shared" si="252"/>
        <v>0</v>
      </c>
      <c r="Q4074">
        <f t="shared" si="253"/>
        <v>2</v>
      </c>
      <c r="R4074" s="14">
        <f t="shared" si="254"/>
        <v>41812.77443287037</v>
      </c>
      <c r="S4074">
        <f t="shared" si="255"/>
        <v>2014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8272</v>
      </c>
      <c r="O4075" t="s">
        <v>8273</v>
      </c>
      <c r="P4075">
        <f t="shared" si="252"/>
        <v>1</v>
      </c>
      <c r="Q4075">
        <f t="shared" si="253"/>
        <v>18.5</v>
      </c>
      <c r="R4075" s="14">
        <f t="shared" si="254"/>
        <v>42078.34520833334</v>
      </c>
      <c r="S4075">
        <f t="shared" si="255"/>
        <v>2015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8272</v>
      </c>
      <c r="O4076" t="s">
        <v>8273</v>
      </c>
      <c r="P4076">
        <f t="shared" si="252"/>
        <v>27</v>
      </c>
      <c r="Q4076">
        <f t="shared" si="253"/>
        <v>35</v>
      </c>
      <c r="R4076" s="14">
        <f t="shared" si="254"/>
        <v>42283.552951388891</v>
      </c>
      <c r="S4076">
        <f t="shared" si="255"/>
        <v>2015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8272</v>
      </c>
      <c r="O4077" t="s">
        <v>8273</v>
      </c>
      <c r="P4077">
        <f t="shared" si="252"/>
        <v>29</v>
      </c>
      <c r="Q4077">
        <f t="shared" si="253"/>
        <v>44.31</v>
      </c>
      <c r="R4077" s="14">
        <f t="shared" si="254"/>
        <v>41779.045937499999</v>
      </c>
      <c r="S4077">
        <f t="shared" si="255"/>
        <v>2014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8272</v>
      </c>
      <c r="O4078" t="s">
        <v>8273</v>
      </c>
      <c r="P4078">
        <f t="shared" si="252"/>
        <v>0</v>
      </c>
      <c r="Q4078">
        <f t="shared" si="253"/>
        <v>0</v>
      </c>
      <c r="R4078" s="14">
        <f t="shared" si="254"/>
        <v>41905.795706018522</v>
      </c>
      <c r="S4078">
        <f t="shared" si="255"/>
        <v>2014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8272</v>
      </c>
      <c r="O4079" t="s">
        <v>8273</v>
      </c>
      <c r="P4079">
        <f t="shared" si="252"/>
        <v>9</v>
      </c>
      <c r="Q4079">
        <f t="shared" si="253"/>
        <v>222.5</v>
      </c>
      <c r="R4079" s="14">
        <f t="shared" si="254"/>
        <v>42695.7105787037</v>
      </c>
      <c r="S4079">
        <f t="shared" si="255"/>
        <v>2016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8272</v>
      </c>
      <c r="O4080" t="s">
        <v>8273</v>
      </c>
      <c r="P4080">
        <f t="shared" si="252"/>
        <v>0</v>
      </c>
      <c r="Q4080">
        <f t="shared" si="253"/>
        <v>0</v>
      </c>
      <c r="R4080" s="14">
        <f t="shared" si="254"/>
        <v>42732.787523148145</v>
      </c>
      <c r="S4080">
        <f t="shared" si="255"/>
        <v>2016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8272</v>
      </c>
      <c r="O4081" t="s">
        <v>8273</v>
      </c>
      <c r="P4081">
        <f t="shared" si="252"/>
        <v>0</v>
      </c>
      <c r="Q4081">
        <f t="shared" si="253"/>
        <v>5</v>
      </c>
      <c r="R4081" s="14">
        <f t="shared" si="254"/>
        <v>42510.938900462963</v>
      </c>
      <c r="S4081">
        <f t="shared" si="255"/>
        <v>2016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8272</v>
      </c>
      <c r="O4082" t="s">
        <v>8273</v>
      </c>
      <c r="P4082">
        <f t="shared" si="252"/>
        <v>0</v>
      </c>
      <c r="Q4082">
        <f t="shared" si="253"/>
        <v>0</v>
      </c>
      <c r="R4082" s="14">
        <f t="shared" si="254"/>
        <v>42511.698101851856</v>
      </c>
      <c r="S4082">
        <f t="shared" si="255"/>
        <v>2016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8272</v>
      </c>
      <c r="O4083" t="s">
        <v>8273</v>
      </c>
      <c r="P4083">
        <f t="shared" si="252"/>
        <v>16</v>
      </c>
      <c r="Q4083">
        <f t="shared" si="253"/>
        <v>29.17</v>
      </c>
      <c r="R4083" s="14">
        <f t="shared" si="254"/>
        <v>42041.581307870365</v>
      </c>
      <c r="S4083">
        <f t="shared" si="255"/>
        <v>2015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8272</v>
      </c>
      <c r="O4084" t="s">
        <v>8273</v>
      </c>
      <c r="P4084">
        <f t="shared" si="252"/>
        <v>2</v>
      </c>
      <c r="Q4084">
        <f t="shared" si="253"/>
        <v>1.5</v>
      </c>
      <c r="R4084" s="14">
        <f t="shared" si="254"/>
        <v>42307.189270833333</v>
      </c>
      <c r="S4084">
        <f t="shared" si="255"/>
        <v>2015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8272</v>
      </c>
      <c r="O4085" t="s">
        <v>8273</v>
      </c>
      <c r="P4085">
        <f t="shared" si="252"/>
        <v>22</v>
      </c>
      <c r="Q4085">
        <f t="shared" si="253"/>
        <v>126.5</v>
      </c>
      <c r="R4085" s="14">
        <f t="shared" si="254"/>
        <v>42353.761759259258</v>
      </c>
      <c r="S4085">
        <f t="shared" si="255"/>
        <v>2015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8272</v>
      </c>
      <c r="O4086" t="s">
        <v>8273</v>
      </c>
      <c r="P4086">
        <f t="shared" si="252"/>
        <v>0</v>
      </c>
      <c r="Q4086">
        <f t="shared" si="253"/>
        <v>10</v>
      </c>
      <c r="R4086" s="14">
        <f t="shared" si="254"/>
        <v>42622.436412037037</v>
      </c>
      <c r="S4086">
        <f t="shared" si="255"/>
        <v>2016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8272</v>
      </c>
      <c r="O4087" t="s">
        <v>8273</v>
      </c>
      <c r="P4087">
        <f t="shared" si="252"/>
        <v>0</v>
      </c>
      <c r="Q4087">
        <f t="shared" si="253"/>
        <v>10</v>
      </c>
      <c r="R4087" s="14">
        <f t="shared" si="254"/>
        <v>42058.603877314818</v>
      </c>
      <c r="S4087">
        <f t="shared" si="255"/>
        <v>2015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8272</v>
      </c>
      <c r="O4088" t="s">
        <v>8273</v>
      </c>
      <c r="P4088">
        <f t="shared" si="252"/>
        <v>5</v>
      </c>
      <c r="Q4088">
        <f t="shared" si="253"/>
        <v>9.4</v>
      </c>
      <c r="R4088" s="14">
        <f t="shared" si="254"/>
        <v>42304.940960648149</v>
      </c>
      <c r="S4088">
        <f t="shared" si="255"/>
        <v>2015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8272</v>
      </c>
      <c r="O4089" t="s">
        <v>8273</v>
      </c>
      <c r="P4089">
        <f t="shared" si="252"/>
        <v>0</v>
      </c>
      <c r="Q4089">
        <f t="shared" si="253"/>
        <v>0</v>
      </c>
      <c r="R4089" s="14">
        <f t="shared" si="254"/>
        <v>42538.742893518516</v>
      </c>
      <c r="S4089">
        <f t="shared" si="255"/>
        <v>2016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8272</v>
      </c>
      <c r="O4090" t="s">
        <v>8273</v>
      </c>
      <c r="P4090">
        <f t="shared" si="252"/>
        <v>11</v>
      </c>
      <c r="Q4090">
        <f t="shared" si="253"/>
        <v>72</v>
      </c>
      <c r="R4090" s="14">
        <f t="shared" si="254"/>
        <v>41990.612546296295</v>
      </c>
      <c r="S4090">
        <f t="shared" si="255"/>
        <v>2014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8272</v>
      </c>
      <c r="O4091" t="s">
        <v>8273</v>
      </c>
      <c r="P4091">
        <f t="shared" si="252"/>
        <v>5</v>
      </c>
      <c r="Q4091">
        <f t="shared" si="253"/>
        <v>30</v>
      </c>
      <c r="R4091" s="14">
        <f t="shared" si="254"/>
        <v>42122.732499999998</v>
      </c>
      <c r="S4091">
        <f t="shared" si="255"/>
        <v>2015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8272</v>
      </c>
      <c r="O4092" t="s">
        <v>8273</v>
      </c>
      <c r="P4092">
        <f t="shared" si="252"/>
        <v>3</v>
      </c>
      <c r="Q4092">
        <f t="shared" si="253"/>
        <v>10.67</v>
      </c>
      <c r="R4092" s="14">
        <f t="shared" si="254"/>
        <v>42209.67288194444</v>
      </c>
      <c r="S4092">
        <f t="shared" si="255"/>
        <v>2015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8272</v>
      </c>
      <c r="O4093" t="s">
        <v>8273</v>
      </c>
      <c r="P4093">
        <f t="shared" si="252"/>
        <v>13</v>
      </c>
      <c r="Q4093">
        <f t="shared" si="253"/>
        <v>25.5</v>
      </c>
      <c r="R4093" s="14">
        <f t="shared" si="254"/>
        <v>41990.506377314814</v>
      </c>
      <c r="S4093">
        <f t="shared" si="255"/>
        <v>2014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8272</v>
      </c>
      <c r="O4094" t="s">
        <v>8273</v>
      </c>
      <c r="P4094">
        <f t="shared" si="252"/>
        <v>0</v>
      </c>
      <c r="Q4094">
        <f t="shared" si="253"/>
        <v>20</v>
      </c>
      <c r="R4094" s="14">
        <f t="shared" si="254"/>
        <v>42039.194988425923</v>
      </c>
      <c r="S4094">
        <f t="shared" si="255"/>
        <v>2015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8272</v>
      </c>
      <c r="O4095" t="s">
        <v>8273</v>
      </c>
      <c r="P4095">
        <f t="shared" si="252"/>
        <v>2</v>
      </c>
      <c r="Q4095">
        <f t="shared" si="253"/>
        <v>15</v>
      </c>
      <c r="R4095" s="14">
        <f t="shared" si="254"/>
        <v>42178.815891203703</v>
      </c>
      <c r="S4095">
        <f t="shared" si="255"/>
        <v>2015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8272</v>
      </c>
      <c r="O4096" t="s">
        <v>8273</v>
      </c>
      <c r="P4096">
        <f t="shared" si="252"/>
        <v>37</v>
      </c>
      <c r="Q4096">
        <f t="shared" si="253"/>
        <v>91.25</v>
      </c>
      <c r="R4096" s="14">
        <f t="shared" si="254"/>
        <v>41890.086805555555</v>
      </c>
      <c r="S4096">
        <f t="shared" si="255"/>
        <v>2014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8272</v>
      </c>
      <c r="O4097" t="s">
        <v>8273</v>
      </c>
      <c r="P4097">
        <f t="shared" si="252"/>
        <v>3</v>
      </c>
      <c r="Q4097">
        <f t="shared" si="253"/>
        <v>800</v>
      </c>
      <c r="R4097" s="14">
        <f t="shared" si="254"/>
        <v>42693.031828703708</v>
      </c>
      <c r="S4097">
        <f t="shared" si="255"/>
        <v>2016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8272</v>
      </c>
      <c r="O4098" t="s">
        <v>8273</v>
      </c>
      <c r="P4098">
        <f t="shared" ref="P4098:P4116" si="256">ROUND(E4098/D4098*100,0)</f>
        <v>11</v>
      </c>
      <c r="Q4098">
        <f t="shared" si="253"/>
        <v>80</v>
      </c>
      <c r="R4098" s="14">
        <f t="shared" si="254"/>
        <v>42750.530312499999</v>
      </c>
      <c r="S4098">
        <f t="shared" si="255"/>
        <v>2017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8272</v>
      </c>
      <c r="O4099" t="s">
        <v>8273</v>
      </c>
      <c r="P4099">
        <f t="shared" si="256"/>
        <v>0</v>
      </c>
      <c r="Q4099">
        <f t="shared" ref="Q4099:Q4116" si="257">IFERROR(ROUND(E4099/L4099,2),0)</f>
        <v>0</v>
      </c>
      <c r="R4099" s="14">
        <f t="shared" ref="R4099:R4116" si="258">(((J4099/60)/60)/24)+DATE(1970,1,1)</f>
        <v>42344.824502314819</v>
      </c>
      <c r="S4099">
        <f t="shared" ref="S4099:S4116" si="259">YEAR(R4099)</f>
        <v>2015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8272</v>
      </c>
      <c r="O4100" t="s">
        <v>8273</v>
      </c>
      <c r="P4100">
        <f t="shared" si="256"/>
        <v>0</v>
      </c>
      <c r="Q4100">
        <f t="shared" si="257"/>
        <v>0</v>
      </c>
      <c r="R4100" s="14">
        <f t="shared" si="258"/>
        <v>42495.722187499996</v>
      </c>
      <c r="S4100">
        <f t="shared" si="259"/>
        <v>2016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8272</v>
      </c>
      <c r="O4101" t="s">
        <v>8273</v>
      </c>
      <c r="P4101">
        <f t="shared" si="256"/>
        <v>1</v>
      </c>
      <c r="Q4101">
        <f t="shared" si="257"/>
        <v>50</v>
      </c>
      <c r="R4101" s="14">
        <f t="shared" si="258"/>
        <v>42570.850381944445</v>
      </c>
      <c r="S4101">
        <f t="shared" si="259"/>
        <v>2016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8272</v>
      </c>
      <c r="O4102" t="s">
        <v>8273</v>
      </c>
      <c r="P4102">
        <f t="shared" si="256"/>
        <v>0</v>
      </c>
      <c r="Q4102">
        <f t="shared" si="257"/>
        <v>0</v>
      </c>
      <c r="R4102" s="14">
        <f t="shared" si="258"/>
        <v>41927.124884259261</v>
      </c>
      <c r="S4102">
        <f t="shared" si="259"/>
        <v>2014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8272</v>
      </c>
      <c r="O4103" t="s">
        <v>8273</v>
      </c>
      <c r="P4103">
        <f t="shared" si="256"/>
        <v>0</v>
      </c>
      <c r="Q4103">
        <f t="shared" si="257"/>
        <v>0</v>
      </c>
      <c r="R4103" s="14">
        <f t="shared" si="258"/>
        <v>42730.903726851851</v>
      </c>
      <c r="S4103">
        <f t="shared" si="259"/>
        <v>2016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8272</v>
      </c>
      <c r="O4104" t="s">
        <v>8273</v>
      </c>
      <c r="P4104">
        <f t="shared" si="256"/>
        <v>27</v>
      </c>
      <c r="Q4104">
        <f t="shared" si="257"/>
        <v>22.83</v>
      </c>
      <c r="R4104" s="14">
        <f t="shared" si="258"/>
        <v>42475.848067129627</v>
      </c>
      <c r="S4104">
        <f t="shared" si="259"/>
        <v>2016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8272</v>
      </c>
      <c r="O4105" t="s">
        <v>8273</v>
      </c>
      <c r="P4105">
        <f t="shared" si="256"/>
        <v>10</v>
      </c>
      <c r="Q4105">
        <f t="shared" si="257"/>
        <v>16.670000000000002</v>
      </c>
      <c r="R4105" s="14">
        <f t="shared" si="258"/>
        <v>42188.83293981482</v>
      </c>
      <c r="S4105">
        <f t="shared" si="259"/>
        <v>2015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8272</v>
      </c>
      <c r="O4106" t="s">
        <v>8273</v>
      </c>
      <c r="P4106">
        <f t="shared" si="256"/>
        <v>21</v>
      </c>
      <c r="Q4106">
        <f t="shared" si="257"/>
        <v>45.79</v>
      </c>
      <c r="R4106" s="14">
        <f t="shared" si="258"/>
        <v>42640.278171296297</v>
      </c>
      <c r="S4106">
        <f t="shared" si="259"/>
        <v>2016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8272</v>
      </c>
      <c r="O4107" t="s">
        <v>8273</v>
      </c>
      <c r="P4107">
        <f t="shared" si="256"/>
        <v>7</v>
      </c>
      <c r="Q4107">
        <f t="shared" si="257"/>
        <v>383.33</v>
      </c>
      <c r="R4107" s="14">
        <f t="shared" si="258"/>
        <v>42697.010520833333</v>
      </c>
      <c r="S4107">
        <f t="shared" si="259"/>
        <v>2016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8272</v>
      </c>
      <c r="O4108" t="s">
        <v>8273</v>
      </c>
      <c r="P4108">
        <f t="shared" si="256"/>
        <v>71</v>
      </c>
      <c r="Q4108">
        <f t="shared" si="257"/>
        <v>106.97</v>
      </c>
      <c r="R4108" s="14">
        <f t="shared" si="258"/>
        <v>42053.049375000002</v>
      </c>
      <c r="S4108">
        <f t="shared" si="259"/>
        <v>2015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8272</v>
      </c>
      <c r="O4109" t="s">
        <v>8273</v>
      </c>
      <c r="P4109">
        <f t="shared" si="256"/>
        <v>2</v>
      </c>
      <c r="Q4109">
        <f t="shared" si="257"/>
        <v>10.25</v>
      </c>
      <c r="R4109" s="14">
        <f t="shared" si="258"/>
        <v>41883.916678240741</v>
      </c>
      <c r="S4109">
        <f t="shared" si="259"/>
        <v>2014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8272</v>
      </c>
      <c r="O4110" t="s">
        <v>8273</v>
      </c>
      <c r="P4110">
        <f t="shared" si="256"/>
        <v>2</v>
      </c>
      <c r="Q4110">
        <f t="shared" si="257"/>
        <v>59</v>
      </c>
      <c r="R4110" s="14">
        <f t="shared" si="258"/>
        <v>42767.031678240746</v>
      </c>
      <c r="S4110">
        <f t="shared" si="259"/>
        <v>2017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8272</v>
      </c>
      <c r="O4111" t="s">
        <v>8273</v>
      </c>
      <c r="P4111">
        <f t="shared" si="256"/>
        <v>0</v>
      </c>
      <c r="Q4111">
        <f t="shared" si="257"/>
        <v>0</v>
      </c>
      <c r="R4111" s="14">
        <f t="shared" si="258"/>
        <v>42307.539398148147</v>
      </c>
      <c r="S4111">
        <f t="shared" si="259"/>
        <v>2015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8272</v>
      </c>
      <c r="O4112" t="s">
        <v>8273</v>
      </c>
      <c r="P4112">
        <f t="shared" si="256"/>
        <v>29</v>
      </c>
      <c r="Q4112">
        <f t="shared" si="257"/>
        <v>14.33</v>
      </c>
      <c r="R4112" s="14">
        <f t="shared" si="258"/>
        <v>42512.626747685179</v>
      </c>
      <c r="S4112">
        <f t="shared" si="259"/>
        <v>2016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8272</v>
      </c>
      <c r="O4113" t="s">
        <v>8273</v>
      </c>
      <c r="P4113">
        <f t="shared" si="256"/>
        <v>3</v>
      </c>
      <c r="Q4113">
        <f t="shared" si="257"/>
        <v>15.67</v>
      </c>
      <c r="R4113" s="14">
        <f t="shared" si="258"/>
        <v>42029.135879629626</v>
      </c>
      <c r="S4113">
        <f t="shared" si="259"/>
        <v>2015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8272</v>
      </c>
      <c r="O4114" t="s">
        <v>8273</v>
      </c>
      <c r="P4114">
        <f t="shared" si="256"/>
        <v>0</v>
      </c>
      <c r="Q4114">
        <f t="shared" si="257"/>
        <v>1</v>
      </c>
      <c r="R4114" s="14">
        <f t="shared" si="258"/>
        <v>42400.946597222224</v>
      </c>
      <c r="S4114">
        <f t="shared" si="259"/>
        <v>2016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8272</v>
      </c>
      <c r="O4115" t="s">
        <v>8273</v>
      </c>
      <c r="P4115">
        <f t="shared" si="256"/>
        <v>0</v>
      </c>
      <c r="Q4115">
        <f t="shared" si="257"/>
        <v>1</v>
      </c>
      <c r="R4115" s="14">
        <f t="shared" si="258"/>
        <v>42358.573182870372</v>
      </c>
      <c r="S4115">
        <f t="shared" si="259"/>
        <v>2015</v>
      </c>
    </row>
    <row r="4116" spans="1:19" x14ac:dyDescent="0.25">
      <c r="P4116" t="e">
        <f t="shared" si="256"/>
        <v>#DIV/0!</v>
      </c>
      <c r="Q4116">
        <f t="shared" si="257"/>
        <v>0</v>
      </c>
      <c r="R4116" s="14">
        <f t="shared" si="258"/>
        <v>25569</v>
      </c>
      <c r="S4116">
        <f t="shared" si="259"/>
        <v>1970</v>
      </c>
    </row>
  </sheetData>
  <autoFilter ref="A1:R4116" xr:uid="{00000000-0001-0000-0000-000000000000}"/>
  <sortState xmlns:xlrd2="http://schemas.microsoft.com/office/spreadsheetml/2017/richdata2" ref="A2:P4117">
    <sortCondition ref="A1:A4117"/>
  </sortState>
  <conditionalFormatting sqref="F1:F1048576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1:P1048576 Q1:S1">
    <cfRule type="colorScale" priority="7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5E5E6-7A50-496C-832B-F163F026B300}">
  <dimension ref="A1:R176"/>
  <sheetViews>
    <sheetView workbookViewId="0">
      <selection activeCell="F1" sqref="F1:F1048576"/>
    </sheetView>
  </sheetViews>
  <sheetFormatPr defaultRowHeight="15" x14ac:dyDescent="0.25"/>
  <cols>
    <col min="2" max="2" width="25" customWidth="1"/>
    <col min="3" max="3" width="30.5703125" customWidth="1"/>
    <col min="4" max="4" width="16.140625" customWidth="1"/>
    <col min="6" max="6" width="9.85546875" customWidth="1"/>
    <col min="9" max="9" width="22.42578125" customWidth="1"/>
    <col min="10" max="10" width="14.42578125" customWidth="1"/>
    <col min="12" max="12" width="13.5703125" customWidth="1"/>
    <col min="15" max="15" width="18.7109375" customWidth="1"/>
    <col min="16" max="16" width="19.140625" customWidth="1"/>
    <col min="17" max="17" width="19" customWidth="1"/>
    <col min="18" max="18" width="18.285156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8319</v>
      </c>
      <c r="O1" s="1" t="s">
        <v>8320</v>
      </c>
      <c r="P1" s="1" t="s">
        <v>8264</v>
      </c>
      <c r="Q1" s="1" t="s">
        <v>8323</v>
      </c>
      <c r="R1" s="1" t="s">
        <v>8324</v>
      </c>
    </row>
    <row r="2" spans="1:18" ht="60" x14ac:dyDescent="0.25">
      <c r="A2">
        <v>3841</v>
      </c>
      <c r="B2" s="3" t="s">
        <v>3838</v>
      </c>
      <c r="C2" s="3" t="s">
        <v>7950</v>
      </c>
      <c r="D2" s="6">
        <v>10000</v>
      </c>
      <c r="E2" s="8">
        <v>872</v>
      </c>
      <c r="F2" t="s">
        <v>8220</v>
      </c>
      <c r="G2" t="s">
        <v>8223</v>
      </c>
      <c r="H2" t="s">
        <v>8245</v>
      </c>
      <c r="I2">
        <v>1405882287</v>
      </c>
      <c r="J2">
        <v>1400698287</v>
      </c>
      <c r="K2" t="b">
        <v>1</v>
      </c>
      <c r="L2">
        <v>34</v>
      </c>
      <c r="M2" t="b">
        <v>0</v>
      </c>
      <c r="N2" s="10" t="s">
        <v>8272</v>
      </c>
      <c r="O2" t="s">
        <v>8273</v>
      </c>
      <c r="P2">
        <v>9</v>
      </c>
      <c r="Q2">
        <v>25.65</v>
      </c>
      <c r="R2" s="14">
        <v>41780.785729166666</v>
      </c>
    </row>
    <row r="3" spans="1:18" ht="75" x14ac:dyDescent="0.25">
      <c r="A3">
        <v>3843</v>
      </c>
      <c r="B3" s="3" t="s">
        <v>3840</v>
      </c>
      <c r="C3" s="3" t="s">
        <v>7952</v>
      </c>
      <c r="D3" s="6">
        <v>5000</v>
      </c>
      <c r="E3" s="8">
        <v>1065</v>
      </c>
      <c r="F3" t="s">
        <v>8220</v>
      </c>
      <c r="G3" t="s">
        <v>8223</v>
      </c>
      <c r="H3" t="s">
        <v>8245</v>
      </c>
      <c r="I3">
        <v>1401587064</v>
      </c>
      <c r="J3">
        <v>1399427064</v>
      </c>
      <c r="K3" t="b">
        <v>1</v>
      </c>
      <c r="L3">
        <v>19</v>
      </c>
      <c r="M3" t="b">
        <v>0</v>
      </c>
      <c r="N3" s="10" t="s">
        <v>8272</v>
      </c>
      <c r="O3" t="s">
        <v>8273</v>
      </c>
      <c r="P3">
        <v>21</v>
      </c>
      <c r="Q3">
        <v>56.05</v>
      </c>
      <c r="R3" s="14">
        <v>41766.072500000002</v>
      </c>
    </row>
    <row r="4" spans="1:18" ht="60" x14ac:dyDescent="0.25">
      <c r="A4">
        <v>3844</v>
      </c>
      <c r="B4" s="3" t="s">
        <v>3841</v>
      </c>
      <c r="C4" s="3" t="s">
        <v>7953</v>
      </c>
      <c r="D4" s="6">
        <v>9800</v>
      </c>
      <c r="E4" s="8">
        <v>4066</v>
      </c>
      <c r="F4" t="s">
        <v>8220</v>
      </c>
      <c r="G4" t="s">
        <v>8223</v>
      </c>
      <c r="H4" t="s">
        <v>8245</v>
      </c>
      <c r="I4">
        <v>1401778740</v>
      </c>
      <c r="J4">
        <v>1399474134</v>
      </c>
      <c r="K4" t="b">
        <v>1</v>
      </c>
      <c r="L4">
        <v>50</v>
      </c>
      <c r="M4" t="b">
        <v>0</v>
      </c>
      <c r="N4" s="10" t="s">
        <v>8272</v>
      </c>
      <c r="O4" t="s">
        <v>8273</v>
      </c>
      <c r="P4">
        <v>41</v>
      </c>
      <c r="Q4">
        <v>81.319999999999993</v>
      </c>
      <c r="R4" s="14">
        <v>41766.617291666669</v>
      </c>
    </row>
    <row r="5" spans="1:18" ht="60" x14ac:dyDescent="0.25">
      <c r="A5">
        <v>3845</v>
      </c>
      <c r="B5" s="3" t="s">
        <v>3842</v>
      </c>
      <c r="C5" s="3" t="s">
        <v>7954</v>
      </c>
      <c r="D5" s="6">
        <v>40000</v>
      </c>
      <c r="E5" s="8">
        <v>842</v>
      </c>
      <c r="F5" t="s">
        <v>8220</v>
      </c>
      <c r="G5" t="s">
        <v>8223</v>
      </c>
      <c r="H5" t="s">
        <v>8245</v>
      </c>
      <c r="I5">
        <v>1443711774</v>
      </c>
      <c r="J5">
        <v>1441119774</v>
      </c>
      <c r="K5" t="b">
        <v>1</v>
      </c>
      <c r="L5">
        <v>12</v>
      </c>
      <c r="M5" t="b">
        <v>0</v>
      </c>
      <c r="N5" s="10" t="s">
        <v>8272</v>
      </c>
      <c r="O5" t="s">
        <v>8273</v>
      </c>
      <c r="P5">
        <v>2</v>
      </c>
      <c r="Q5">
        <v>70.17</v>
      </c>
      <c r="R5" s="14">
        <v>42248.627013888887</v>
      </c>
    </row>
    <row r="6" spans="1:18" ht="60" x14ac:dyDescent="0.25">
      <c r="A6">
        <v>3846</v>
      </c>
      <c r="B6" s="3" t="s">
        <v>3843</v>
      </c>
      <c r="C6" s="3" t="s">
        <v>7955</v>
      </c>
      <c r="D6" s="6">
        <v>7000</v>
      </c>
      <c r="E6" s="8">
        <v>189</v>
      </c>
      <c r="F6" t="s">
        <v>8220</v>
      </c>
      <c r="G6" t="s">
        <v>8223</v>
      </c>
      <c r="H6" t="s">
        <v>8245</v>
      </c>
      <c r="I6">
        <v>1412405940</v>
      </c>
      <c r="J6">
        <v>1409721542</v>
      </c>
      <c r="K6" t="b">
        <v>1</v>
      </c>
      <c r="L6">
        <v>8</v>
      </c>
      <c r="M6" t="b">
        <v>0</v>
      </c>
      <c r="N6" s="10" t="s">
        <v>8272</v>
      </c>
      <c r="O6" t="s">
        <v>8273</v>
      </c>
      <c r="P6">
        <v>3</v>
      </c>
      <c r="Q6">
        <v>23.63</v>
      </c>
      <c r="R6" s="14">
        <v>41885.221550925926</v>
      </c>
    </row>
    <row r="7" spans="1:18" ht="60" x14ac:dyDescent="0.25">
      <c r="A7">
        <v>3847</v>
      </c>
      <c r="B7" s="3" t="s">
        <v>3844</v>
      </c>
      <c r="C7" s="3" t="s">
        <v>7956</v>
      </c>
      <c r="D7" s="6">
        <v>10500</v>
      </c>
      <c r="E7" s="8">
        <v>1697</v>
      </c>
      <c r="F7" t="s">
        <v>8220</v>
      </c>
      <c r="G7" t="s">
        <v>8223</v>
      </c>
      <c r="H7" t="s">
        <v>8245</v>
      </c>
      <c r="I7">
        <v>1437283391</v>
      </c>
      <c r="J7">
        <v>1433395391</v>
      </c>
      <c r="K7" t="b">
        <v>1</v>
      </c>
      <c r="L7">
        <v>9</v>
      </c>
      <c r="M7" t="b">
        <v>0</v>
      </c>
      <c r="N7" s="10" t="s">
        <v>8272</v>
      </c>
      <c r="O7" t="s">
        <v>8273</v>
      </c>
      <c r="P7">
        <v>16</v>
      </c>
      <c r="Q7">
        <v>188.56</v>
      </c>
      <c r="R7" s="14">
        <v>42159.224432870367</v>
      </c>
    </row>
    <row r="8" spans="1:18" ht="75" x14ac:dyDescent="0.25">
      <c r="A8">
        <v>3848</v>
      </c>
      <c r="B8" s="3" t="s">
        <v>3845</v>
      </c>
      <c r="C8" s="3" t="s">
        <v>7957</v>
      </c>
      <c r="D8" s="6">
        <v>13000</v>
      </c>
      <c r="E8" s="8">
        <v>2129</v>
      </c>
      <c r="F8" t="s">
        <v>8220</v>
      </c>
      <c r="G8" t="s">
        <v>8223</v>
      </c>
      <c r="H8" t="s">
        <v>8245</v>
      </c>
      <c r="I8">
        <v>1445196989</v>
      </c>
      <c r="J8">
        <v>1442604989</v>
      </c>
      <c r="K8" t="b">
        <v>1</v>
      </c>
      <c r="L8">
        <v>43</v>
      </c>
      <c r="M8" t="b">
        <v>0</v>
      </c>
      <c r="N8" s="10" t="s">
        <v>8272</v>
      </c>
      <c r="O8" t="s">
        <v>8273</v>
      </c>
      <c r="P8">
        <v>16</v>
      </c>
      <c r="Q8">
        <v>49.51</v>
      </c>
      <c r="R8" s="14">
        <v>42265.817002314812</v>
      </c>
    </row>
    <row r="9" spans="1:18" ht="45" x14ac:dyDescent="0.25">
      <c r="A9">
        <v>3850</v>
      </c>
      <c r="B9" s="3" t="s">
        <v>3847</v>
      </c>
      <c r="C9" s="3" t="s">
        <v>7959</v>
      </c>
      <c r="D9" s="6">
        <v>1000</v>
      </c>
      <c r="E9" s="8">
        <v>38</v>
      </c>
      <c r="F9" t="s">
        <v>8220</v>
      </c>
      <c r="G9" t="s">
        <v>8223</v>
      </c>
      <c r="H9" t="s">
        <v>8245</v>
      </c>
      <c r="I9">
        <v>1420081143</v>
      </c>
      <c r="J9">
        <v>1417489143</v>
      </c>
      <c r="K9" t="b">
        <v>1</v>
      </c>
      <c r="L9">
        <v>4</v>
      </c>
      <c r="M9" t="b">
        <v>0</v>
      </c>
      <c r="N9" s="10" t="s">
        <v>8272</v>
      </c>
      <c r="O9" t="s">
        <v>8273</v>
      </c>
      <c r="P9">
        <v>4</v>
      </c>
      <c r="Q9">
        <v>9.5</v>
      </c>
      <c r="R9" s="14">
        <v>41975.124340277776</v>
      </c>
    </row>
    <row r="10" spans="1:18" ht="75" x14ac:dyDescent="0.25">
      <c r="A10">
        <v>3852</v>
      </c>
      <c r="B10" s="3" t="s">
        <v>3849</v>
      </c>
      <c r="C10" s="3" t="s">
        <v>7961</v>
      </c>
      <c r="D10" s="6">
        <v>10000</v>
      </c>
      <c r="E10" s="8">
        <v>20</v>
      </c>
      <c r="F10" t="s">
        <v>8220</v>
      </c>
      <c r="G10" t="s">
        <v>8223</v>
      </c>
      <c r="H10" t="s">
        <v>8245</v>
      </c>
      <c r="I10">
        <v>1427427276</v>
      </c>
      <c r="J10">
        <v>1425270876</v>
      </c>
      <c r="K10" t="b">
        <v>0</v>
      </c>
      <c r="L10">
        <v>2</v>
      </c>
      <c r="M10" t="b">
        <v>0</v>
      </c>
      <c r="N10" s="10" t="s">
        <v>8272</v>
      </c>
      <c r="O10" t="s">
        <v>8273</v>
      </c>
      <c r="P10">
        <v>0</v>
      </c>
      <c r="Q10">
        <v>10</v>
      </c>
      <c r="R10" s="14">
        <v>42065.190694444449</v>
      </c>
    </row>
    <row r="11" spans="1:18" ht="60" x14ac:dyDescent="0.25">
      <c r="A11">
        <v>3853</v>
      </c>
      <c r="B11" s="3" t="s">
        <v>3850</v>
      </c>
      <c r="C11" s="3" t="s">
        <v>7962</v>
      </c>
      <c r="D11" s="6">
        <v>100000</v>
      </c>
      <c r="E11" s="8">
        <v>26</v>
      </c>
      <c r="F11" t="s">
        <v>8220</v>
      </c>
      <c r="G11" t="s">
        <v>8223</v>
      </c>
      <c r="H11" t="s">
        <v>8245</v>
      </c>
      <c r="I11">
        <v>1409602178</v>
      </c>
      <c r="J11">
        <v>1406578178</v>
      </c>
      <c r="K11" t="b">
        <v>0</v>
      </c>
      <c r="L11">
        <v>2</v>
      </c>
      <c r="M11" t="b">
        <v>0</v>
      </c>
      <c r="N11" s="10" t="s">
        <v>8272</v>
      </c>
      <c r="O11" t="s">
        <v>8273</v>
      </c>
      <c r="P11">
        <v>0</v>
      </c>
      <c r="Q11">
        <v>13</v>
      </c>
      <c r="R11" s="14">
        <v>41848.84002314815</v>
      </c>
    </row>
    <row r="12" spans="1:18" ht="45" x14ac:dyDescent="0.25">
      <c r="A12">
        <v>3854</v>
      </c>
      <c r="B12" s="3" t="s">
        <v>3851</v>
      </c>
      <c r="C12" s="3" t="s">
        <v>7963</v>
      </c>
      <c r="D12" s="6">
        <v>11000</v>
      </c>
      <c r="E12" s="8">
        <v>1788</v>
      </c>
      <c r="F12" t="s">
        <v>8220</v>
      </c>
      <c r="G12" t="s">
        <v>8223</v>
      </c>
      <c r="H12" t="s">
        <v>8245</v>
      </c>
      <c r="I12">
        <v>1431206058</v>
      </c>
      <c r="J12">
        <v>1428614058</v>
      </c>
      <c r="K12" t="b">
        <v>0</v>
      </c>
      <c r="L12">
        <v>20</v>
      </c>
      <c r="M12" t="b">
        <v>0</v>
      </c>
      <c r="N12" s="10" t="s">
        <v>8272</v>
      </c>
      <c r="O12" t="s">
        <v>8273</v>
      </c>
      <c r="P12">
        <v>16</v>
      </c>
      <c r="Q12">
        <v>89.4</v>
      </c>
      <c r="R12" s="14">
        <v>42103.884930555556</v>
      </c>
    </row>
    <row r="13" spans="1:18" ht="75" x14ac:dyDescent="0.25">
      <c r="A13">
        <v>3855</v>
      </c>
      <c r="B13" s="3" t="s">
        <v>3852</v>
      </c>
      <c r="C13" s="3" t="s">
        <v>7964</v>
      </c>
      <c r="D13" s="6">
        <v>1000</v>
      </c>
      <c r="E13" s="8">
        <v>25</v>
      </c>
      <c r="F13" t="s">
        <v>8220</v>
      </c>
      <c r="G13" t="s">
        <v>8223</v>
      </c>
      <c r="H13" t="s">
        <v>8245</v>
      </c>
      <c r="I13">
        <v>1427408271</v>
      </c>
      <c r="J13">
        <v>1424819871</v>
      </c>
      <c r="K13" t="b">
        <v>0</v>
      </c>
      <c r="L13">
        <v>1</v>
      </c>
      <c r="M13" t="b">
        <v>0</v>
      </c>
      <c r="N13" s="10" t="s">
        <v>8272</v>
      </c>
      <c r="O13" t="s">
        <v>8273</v>
      </c>
      <c r="P13">
        <v>3</v>
      </c>
      <c r="Q13">
        <v>25</v>
      </c>
      <c r="R13" s="14">
        <v>42059.970729166671</v>
      </c>
    </row>
    <row r="14" spans="1:18" ht="75" x14ac:dyDescent="0.25">
      <c r="A14">
        <v>3856</v>
      </c>
      <c r="B14" s="3" t="s">
        <v>3853</v>
      </c>
      <c r="C14" s="3" t="s">
        <v>7965</v>
      </c>
      <c r="D14" s="6">
        <v>5000</v>
      </c>
      <c r="E14" s="8">
        <v>1</v>
      </c>
      <c r="F14" t="s">
        <v>8220</v>
      </c>
      <c r="G14" t="s">
        <v>8223</v>
      </c>
      <c r="H14" t="s">
        <v>8245</v>
      </c>
      <c r="I14">
        <v>1425833403</v>
      </c>
      <c r="J14">
        <v>1423245003</v>
      </c>
      <c r="K14" t="b">
        <v>0</v>
      </c>
      <c r="L14">
        <v>1</v>
      </c>
      <c r="M14" t="b">
        <v>0</v>
      </c>
      <c r="N14" s="10" t="s">
        <v>8272</v>
      </c>
      <c r="O14" t="s">
        <v>8273</v>
      </c>
      <c r="P14">
        <v>0</v>
      </c>
      <c r="Q14">
        <v>1</v>
      </c>
      <c r="R14" s="14">
        <v>42041.743090277778</v>
      </c>
    </row>
    <row r="15" spans="1:18" ht="75" x14ac:dyDescent="0.25">
      <c r="A15">
        <v>3857</v>
      </c>
      <c r="B15" s="3" t="s">
        <v>3854</v>
      </c>
      <c r="C15" s="3" t="s">
        <v>7966</v>
      </c>
      <c r="D15" s="6">
        <v>5000</v>
      </c>
      <c r="E15" s="8">
        <v>260</v>
      </c>
      <c r="F15" t="s">
        <v>8220</v>
      </c>
      <c r="G15" t="s">
        <v>8223</v>
      </c>
      <c r="H15" t="s">
        <v>8245</v>
      </c>
      <c r="I15">
        <v>1406913120</v>
      </c>
      <c r="J15">
        <v>1404927690</v>
      </c>
      <c r="K15" t="b">
        <v>0</v>
      </c>
      <c r="L15">
        <v>4</v>
      </c>
      <c r="M15" t="b">
        <v>0</v>
      </c>
      <c r="N15" s="10" t="s">
        <v>8272</v>
      </c>
      <c r="O15" t="s">
        <v>8273</v>
      </c>
      <c r="P15">
        <v>5</v>
      </c>
      <c r="Q15">
        <v>65</v>
      </c>
      <c r="R15" s="14">
        <v>41829.73715277778</v>
      </c>
    </row>
    <row r="16" spans="1:18" ht="60" x14ac:dyDescent="0.25">
      <c r="A16">
        <v>3859</v>
      </c>
      <c r="B16" s="3" t="s">
        <v>3856</v>
      </c>
      <c r="C16" s="3" t="s">
        <v>7968</v>
      </c>
      <c r="D16" s="6">
        <v>2500</v>
      </c>
      <c r="E16" s="8">
        <v>1</v>
      </c>
      <c r="F16" t="s">
        <v>8220</v>
      </c>
      <c r="G16" t="s">
        <v>8223</v>
      </c>
      <c r="H16" t="s">
        <v>8245</v>
      </c>
      <c r="I16">
        <v>1403730000</v>
      </c>
      <c r="J16">
        <v>1401485207</v>
      </c>
      <c r="K16" t="b">
        <v>0</v>
      </c>
      <c r="L16">
        <v>1</v>
      </c>
      <c r="M16" t="b">
        <v>0</v>
      </c>
      <c r="N16" s="10" t="s">
        <v>8272</v>
      </c>
      <c r="O16" t="s">
        <v>8273</v>
      </c>
      <c r="P16">
        <v>0</v>
      </c>
      <c r="Q16">
        <v>1</v>
      </c>
      <c r="R16" s="14">
        <v>41789.893599537041</v>
      </c>
    </row>
    <row r="17" spans="1:18" ht="75" x14ac:dyDescent="0.25">
      <c r="A17">
        <v>3860</v>
      </c>
      <c r="B17" s="3" t="s">
        <v>3857</v>
      </c>
      <c r="C17" s="3" t="s">
        <v>7969</v>
      </c>
      <c r="D17" s="6">
        <v>6000</v>
      </c>
      <c r="E17" s="8">
        <v>1060</v>
      </c>
      <c r="F17" t="s">
        <v>8220</v>
      </c>
      <c r="G17" t="s">
        <v>8223</v>
      </c>
      <c r="H17" t="s">
        <v>8245</v>
      </c>
      <c r="I17">
        <v>1407858710</v>
      </c>
      <c r="J17">
        <v>1405266710</v>
      </c>
      <c r="K17" t="b">
        <v>0</v>
      </c>
      <c r="L17">
        <v>13</v>
      </c>
      <c r="M17" t="b">
        <v>0</v>
      </c>
      <c r="N17" s="10" t="s">
        <v>8272</v>
      </c>
      <c r="O17" t="s">
        <v>8273</v>
      </c>
      <c r="P17">
        <v>18</v>
      </c>
      <c r="Q17">
        <v>81.540000000000006</v>
      </c>
      <c r="R17" s="14">
        <v>41833.660995370366</v>
      </c>
    </row>
    <row r="18" spans="1:18" ht="30" x14ac:dyDescent="0.25">
      <c r="A18">
        <v>3861</v>
      </c>
      <c r="B18" s="3" t="s">
        <v>3858</v>
      </c>
      <c r="C18" s="3" t="s">
        <v>7970</v>
      </c>
      <c r="D18" s="6">
        <v>2000</v>
      </c>
      <c r="E18" s="8">
        <v>100</v>
      </c>
      <c r="F18" t="s">
        <v>8220</v>
      </c>
      <c r="G18" t="s">
        <v>8223</v>
      </c>
      <c r="H18" t="s">
        <v>8245</v>
      </c>
      <c r="I18">
        <v>1415828820</v>
      </c>
      <c r="J18">
        <v>1412258977</v>
      </c>
      <c r="K18" t="b">
        <v>0</v>
      </c>
      <c r="L18">
        <v>1</v>
      </c>
      <c r="M18" t="b">
        <v>0</v>
      </c>
      <c r="N18" s="10" t="s">
        <v>8272</v>
      </c>
      <c r="O18" t="s">
        <v>8273</v>
      </c>
      <c r="P18">
        <v>5</v>
      </c>
      <c r="Q18">
        <v>100</v>
      </c>
      <c r="R18" s="14">
        <v>41914.590011574073</v>
      </c>
    </row>
    <row r="19" spans="1:18" ht="45" x14ac:dyDescent="0.25">
      <c r="A19">
        <v>3862</v>
      </c>
      <c r="B19" s="3" t="s">
        <v>3859</v>
      </c>
      <c r="C19" s="3" t="s">
        <v>7971</v>
      </c>
      <c r="D19" s="6">
        <v>7500</v>
      </c>
      <c r="E19" s="8">
        <v>1</v>
      </c>
      <c r="F19" t="s">
        <v>8220</v>
      </c>
      <c r="G19" t="s">
        <v>8223</v>
      </c>
      <c r="H19" t="s">
        <v>8245</v>
      </c>
      <c r="I19">
        <v>1473699540</v>
      </c>
      <c r="J19">
        <v>1472451356</v>
      </c>
      <c r="K19" t="b">
        <v>0</v>
      </c>
      <c r="L19">
        <v>1</v>
      </c>
      <c r="M19" t="b">
        <v>0</v>
      </c>
      <c r="N19" s="10" t="s">
        <v>8272</v>
      </c>
      <c r="O19" t="s">
        <v>8273</v>
      </c>
      <c r="P19">
        <v>0</v>
      </c>
      <c r="Q19">
        <v>1</v>
      </c>
      <c r="R19" s="14">
        <v>42611.261064814811</v>
      </c>
    </row>
    <row r="20" spans="1:18" ht="75" x14ac:dyDescent="0.25">
      <c r="A20">
        <v>3863</v>
      </c>
      <c r="B20" s="3" t="s">
        <v>3860</v>
      </c>
      <c r="C20" s="3" t="s">
        <v>7972</v>
      </c>
      <c r="D20" s="6">
        <v>6000</v>
      </c>
      <c r="E20" s="8">
        <v>0</v>
      </c>
      <c r="F20" t="s">
        <v>8220</v>
      </c>
      <c r="G20" t="s">
        <v>8223</v>
      </c>
      <c r="H20" t="s">
        <v>8245</v>
      </c>
      <c r="I20">
        <v>1446739905</v>
      </c>
      <c r="J20">
        <v>1441552305</v>
      </c>
      <c r="K20" t="b">
        <v>0</v>
      </c>
      <c r="L20">
        <v>0</v>
      </c>
      <c r="M20" t="b">
        <v>0</v>
      </c>
      <c r="N20" s="10" t="s">
        <v>8272</v>
      </c>
      <c r="O20" t="s">
        <v>8273</v>
      </c>
      <c r="P20">
        <v>0</v>
      </c>
      <c r="Q20">
        <v>0</v>
      </c>
      <c r="R20" s="14">
        <v>42253.633159722223</v>
      </c>
    </row>
    <row r="21" spans="1:18" ht="75" x14ac:dyDescent="0.25">
      <c r="A21">
        <v>3864</v>
      </c>
      <c r="B21" s="3" t="s">
        <v>3861</v>
      </c>
      <c r="C21" s="3" t="s">
        <v>7973</v>
      </c>
      <c r="D21" s="6">
        <v>5000</v>
      </c>
      <c r="E21" s="8">
        <v>60</v>
      </c>
      <c r="F21" t="s">
        <v>8220</v>
      </c>
      <c r="G21" t="s">
        <v>8223</v>
      </c>
      <c r="H21" t="s">
        <v>8245</v>
      </c>
      <c r="I21">
        <v>1447799054</v>
      </c>
      <c r="J21">
        <v>1445203454</v>
      </c>
      <c r="K21" t="b">
        <v>0</v>
      </c>
      <c r="L21">
        <v>3</v>
      </c>
      <c r="M21" t="b">
        <v>0</v>
      </c>
      <c r="N21" s="10" t="s">
        <v>8272</v>
      </c>
      <c r="O21" t="s">
        <v>8273</v>
      </c>
      <c r="P21">
        <v>1</v>
      </c>
      <c r="Q21">
        <v>20</v>
      </c>
      <c r="R21" s="14">
        <v>42295.891828703709</v>
      </c>
    </row>
    <row r="22" spans="1:18" ht="45" x14ac:dyDescent="0.25">
      <c r="A22">
        <v>3866</v>
      </c>
      <c r="B22" s="3" t="s">
        <v>3863</v>
      </c>
      <c r="C22" s="3" t="s">
        <v>7975</v>
      </c>
      <c r="D22" s="6">
        <v>2000</v>
      </c>
      <c r="E22" s="8">
        <v>11</v>
      </c>
      <c r="F22" t="s">
        <v>8220</v>
      </c>
      <c r="G22" t="s">
        <v>8223</v>
      </c>
      <c r="H22" t="s">
        <v>8245</v>
      </c>
      <c r="I22">
        <v>1458703740</v>
      </c>
      <c r="J22">
        <v>1454453021</v>
      </c>
      <c r="K22" t="b">
        <v>0</v>
      </c>
      <c r="L22">
        <v>2</v>
      </c>
      <c r="M22" t="b">
        <v>0</v>
      </c>
      <c r="N22" s="10" t="s">
        <v>8272</v>
      </c>
      <c r="O22" t="s">
        <v>8273</v>
      </c>
      <c r="P22">
        <v>1</v>
      </c>
      <c r="Q22">
        <v>5.5</v>
      </c>
      <c r="R22" s="14">
        <v>42402.947002314817</v>
      </c>
    </row>
    <row r="23" spans="1:18" ht="75" x14ac:dyDescent="0.25">
      <c r="A23">
        <v>3867</v>
      </c>
      <c r="B23" s="3" t="s">
        <v>3864</v>
      </c>
      <c r="C23" s="3" t="s">
        <v>7976</v>
      </c>
      <c r="D23" s="6">
        <v>2000</v>
      </c>
      <c r="E23" s="8">
        <v>251</v>
      </c>
      <c r="F23" t="s">
        <v>8220</v>
      </c>
      <c r="G23" t="s">
        <v>8223</v>
      </c>
      <c r="H23" t="s">
        <v>8245</v>
      </c>
      <c r="I23">
        <v>1466278339</v>
      </c>
      <c r="J23">
        <v>1463686339</v>
      </c>
      <c r="K23" t="b">
        <v>0</v>
      </c>
      <c r="L23">
        <v>5</v>
      </c>
      <c r="M23" t="b">
        <v>0</v>
      </c>
      <c r="N23" s="10" t="s">
        <v>8272</v>
      </c>
      <c r="O23" t="s">
        <v>8273</v>
      </c>
      <c r="P23">
        <v>13</v>
      </c>
      <c r="Q23">
        <v>50.2</v>
      </c>
      <c r="R23" s="14">
        <v>42509.814108796301</v>
      </c>
    </row>
    <row r="24" spans="1:18" ht="60" x14ac:dyDescent="0.25">
      <c r="A24">
        <v>3889</v>
      </c>
      <c r="B24" s="3" t="s">
        <v>3886</v>
      </c>
      <c r="C24" s="3" t="s">
        <v>7997</v>
      </c>
      <c r="D24" s="6">
        <v>8000</v>
      </c>
      <c r="E24" s="8">
        <v>118</v>
      </c>
      <c r="F24" t="s">
        <v>8220</v>
      </c>
      <c r="G24" t="s">
        <v>8223</v>
      </c>
      <c r="H24" t="s">
        <v>8245</v>
      </c>
      <c r="I24">
        <v>1420413960</v>
      </c>
      <c r="J24">
        <v>1417651630</v>
      </c>
      <c r="K24" t="b">
        <v>0</v>
      </c>
      <c r="L24">
        <v>9</v>
      </c>
      <c r="M24" t="b">
        <v>0</v>
      </c>
      <c r="N24" s="10" t="s">
        <v>8272</v>
      </c>
      <c r="O24" t="s">
        <v>8273</v>
      </c>
      <c r="P24">
        <v>1</v>
      </c>
      <c r="Q24">
        <v>13.11</v>
      </c>
      <c r="R24" s="14">
        <v>41977.004976851851</v>
      </c>
    </row>
    <row r="25" spans="1:18" ht="75" x14ac:dyDescent="0.25">
      <c r="A25">
        <v>3890</v>
      </c>
      <c r="B25" s="3" t="s">
        <v>3887</v>
      </c>
      <c r="C25" s="3" t="s">
        <v>7998</v>
      </c>
      <c r="D25" s="6">
        <v>15000</v>
      </c>
      <c r="E25" s="8">
        <v>2524</v>
      </c>
      <c r="F25" t="s">
        <v>8220</v>
      </c>
      <c r="G25" t="s">
        <v>8223</v>
      </c>
      <c r="H25" t="s">
        <v>8245</v>
      </c>
      <c r="I25">
        <v>1439662344</v>
      </c>
      <c r="J25">
        <v>1434478344</v>
      </c>
      <c r="K25" t="b">
        <v>0</v>
      </c>
      <c r="L25">
        <v>8</v>
      </c>
      <c r="M25" t="b">
        <v>0</v>
      </c>
      <c r="N25" s="10" t="s">
        <v>8272</v>
      </c>
      <c r="O25" t="s">
        <v>8273</v>
      </c>
      <c r="P25">
        <v>17</v>
      </c>
      <c r="Q25">
        <v>315.5</v>
      </c>
      <c r="R25" s="14">
        <v>42171.758611111116</v>
      </c>
    </row>
    <row r="26" spans="1:18" ht="45" x14ac:dyDescent="0.25">
      <c r="A26">
        <v>3891</v>
      </c>
      <c r="B26" s="3" t="s">
        <v>3888</v>
      </c>
      <c r="C26" s="3" t="s">
        <v>7999</v>
      </c>
      <c r="D26" s="6">
        <v>800</v>
      </c>
      <c r="E26" s="8">
        <v>260</v>
      </c>
      <c r="F26" t="s">
        <v>8220</v>
      </c>
      <c r="G26" t="s">
        <v>8223</v>
      </c>
      <c r="H26" t="s">
        <v>8245</v>
      </c>
      <c r="I26">
        <v>1427086740</v>
      </c>
      <c r="J26">
        <v>1424488244</v>
      </c>
      <c r="K26" t="b">
        <v>0</v>
      </c>
      <c r="L26">
        <v>7</v>
      </c>
      <c r="M26" t="b">
        <v>0</v>
      </c>
      <c r="N26" s="10" t="s">
        <v>8272</v>
      </c>
      <c r="O26" t="s">
        <v>8273</v>
      </c>
      <c r="P26">
        <v>33</v>
      </c>
      <c r="Q26">
        <v>37.14</v>
      </c>
      <c r="R26" s="14">
        <v>42056.1324537037</v>
      </c>
    </row>
    <row r="27" spans="1:18" ht="75" x14ac:dyDescent="0.25">
      <c r="A27">
        <v>3892</v>
      </c>
      <c r="B27" s="3" t="s">
        <v>3889</v>
      </c>
      <c r="C27" s="3" t="s">
        <v>8000</v>
      </c>
      <c r="D27" s="6">
        <v>1000</v>
      </c>
      <c r="E27" s="8">
        <v>0</v>
      </c>
      <c r="F27" t="s">
        <v>8220</v>
      </c>
      <c r="G27" t="s">
        <v>8223</v>
      </c>
      <c r="H27" t="s">
        <v>8245</v>
      </c>
      <c r="I27">
        <v>1408863600</v>
      </c>
      <c r="J27">
        <v>1408203557</v>
      </c>
      <c r="K27" t="b">
        <v>0</v>
      </c>
      <c r="L27">
        <v>0</v>
      </c>
      <c r="M27" t="b">
        <v>0</v>
      </c>
      <c r="N27" s="10" t="s">
        <v>8272</v>
      </c>
      <c r="O27" t="s">
        <v>8273</v>
      </c>
      <c r="P27">
        <v>0</v>
      </c>
      <c r="Q27">
        <v>0</v>
      </c>
      <c r="R27" s="14">
        <v>41867.652280092596</v>
      </c>
    </row>
    <row r="28" spans="1:18" ht="75" x14ac:dyDescent="0.25">
      <c r="A28">
        <v>3893</v>
      </c>
      <c r="B28" s="3" t="s">
        <v>3890</v>
      </c>
      <c r="C28" s="3" t="s">
        <v>8001</v>
      </c>
      <c r="D28" s="6">
        <v>50000</v>
      </c>
      <c r="E28" s="8">
        <v>10775</v>
      </c>
      <c r="F28" t="s">
        <v>8220</v>
      </c>
      <c r="G28" t="s">
        <v>8223</v>
      </c>
      <c r="H28" t="s">
        <v>8245</v>
      </c>
      <c r="I28">
        <v>1404194400</v>
      </c>
      <c r="J28">
        <v>1400600840</v>
      </c>
      <c r="K28" t="b">
        <v>0</v>
      </c>
      <c r="L28">
        <v>84</v>
      </c>
      <c r="M28" t="b">
        <v>0</v>
      </c>
      <c r="N28" s="10" t="s">
        <v>8272</v>
      </c>
      <c r="O28" t="s">
        <v>8273</v>
      </c>
      <c r="P28">
        <v>22</v>
      </c>
      <c r="Q28">
        <v>128.27000000000001</v>
      </c>
      <c r="R28" s="14">
        <v>41779.657870370371</v>
      </c>
    </row>
    <row r="29" spans="1:18" ht="75" x14ac:dyDescent="0.25">
      <c r="A29">
        <v>3894</v>
      </c>
      <c r="B29" s="3" t="s">
        <v>3891</v>
      </c>
      <c r="C29" s="3" t="s">
        <v>8002</v>
      </c>
      <c r="D29" s="6">
        <v>15000</v>
      </c>
      <c r="E29" s="8">
        <v>520</v>
      </c>
      <c r="F29" t="s">
        <v>8220</v>
      </c>
      <c r="G29" t="s">
        <v>8223</v>
      </c>
      <c r="H29" t="s">
        <v>8245</v>
      </c>
      <c r="I29">
        <v>1481000340</v>
      </c>
      <c r="J29">
        <v>1478386812</v>
      </c>
      <c r="K29" t="b">
        <v>0</v>
      </c>
      <c r="L29">
        <v>11</v>
      </c>
      <c r="M29" t="b">
        <v>0</v>
      </c>
      <c r="N29" s="10" t="s">
        <v>8272</v>
      </c>
      <c r="O29" t="s">
        <v>8273</v>
      </c>
      <c r="P29">
        <v>3</v>
      </c>
      <c r="Q29">
        <v>47.27</v>
      </c>
      <c r="R29" s="14">
        <v>42679.958472222221</v>
      </c>
    </row>
    <row r="30" spans="1:18" ht="75" x14ac:dyDescent="0.25">
      <c r="A30">
        <v>3895</v>
      </c>
      <c r="B30" s="3" t="s">
        <v>3892</v>
      </c>
      <c r="C30" s="3" t="s">
        <v>8003</v>
      </c>
      <c r="D30" s="6">
        <v>1000</v>
      </c>
      <c r="E30" s="8">
        <v>50</v>
      </c>
      <c r="F30" t="s">
        <v>8220</v>
      </c>
      <c r="G30" t="s">
        <v>8223</v>
      </c>
      <c r="H30" t="s">
        <v>8245</v>
      </c>
      <c r="I30">
        <v>1425103218</v>
      </c>
      <c r="J30">
        <v>1422424818</v>
      </c>
      <c r="K30" t="b">
        <v>0</v>
      </c>
      <c r="L30">
        <v>1</v>
      </c>
      <c r="M30" t="b">
        <v>0</v>
      </c>
      <c r="N30" s="10" t="s">
        <v>8272</v>
      </c>
      <c r="O30" t="s">
        <v>8273</v>
      </c>
      <c r="P30">
        <v>5</v>
      </c>
      <c r="Q30">
        <v>50</v>
      </c>
      <c r="R30" s="14">
        <v>42032.250208333338</v>
      </c>
    </row>
    <row r="31" spans="1:18" ht="60" x14ac:dyDescent="0.25">
      <c r="A31">
        <v>3896</v>
      </c>
      <c r="B31" s="3" t="s">
        <v>3893</v>
      </c>
      <c r="C31" s="3" t="s">
        <v>8004</v>
      </c>
      <c r="D31" s="6">
        <v>1600</v>
      </c>
      <c r="E31" s="8">
        <v>170</v>
      </c>
      <c r="F31" t="s">
        <v>8220</v>
      </c>
      <c r="G31" t="s">
        <v>8223</v>
      </c>
      <c r="H31" t="s">
        <v>8245</v>
      </c>
      <c r="I31">
        <v>1402979778</v>
      </c>
      <c r="J31">
        <v>1401770178</v>
      </c>
      <c r="K31" t="b">
        <v>0</v>
      </c>
      <c r="L31">
        <v>4</v>
      </c>
      <c r="M31" t="b">
        <v>0</v>
      </c>
      <c r="N31" s="10" t="s">
        <v>8272</v>
      </c>
      <c r="O31" t="s">
        <v>8273</v>
      </c>
      <c r="P31">
        <v>11</v>
      </c>
      <c r="Q31">
        <v>42.5</v>
      </c>
      <c r="R31" s="14">
        <v>41793.191875000004</v>
      </c>
    </row>
    <row r="32" spans="1:18" ht="60" x14ac:dyDescent="0.25">
      <c r="A32">
        <v>3899</v>
      </c>
      <c r="B32" s="3" t="s">
        <v>3896</v>
      </c>
      <c r="C32" s="3" t="s">
        <v>8007</v>
      </c>
      <c r="D32" s="6">
        <v>10000</v>
      </c>
      <c r="E32" s="8">
        <v>125</v>
      </c>
      <c r="F32" t="s">
        <v>8220</v>
      </c>
      <c r="G32" t="s">
        <v>8223</v>
      </c>
      <c r="H32" t="s">
        <v>8245</v>
      </c>
      <c r="I32">
        <v>1407868561</v>
      </c>
      <c r="J32">
        <v>1406140561</v>
      </c>
      <c r="K32" t="b">
        <v>0</v>
      </c>
      <c r="L32">
        <v>2</v>
      </c>
      <c r="M32" t="b">
        <v>0</v>
      </c>
      <c r="N32" s="10" t="s">
        <v>8272</v>
      </c>
      <c r="O32" t="s">
        <v>8273</v>
      </c>
      <c r="P32">
        <v>1</v>
      </c>
      <c r="Q32">
        <v>62.5</v>
      </c>
      <c r="R32" s="14">
        <v>41843.775011574071</v>
      </c>
    </row>
    <row r="33" spans="1:18" ht="45" x14ac:dyDescent="0.25">
      <c r="A33">
        <v>3900</v>
      </c>
      <c r="B33" s="3" t="s">
        <v>3897</v>
      </c>
      <c r="C33" s="3" t="s">
        <v>8008</v>
      </c>
      <c r="D33" s="6">
        <v>2500</v>
      </c>
      <c r="E33" s="8">
        <v>135</v>
      </c>
      <c r="F33" t="s">
        <v>8220</v>
      </c>
      <c r="G33" t="s">
        <v>8223</v>
      </c>
      <c r="H33" t="s">
        <v>8245</v>
      </c>
      <c r="I33">
        <v>1433988791</v>
      </c>
      <c r="J33">
        <v>1431396791</v>
      </c>
      <c r="K33" t="b">
        <v>0</v>
      </c>
      <c r="L33">
        <v>5</v>
      </c>
      <c r="M33" t="b">
        <v>0</v>
      </c>
      <c r="N33" s="10" t="s">
        <v>8272</v>
      </c>
      <c r="O33" t="s">
        <v>8273</v>
      </c>
      <c r="P33">
        <v>5</v>
      </c>
      <c r="Q33">
        <v>27</v>
      </c>
      <c r="R33" s="14">
        <v>42136.092488425929</v>
      </c>
    </row>
    <row r="34" spans="1:18" ht="75" x14ac:dyDescent="0.25">
      <c r="A34">
        <v>3901</v>
      </c>
      <c r="B34" s="3" t="s">
        <v>3898</v>
      </c>
      <c r="C34" s="3" t="s">
        <v>8009</v>
      </c>
      <c r="D34" s="6">
        <v>3000</v>
      </c>
      <c r="E34" s="8">
        <v>25</v>
      </c>
      <c r="F34" t="s">
        <v>8220</v>
      </c>
      <c r="G34" t="s">
        <v>8223</v>
      </c>
      <c r="H34" t="s">
        <v>8245</v>
      </c>
      <c r="I34">
        <v>1450554599</v>
      </c>
      <c r="J34">
        <v>1447098599</v>
      </c>
      <c r="K34" t="b">
        <v>0</v>
      </c>
      <c r="L34">
        <v>1</v>
      </c>
      <c r="M34" t="b">
        <v>0</v>
      </c>
      <c r="N34" s="10" t="s">
        <v>8272</v>
      </c>
      <c r="O34" t="s">
        <v>8273</v>
      </c>
      <c r="P34">
        <v>1</v>
      </c>
      <c r="Q34">
        <v>25</v>
      </c>
      <c r="R34" s="14">
        <v>42317.826377314821</v>
      </c>
    </row>
    <row r="35" spans="1:18" ht="75" x14ac:dyDescent="0.25">
      <c r="A35">
        <v>3903</v>
      </c>
      <c r="B35" s="3" t="s">
        <v>3900</v>
      </c>
      <c r="C35" s="3" t="s">
        <v>8011</v>
      </c>
      <c r="D35" s="6">
        <v>1500</v>
      </c>
      <c r="E35" s="8">
        <v>0</v>
      </c>
      <c r="F35" t="s">
        <v>8220</v>
      </c>
      <c r="G35" t="s">
        <v>8223</v>
      </c>
      <c r="H35" t="s">
        <v>8245</v>
      </c>
      <c r="I35">
        <v>1439581080</v>
      </c>
      <c r="J35">
        <v>1435709765</v>
      </c>
      <c r="K35" t="b">
        <v>0</v>
      </c>
      <c r="L35">
        <v>0</v>
      </c>
      <c r="M35" t="b">
        <v>0</v>
      </c>
      <c r="N35" s="10" t="s">
        <v>8272</v>
      </c>
      <c r="O35" t="s">
        <v>8273</v>
      </c>
      <c r="P35">
        <v>0</v>
      </c>
      <c r="Q35">
        <v>0</v>
      </c>
      <c r="R35" s="14">
        <v>42186.01116898148</v>
      </c>
    </row>
    <row r="36" spans="1:18" ht="30" x14ac:dyDescent="0.25">
      <c r="A36">
        <v>3904</v>
      </c>
      <c r="B36" s="3" t="s">
        <v>3901</v>
      </c>
      <c r="C36" s="3" t="s">
        <v>8012</v>
      </c>
      <c r="D36" s="6">
        <v>10000</v>
      </c>
      <c r="E36" s="8">
        <v>3</v>
      </c>
      <c r="F36" t="s">
        <v>8220</v>
      </c>
      <c r="G36" t="s">
        <v>8223</v>
      </c>
      <c r="H36" t="s">
        <v>8245</v>
      </c>
      <c r="I36">
        <v>1429074240</v>
      </c>
      <c r="J36">
        <v>1427866200</v>
      </c>
      <c r="K36" t="b">
        <v>0</v>
      </c>
      <c r="L36">
        <v>2</v>
      </c>
      <c r="M36" t="b">
        <v>0</v>
      </c>
      <c r="N36" s="10" t="s">
        <v>8272</v>
      </c>
      <c r="O36" t="s">
        <v>8273</v>
      </c>
      <c r="P36">
        <v>0</v>
      </c>
      <c r="Q36">
        <v>1.5</v>
      </c>
      <c r="R36" s="14">
        <v>42095.229166666672</v>
      </c>
    </row>
    <row r="37" spans="1:18" ht="60" x14ac:dyDescent="0.25">
      <c r="A37">
        <v>3907</v>
      </c>
      <c r="B37" s="3" t="s">
        <v>3904</v>
      </c>
      <c r="C37" s="3" t="s">
        <v>8015</v>
      </c>
      <c r="D37" s="6">
        <v>1000</v>
      </c>
      <c r="E37" s="8">
        <v>153</v>
      </c>
      <c r="F37" t="s">
        <v>8220</v>
      </c>
      <c r="G37" t="s">
        <v>8223</v>
      </c>
      <c r="H37" t="s">
        <v>8245</v>
      </c>
      <c r="I37">
        <v>1414354080</v>
      </c>
      <c r="J37">
        <v>1411587606</v>
      </c>
      <c r="K37" t="b">
        <v>0</v>
      </c>
      <c r="L37">
        <v>4</v>
      </c>
      <c r="M37" t="b">
        <v>0</v>
      </c>
      <c r="N37" s="10" t="s">
        <v>8272</v>
      </c>
      <c r="O37" t="s">
        <v>8273</v>
      </c>
      <c r="P37">
        <v>15</v>
      </c>
      <c r="Q37">
        <v>38.25</v>
      </c>
      <c r="R37" s="14">
        <v>41906.819513888891</v>
      </c>
    </row>
    <row r="38" spans="1:18" ht="75" x14ac:dyDescent="0.25">
      <c r="A38">
        <v>3908</v>
      </c>
      <c r="B38" s="3" t="s">
        <v>3905</v>
      </c>
      <c r="C38" s="3" t="s">
        <v>8016</v>
      </c>
      <c r="D38" s="6">
        <v>750</v>
      </c>
      <c r="E38" s="8">
        <v>65</v>
      </c>
      <c r="F38" t="s">
        <v>8220</v>
      </c>
      <c r="G38" t="s">
        <v>8223</v>
      </c>
      <c r="H38" t="s">
        <v>8245</v>
      </c>
      <c r="I38">
        <v>1406603696</v>
      </c>
      <c r="J38">
        <v>1405307696</v>
      </c>
      <c r="K38" t="b">
        <v>0</v>
      </c>
      <c r="L38">
        <v>4</v>
      </c>
      <c r="M38" t="b">
        <v>0</v>
      </c>
      <c r="N38" s="10" t="s">
        <v>8272</v>
      </c>
      <c r="O38" t="s">
        <v>8273</v>
      </c>
      <c r="P38">
        <v>9</v>
      </c>
      <c r="Q38">
        <v>16.25</v>
      </c>
      <c r="R38" s="14">
        <v>41834.135370370372</v>
      </c>
    </row>
    <row r="39" spans="1:18" ht="75" x14ac:dyDescent="0.25">
      <c r="A39">
        <v>3909</v>
      </c>
      <c r="B39" s="3" t="s">
        <v>3906</v>
      </c>
      <c r="C39" s="3" t="s">
        <v>8017</v>
      </c>
      <c r="D39" s="6">
        <v>60000</v>
      </c>
      <c r="E39" s="8">
        <v>135</v>
      </c>
      <c r="F39" t="s">
        <v>8220</v>
      </c>
      <c r="G39" t="s">
        <v>8223</v>
      </c>
      <c r="H39" t="s">
        <v>8245</v>
      </c>
      <c r="I39">
        <v>1410424642</v>
      </c>
      <c r="J39">
        <v>1407832642</v>
      </c>
      <c r="K39" t="b">
        <v>0</v>
      </c>
      <c r="L39">
        <v>4</v>
      </c>
      <c r="M39" t="b">
        <v>0</v>
      </c>
      <c r="N39" s="10" t="s">
        <v>8272</v>
      </c>
      <c r="O39" t="s">
        <v>8273</v>
      </c>
      <c r="P39">
        <v>0</v>
      </c>
      <c r="Q39">
        <v>33.75</v>
      </c>
      <c r="R39" s="14">
        <v>41863.359282407408</v>
      </c>
    </row>
    <row r="40" spans="1:18" ht="60" x14ac:dyDescent="0.25">
      <c r="A40">
        <v>3910</v>
      </c>
      <c r="B40" s="3" t="s">
        <v>3907</v>
      </c>
      <c r="C40" s="3" t="s">
        <v>8018</v>
      </c>
      <c r="D40" s="6">
        <v>6000</v>
      </c>
      <c r="E40" s="8">
        <v>185</v>
      </c>
      <c r="F40" t="s">
        <v>8220</v>
      </c>
      <c r="G40" t="s">
        <v>8223</v>
      </c>
      <c r="H40" t="s">
        <v>8245</v>
      </c>
      <c r="I40">
        <v>1441649397</v>
      </c>
      <c r="J40">
        <v>1439057397</v>
      </c>
      <c r="K40" t="b">
        <v>0</v>
      </c>
      <c r="L40">
        <v>3</v>
      </c>
      <c r="M40" t="b">
        <v>0</v>
      </c>
      <c r="N40" s="10" t="s">
        <v>8272</v>
      </c>
      <c r="O40" t="s">
        <v>8273</v>
      </c>
      <c r="P40">
        <v>3</v>
      </c>
      <c r="Q40">
        <v>61.67</v>
      </c>
      <c r="R40" s="14">
        <v>42224.756909722222</v>
      </c>
    </row>
    <row r="41" spans="1:18" ht="60" x14ac:dyDescent="0.25">
      <c r="A41">
        <v>3911</v>
      </c>
      <c r="B41" s="3" t="s">
        <v>3908</v>
      </c>
      <c r="C41" s="3" t="s">
        <v>8019</v>
      </c>
      <c r="D41" s="6">
        <v>8000</v>
      </c>
      <c r="E41" s="8">
        <v>2993</v>
      </c>
      <c r="F41" t="s">
        <v>8220</v>
      </c>
      <c r="G41" t="s">
        <v>8223</v>
      </c>
      <c r="H41" t="s">
        <v>8245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s="10" t="s">
        <v>8272</v>
      </c>
      <c r="O41" t="s">
        <v>8273</v>
      </c>
      <c r="P41">
        <v>37</v>
      </c>
      <c r="Q41">
        <v>83.14</v>
      </c>
      <c r="R41" s="14">
        <v>41939.8122337963</v>
      </c>
    </row>
    <row r="42" spans="1:18" ht="60" x14ac:dyDescent="0.25">
      <c r="A42">
        <v>3912</v>
      </c>
      <c r="B42" s="3" t="s">
        <v>3909</v>
      </c>
      <c r="C42" s="3" t="s">
        <v>8020</v>
      </c>
      <c r="D42" s="6">
        <v>15000</v>
      </c>
      <c r="E42" s="8">
        <v>1</v>
      </c>
      <c r="F42" t="s">
        <v>8220</v>
      </c>
      <c r="G42" t="s">
        <v>8223</v>
      </c>
      <c r="H42" t="s">
        <v>8245</v>
      </c>
      <c r="I42">
        <v>1429936500</v>
      </c>
      <c r="J42">
        <v>1424759330</v>
      </c>
      <c r="K42" t="b">
        <v>0</v>
      </c>
      <c r="L42">
        <v>1</v>
      </c>
      <c r="M42" t="b">
        <v>0</v>
      </c>
      <c r="N42" s="10" t="s">
        <v>8272</v>
      </c>
      <c r="O42" t="s">
        <v>8273</v>
      </c>
      <c r="P42">
        <v>0</v>
      </c>
      <c r="Q42">
        <v>1</v>
      </c>
      <c r="R42" s="14">
        <v>42059.270023148143</v>
      </c>
    </row>
    <row r="43" spans="1:18" ht="60" x14ac:dyDescent="0.25">
      <c r="A43">
        <v>3913</v>
      </c>
      <c r="B43" s="3" t="s">
        <v>3910</v>
      </c>
      <c r="C43" s="3" t="s">
        <v>8021</v>
      </c>
      <c r="D43" s="6">
        <v>10000</v>
      </c>
      <c r="E43" s="8">
        <v>1000</v>
      </c>
      <c r="F43" t="s">
        <v>8220</v>
      </c>
      <c r="G43" t="s">
        <v>8223</v>
      </c>
      <c r="H43" t="s">
        <v>8245</v>
      </c>
      <c r="I43">
        <v>1448863449</v>
      </c>
      <c r="J43">
        <v>1446267849</v>
      </c>
      <c r="K43" t="b">
        <v>0</v>
      </c>
      <c r="L43">
        <v>7</v>
      </c>
      <c r="M43" t="b">
        <v>0</v>
      </c>
      <c r="N43" s="10" t="s">
        <v>8272</v>
      </c>
      <c r="O43" t="s">
        <v>8273</v>
      </c>
      <c r="P43">
        <v>10</v>
      </c>
      <c r="Q43">
        <v>142.86000000000001</v>
      </c>
      <c r="R43" s="14">
        <v>42308.211215277777</v>
      </c>
    </row>
    <row r="44" spans="1:18" ht="75" x14ac:dyDescent="0.25">
      <c r="A44">
        <v>3922</v>
      </c>
      <c r="B44" s="3" t="s">
        <v>3919</v>
      </c>
      <c r="C44" s="3" t="s">
        <v>8030</v>
      </c>
      <c r="D44" s="6">
        <v>750</v>
      </c>
      <c r="E44" s="8">
        <v>61</v>
      </c>
      <c r="F44" t="s">
        <v>8220</v>
      </c>
      <c r="G44" t="s">
        <v>8223</v>
      </c>
      <c r="H44" t="s">
        <v>8245</v>
      </c>
      <c r="I44">
        <v>1425337200</v>
      </c>
      <c r="J44">
        <v>1421432810</v>
      </c>
      <c r="K44" t="b">
        <v>0</v>
      </c>
      <c r="L44">
        <v>6</v>
      </c>
      <c r="M44" t="b">
        <v>0</v>
      </c>
      <c r="N44" s="10" t="s">
        <v>8272</v>
      </c>
      <c r="O44" t="s">
        <v>8273</v>
      </c>
      <c r="P44">
        <v>8</v>
      </c>
      <c r="Q44">
        <v>10.17</v>
      </c>
      <c r="R44" s="14">
        <v>42020.768634259264</v>
      </c>
    </row>
    <row r="45" spans="1:18" ht="75" x14ac:dyDescent="0.25">
      <c r="A45">
        <v>3924</v>
      </c>
      <c r="B45" s="3" t="s">
        <v>3921</v>
      </c>
      <c r="C45" s="3" t="s">
        <v>8032</v>
      </c>
      <c r="D45" s="6">
        <v>15000</v>
      </c>
      <c r="E45" s="8">
        <v>2290</v>
      </c>
      <c r="F45" t="s">
        <v>8220</v>
      </c>
      <c r="G45" t="s">
        <v>8223</v>
      </c>
      <c r="H45" t="s">
        <v>8245</v>
      </c>
      <c r="I45">
        <v>1403823722</v>
      </c>
      <c r="J45">
        <v>1401231722</v>
      </c>
      <c r="K45" t="b">
        <v>0</v>
      </c>
      <c r="L45">
        <v>40</v>
      </c>
      <c r="M45" t="b">
        <v>0</v>
      </c>
      <c r="N45" s="10" t="s">
        <v>8272</v>
      </c>
      <c r="O45" t="s">
        <v>8273</v>
      </c>
      <c r="P45">
        <v>15</v>
      </c>
      <c r="Q45">
        <v>57.25</v>
      </c>
      <c r="R45" s="14">
        <v>41786.959745370368</v>
      </c>
    </row>
    <row r="46" spans="1:18" ht="75" x14ac:dyDescent="0.25">
      <c r="A46">
        <v>3925</v>
      </c>
      <c r="B46" s="3" t="s">
        <v>3922</v>
      </c>
      <c r="C46" s="3" t="s">
        <v>8033</v>
      </c>
      <c r="D46" s="6">
        <v>150</v>
      </c>
      <c r="E46" s="8">
        <v>15</v>
      </c>
      <c r="F46" t="s">
        <v>8220</v>
      </c>
      <c r="G46" t="s">
        <v>8223</v>
      </c>
      <c r="H46" t="s">
        <v>8245</v>
      </c>
      <c r="I46">
        <v>1406753639</v>
      </c>
      <c r="J46">
        <v>1404161639</v>
      </c>
      <c r="K46" t="b">
        <v>0</v>
      </c>
      <c r="L46">
        <v>3</v>
      </c>
      <c r="M46" t="b">
        <v>0</v>
      </c>
      <c r="N46" s="10" t="s">
        <v>8272</v>
      </c>
      <c r="O46" t="s">
        <v>8273</v>
      </c>
      <c r="P46">
        <v>10</v>
      </c>
      <c r="Q46">
        <v>5</v>
      </c>
      <c r="R46" s="14">
        <v>41820.870821759258</v>
      </c>
    </row>
    <row r="47" spans="1:18" ht="75" x14ac:dyDescent="0.25">
      <c r="A47">
        <v>3928</v>
      </c>
      <c r="B47" s="3" t="s">
        <v>3925</v>
      </c>
      <c r="C47" s="3" t="s">
        <v>8036</v>
      </c>
      <c r="D47" s="6">
        <v>5000</v>
      </c>
      <c r="E47" s="8">
        <v>651</v>
      </c>
      <c r="F47" t="s">
        <v>8220</v>
      </c>
      <c r="G47" t="s">
        <v>8223</v>
      </c>
      <c r="H47" t="s">
        <v>8245</v>
      </c>
      <c r="I47">
        <v>1444971540</v>
      </c>
      <c r="J47">
        <v>1442593427</v>
      </c>
      <c r="K47" t="b">
        <v>0</v>
      </c>
      <c r="L47">
        <v>7</v>
      </c>
      <c r="M47" t="b">
        <v>0</v>
      </c>
      <c r="N47" s="10" t="s">
        <v>8272</v>
      </c>
      <c r="O47" t="s">
        <v>8273</v>
      </c>
      <c r="P47">
        <v>13</v>
      </c>
      <c r="Q47">
        <v>93</v>
      </c>
      <c r="R47" s="14">
        <v>42265.683182870373</v>
      </c>
    </row>
    <row r="48" spans="1:18" ht="60" x14ac:dyDescent="0.25">
      <c r="A48">
        <v>3929</v>
      </c>
      <c r="B48" s="3" t="s">
        <v>3926</v>
      </c>
      <c r="C48" s="3" t="s">
        <v>8037</v>
      </c>
      <c r="D48" s="6">
        <v>20000</v>
      </c>
      <c r="E48" s="8">
        <v>453</v>
      </c>
      <c r="F48" t="s">
        <v>8220</v>
      </c>
      <c r="G48" t="s">
        <v>8223</v>
      </c>
      <c r="H48" t="s">
        <v>8245</v>
      </c>
      <c r="I48">
        <v>1474228265</v>
      </c>
      <c r="J48">
        <v>1471636265</v>
      </c>
      <c r="K48" t="b">
        <v>0</v>
      </c>
      <c r="L48">
        <v>14</v>
      </c>
      <c r="M48" t="b">
        <v>0</v>
      </c>
      <c r="N48" s="10" t="s">
        <v>8272</v>
      </c>
      <c r="O48" t="s">
        <v>8273</v>
      </c>
      <c r="P48">
        <v>2</v>
      </c>
      <c r="Q48">
        <v>32.36</v>
      </c>
      <c r="R48" s="14">
        <v>42601.827141203699</v>
      </c>
    </row>
    <row r="49" spans="1:18" ht="75" x14ac:dyDescent="0.25">
      <c r="A49">
        <v>3931</v>
      </c>
      <c r="B49" s="3" t="s">
        <v>3928</v>
      </c>
      <c r="C49" s="3" t="s">
        <v>8039</v>
      </c>
      <c r="D49" s="6">
        <v>8000</v>
      </c>
      <c r="E49" s="8">
        <v>0</v>
      </c>
      <c r="F49" t="s">
        <v>8220</v>
      </c>
      <c r="G49" t="s">
        <v>8223</v>
      </c>
      <c r="H49" t="s">
        <v>8245</v>
      </c>
      <c r="I49">
        <v>1441510707</v>
      </c>
      <c r="J49">
        <v>1439350707</v>
      </c>
      <c r="K49" t="b">
        <v>0</v>
      </c>
      <c r="L49">
        <v>0</v>
      </c>
      <c r="M49" t="b">
        <v>0</v>
      </c>
      <c r="N49" s="10" t="s">
        <v>8272</v>
      </c>
      <c r="O49" t="s">
        <v>8273</v>
      </c>
      <c r="P49">
        <v>0</v>
      </c>
      <c r="Q49">
        <v>0</v>
      </c>
      <c r="R49" s="14">
        <v>42228.151701388888</v>
      </c>
    </row>
    <row r="50" spans="1:18" ht="60" x14ac:dyDescent="0.25">
      <c r="A50">
        <v>3932</v>
      </c>
      <c r="B50" s="3" t="s">
        <v>3929</v>
      </c>
      <c r="C50" s="3" t="s">
        <v>8040</v>
      </c>
      <c r="D50" s="6">
        <v>12000</v>
      </c>
      <c r="E50" s="8">
        <v>1</v>
      </c>
      <c r="F50" t="s">
        <v>8220</v>
      </c>
      <c r="G50" t="s">
        <v>8223</v>
      </c>
      <c r="H50" t="s">
        <v>8245</v>
      </c>
      <c r="I50">
        <v>1458097364</v>
      </c>
      <c r="J50">
        <v>1455508964</v>
      </c>
      <c r="K50" t="b">
        <v>0</v>
      </c>
      <c r="L50">
        <v>1</v>
      </c>
      <c r="M50" t="b">
        <v>0</v>
      </c>
      <c r="N50" s="10" t="s">
        <v>8272</v>
      </c>
      <c r="O50" t="s">
        <v>8273</v>
      </c>
      <c r="P50">
        <v>0</v>
      </c>
      <c r="Q50">
        <v>1</v>
      </c>
      <c r="R50" s="14">
        <v>42415.168564814812</v>
      </c>
    </row>
    <row r="51" spans="1:18" ht="60" x14ac:dyDescent="0.25">
      <c r="A51">
        <v>3933</v>
      </c>
      <c r="B51" s="3" t="s">
        <v>3930</v>
      </c>
      <c r="C51" s="3" t="s">
        <v>8041</v>
      </c>
      <c r="D51" s="6">
        <v>7000</v>
      </c>
      <c r="E51" s="8">
        <v>1102</v>
      </c>
      <c r="F51" t="s">
        <v>8220</v>
      </c>
      <c r="G51" t="s">
        <v>8223</v>
      </c>
      <c r="H51" t="s">
        <v>8245</v>
      </c>
      <c r="I51">
        <v>1468716180</v>
      </c>
      <c r="J51">
        <v>1466205262</v>
      </c>
      <c r="K51" t="b">
        <v>0</v>
      </c>
      <c r="L51">
        <v>12</v>
      </c>
      <c r="M51" t="b">
        <v>0</v>
      </c>
      <c r="N51" s="10" t="s">
        <v>8272</v>
      </c>
      <c r="O51" t="s">
        <v>8273</v>
      </c>
      <c r="P51">
        <v>16</v>
      </c>
      <c r="Q51">
        <v>91.83</v>
      </c>
      <c r="R51" s="14">
        <v>42538.968310185184</v>
      </c>
    </row>
    <row r="52" spans="1:18" ht="75" x14ac:dyDescent="0.25">
      <c r="A52">
        <v>3934</v>
      </c>
      <c r="B52" s="3" t="s">
        <v>3931</v>
      </c>
      <c r="C52" s="3" t="s">
        <v>8042</v>
      </c>
      <c r="D52" s="6">
        <v>5000</v>
      </c>
      <c r="E52" s="8">
        <v>550</v>
      </c>
      <c r="F52" t="s">
        <v>8220</v>
      </c>
      <c r="G52" t="s">
        <v>8223</v>
      </c>
      <c r="H52" t="s">
        <v>8245</v>
      </c>
      <c r="I52">
        <v>1443704400</v>
      </c>
      <c r="J52">
        <v>1439827639</v>
      </c>
      <c r="K52" t="b">
        <v>0</v>
      </c>
      <c r="L52">
        <v>12</v>
      </c>
      <c r="M52" t="b">
        <v>0</v>
      </c>
      <c r="N52" s="10" t="s">
        <v>8272</v>
      </c>
      <c r="O52" t="s">
        <v>8273</v>
      </c>
      <c r="P52">
        <v>11</v>
      </c>
      <c r="Q52">
        <v>45.83</v>
      </c>
      <c r="R52" s="14">
        <v>42233.671747685185</v>
      </c>
    </row>
    <row r="53" spans="1:18" ht="75" x14ac:dyDescent="0.25">
      <c r="A53">
        <v>3936</v>
      </c>
      <c r="B53" s="3" t="s">
        <v>3933</v>
      </c>
      <c r="C53" s="3" t="s">
        <v>8044</v>
      </c>
      <c r="D53" s="6">
        <v>20000</v>
      </c>
      <c r="E53" s="8">
        <v>0</v>
      </c>
      <c r="F53" t="s">
        <v>8220</v>
      </c>
      <c r="G53" t="s">
        <v>8223</v>
      </c>
      <c r="H53" t="s">
        <v>8245</v>
      </c>
      <c r="I53">
        <v>1480576720</v>
      </c>
      <c r="J53">
        <v>1477981120</v>
      </c>
      <c r="K53" t="b">
        <v>0</v>
      </c>
      <c r="L53">
        <v>0</v>
      </c>
      <c r="M53" t="b">
        <v>0</v>
      </c>
      <c r="N53" s="10" t="s">
        <v>8272</v>
      </c>
      <c r="O53" t="s">
        <v>8273</v>
      </c>
      <c r="P53">
        <v>0</v>
      </c>
      <c r="Q53">
        <v>0</v>
      </c>
      <c r="R53" s="14">
        <v>42675.262962962966</v>
      </c>
    </row>
    <row r="54" spans="1:18" ht="75" x14ac:dyDescent="0.25">
      <c r="A54">
        <v>3937</v>
      </c>
      <c r="B54" s="3" t="s">
        <v>3934</v>
      </c>
      <c r="C54" s="3" t="s">
        <v>8045</v>
      </c>
      <c r="D54" s="6">
        <v>2885</v>
      </c>
      <c r="E54" s="8">
        <v>2485</v>
      </c>
      <c r="F54" t="s">
        <v>8220</v>
      </c>
      <c r="G54" t="s">
        <v>8223</v>
      </c>
      <c r="H54" t="s">
        <v>8245</v>
      </c>
      <c r="I54">
        <v>1468249760</v>
      </c>
      <c r="J54">
        <v>1465830560</v>
      </c>
      <c r="K54" t="b">
        <v>0</v>
      </c>
      <c r="L54">
        <v>10</v>
      </c>
      <c r="M54" t="b">
        <v>0</v>
      </c>
      <c r="N54" s="10" t="s">
        <v>8272</v>
      </c>
      <c r="O54" t="s">
        <v>8273</v>
      </c>
      <c r="P54">
        <v>86</v>
      </c>
      <c r="Q54">
        <v>248.5</v>
      </c>
      <c r="R54" s="14">
        <v>42534.631481481483</v>
      </c>
    </row>
    <row r="55" spans="1:18" ht="75" x14ac:dyDescent="0.25">
      <c r="A55">
        <v>3938</v>
      </c>
      <c r="B55" s="3" t="s">
        <v>3935</v>
      </c>
      <c r="C55" s="3" t="s">
        <v>8046</v>
      </c>
      <c r="D55" s="6">
        <v>3255</v>
      </c>
      <c r="E55" s="8">
        <v>397</v>
      </c>
      <c r="F55" t="s">
        <v>8220</v>
      </c>
      <c r="G55" t="s">
        <v>8223</v>
      </c>
      <c r="H55" t="s">
        <v>8245</v>
      </c>
      <c r="I55">
        <v>1435441454</v>
      </c>
      <c r="J55">
        <v>1432763054</v>
      </c>
      <c r="K55" t="b">
        <v>0</v>
      </c>
      <c r="L55">
        <v>5</v>
      </c>
      <c r="M55" t="b">
        <v>0</v>
      </c>
      <c r="N55" s="10" t="s">
        <v>8272</v>
      </c>
      <c r="O55" t="s">
        <v>8273</v>
      </c>
      <c r="P55">
        <v>12</v>
      </c>
      <c r="Q55">
        <v>79.400000000000006</v>
      </c>
      <c r="R55" s="14">
        <v>42151.905717592599</v>
      </c>
    </row>
    <row r="56" spans="1:18" ht="75" x14ac:dyDescent="0.25">
      <c r="A56">
        <v>3940</v>
      </c>
      <c r="B56" s="3" t="s">
        <v>3937</v>
      </c>
      <c r="C56" s="3" t="s">
        <v>8048</v>
      </c>
      <c r="D56" s="6">
        <v>5000</v>
      </c>
      <c r="E56" s="8">
        <v>11</v>
      </c>
      <c r="F56" t="s">
        <v>8220</v>
      </c>
      <c r="G56" t="s">
        <v>8223</v>
      </c>
      <c r="H56" t="s">
        <v>8245</v>
      </c>
      <c r="I56">
        <v>1420199351</v>
      </c>
      <c r="J56">
        <v>1416311351</v>
      </c>
      <c r="K56" t="b">
        <v>0</v>
      </c>
      <c r="L56">
        <v>2</v>
      </c>
      <c r="M56" t="b">
        <v>0</v>
      </c>
      <c r="N56" s="10" t="s">
        <v>8272</v>
      </c>
      <c r="O56" t="s">
        <v>8273</v>
      </c>
      <c r="P56">
        <v>0</v>
      </c>
      <c r="Q56">
        <v>5.5</v>
      </c>
      <c r="R56" s="14">
        <v>41961.492488425924</v>
      </c>
    </row>
    <row r="57" spans="1:18" ht="75" x14ac:dyDescent="0.25">
      <c r="A57">
        <v>3941</v>
      </c>
      <c r="B57" s="3" t="s">
        <v>3938</v>
      </c>
      <c r="C57" s="3" t="s">
        <v>8049</v>
      </c>
      <c r="D57" s="6">
        <v>5500</v>
      </c>
      <c r="E57" s="8">
        <v>50</v>
      </c>
      <c r="F57" t="s">
        <v>8220</v>
      </c>
      <c r="G57" t="s">
        <v>8223</v>
      </c>
      <c r="H57" t="s">
        <v>8245</v>
      </c>
      <c r="I57">
        <v>1416877200</v>
      </c>
      <c r="J57">
        <v>1414505137</v>
      </c>
      <c r="K57" t="b">
        <v>0</v>
      </c>
      <c r="L57">
        <v>2</v>
      </c>
      <c r="M57" t="b">
        <v>0</v>
      </c>
      <c r="N57" s="10" t="s">
        <v>8272</v>
      </c>
      <c r="O57" t="s">
        <v>8273</v>
      </c>
      <c r="P57">
        <v>1</v>
      </c>
      <c r="Q57">
        <v>25</v>
      </c>
      <c r="R57" s="14">
        <v>41940.587233796294</v>
      </c>
    </row>
    <row r="58" spans="1:18" ht="60" x14ac:dyDescent="0.25">
      <c r="A58">
        <v>3942</v>
      </c>
      <c r="B58" s="3" t="s">
        <v>3939</v>
      </c>
      <c r="C58" s="3" t="s">
        <v>8050</v>
      </c>
      <c r="D58" s="6">
        <v>1200</v>
      </c>
      <c r="E58" s="8">
        <v>0</v>
      </c>
      <c r="F58" t="s">
        <v>8220</v>
      </c>
      <c r="G58" t="s">
        <v>8223</v>
      </c>
      <c r="H58" t="s">
        <v>8245</v>
      </c>
      <c r="I58">
        <v>1434490914</v>
      </c>
      <c r="J58">
        <v>1429306914</v>
      </c>
      <c r="K58" t="b">
        <v>0</v>
      </c>
      <c r="L58">
        <v>0</v>
      </c>
      <c r="M58" t="b">
        <v>0</v>
      </c>
      <c r="N58" s="10" t="s">
        <v>8272</v>
      </c>
      <c r="O58" t="s">
        <v>8273</v>
      </c>
      <c r="P58">
        <v>0</v>
      </c>
      <c r="Q58">
        <v>0</v>
      </c>
      <c r="R58" s="14">
        <v>42111.904097222221</v>
      </c>
    </row>
    <row r="59" spans="1:18" ht="60" x14ac:dyDescent="0.25">
      <c r="A59">
        <v>3943</v>
      </c>
      <c r="B59" s="3" t="s">
        <v>3940</v>
      </c>
      <c r="C59" s="3" t="s">
        <v>8051</v>
      </c>
      <c r="D59" s="6">
        <v>5000</v>
      </c>
      <c r="E59" s="8">
        <v>1782</v>
      </c>
      <c r="F59" t="s">
        <v>8220</v>
      </c>
      <c r="G59" t="s">
        <v>8223</v>
      </c>
      <c r="H59" t="s">
        <v>8245</v>
      </c>
      <c r="I59">
        <v>1446483000</v>
      </c>
      <c r="J59">
        <v>1443811268</v>
      </c>
      <c r="K59" t="b">
        <v>0</v>
      </c>
      <c r="L59">
        <v>13</v>
      </c>
      <c r="M59" t="b">
        <v>0</v>
      </c>
      <c r="N59" s="10" t="s">
        <v>8272</v>
      </c>
      <c r="O59" t="s">
        <v>8273</v>
      </c>
      <c r="P59">
        <v>36</v>
      </c>
      <c r="Q59">
        <v>137.08000000000001</v>
      </c>
      <c r="R59" s="14">
        <v>42279.778564814813</v>
      </c>
    </row>
    <row r="60" spans="1:18" ht="75" x14ac:dyDescent="0.25">
      <c r="A60">
        <v>3944</v>
      </c>
      <c r="B60" s="3" t="s">
        <v>3941</v>
      </c>
      <c r="C60" s="3" t="s">
        <v>8052</v>
      </c>
      <c r="D60" s="6">
        <v>5000</v>
      </c>
      <c r="E60" s="8">
        <v>0</v>
      </c>
      <c r="F60" t="s">
        <v>8220</v>
      </c>
      <c r="G60" t="s">
        <v>8223</v>
      </c>
      <c r="H60" t="s">
        <v>8245</v>
      </c>
      <c r="I60">
        <v>1440690875</v>
      </c>
      <c r="J60">
        <v>1438098875</v>
      </c>
      <c r="K60" t="b">
        <v>0</v>
      </c>
      <c r="L60">
        <v>0</v>
      </c>
      <c r="M60" t="b">
        <v>0</v>
      </c>
      <c r="N60" s="10" t="s">
        <v>8272</v>
      </c>
      <c r="O60" t="s">
        <v>8273</v>
      </c>
      <c r="P60">
        <v>0</v>
      </c>
      <c r="Q60">
        <v>0</v>
      </c>
      <c r="R60" s="14">
        <v>42213.662905092591</v>
      </c>
    </row>
    <row r="61" spans="1:18" ht="75" x14ac:dyDescent="0.25">
      <c r="A61">
        <v>3945</v>
      </c>
      <c r="B61" s="3" t="s">
        <v>3942</v>
      </c>
      <c r="C61" s="3" t="s">
        <v>8053</v>
      </c>
      <c r="D61" s="6">
        <v>2000</v>
      </c>
      <c r="E61" s="8">
        <v>5</v>
      </c>
      <c r="F61" t="s">
        <v>8220</v>
      </c>
      <c r="G61" t="s">
        <v>8223</v>
      </c>
      <c r="H61" t="s">
        <v>8245</v>
      </c>
      <c r="I61">
        <v>1431717268</v>
      </c>
      <c r="J61">
        <v>1429125268</v>
      </c>
      <c r="K61" t="b">
        <v>0</v>
      </c>
      <c r="L61">
        <v>1</v>
      </c>
      <c r="M61" t="b">
        <v>0</v>
      </c>
      <c r="N61" s="10" t="s">
        <v>8272</v>
      </c>
      <c r="O61" t="s">
        <v>8273</v>
      </c>
      <c r="P61">
        <v>0</v>
      </c>
      <c r="Q61">
        <v>5</v>
      </c>
      <c r="R61" s="14">
        <v>42109.801712962959</v>
      </c>
    </row>
    <row r="62" spans="1:18" ht="45" x14ac:dyDescent="0.25">
      <c r="A62">
        <v>3946</v>
      </c>
      <c r="B62" s="3" t="s">
        <v>3943</v>
      </c>
      <c r="C62" s="3" t="s">
        <v>8054</v>
      </c>
      <c r="D62" s="6">
        <v>6000</v>
      </c>
      <c r="E62" s="8">
        <v>195</v>
      </c>
      <c r="F62" t="s">
        <v>8220</v>
      </c>
      <c r="G62" t="s">
        <v>8223</v>
      </c>
      <c r="H62" t="s">
        <v>8245</v>
      </c>
      <c r="I62">
        <v>1425110400</v>
      </c>
      <c r="J62">
        <v>1422388822</v>
      </c>
      <c r="K62" t="b">
        <v>0</v>
      </c>
      <c r="L62">
        <v>5</v>
      </c>
      <c r="M62" t="b">
        <v>0</v>
      </c>
      <c r="N62" s="10" t="s">
        <v>8272</v>
      </c>
      <c r="O62" t="s">
        <v>8273</v>
      </c>
      <c r="P62">
        <v>3</v>
      </c>
      <c r="Q62">
        <v>39</v>
      </c>
      <c r="R62" s="14">
        <v>42031.833587962959</v>
      </c>
    </row>
    <row r="63" spans="1:18" ht="75" x14ac:dyDescent="0.25">
      <c r="A63">
        <v>3947</v>
      </c>
      <c r="B63" s="3" t="s">
        <v>3944</v>
      </c>
      <c r="C63" s="3" t="s">
        <v>8055</v>
      </c>
      <c r="D63" s="6">
        <v>3000</v>
      </c>
      <c r="E63" s="8">
        <v>101</v>
      </c>
      <c r="F63" t="s">
        <v>8220</v>
      </c>
      <c r="G63" t="s">
        <v>8223</v>
      </c>
      <c r="H63" t="s">
        <v>8245</v>
      </c>
      <c r="I63">
        <v>1475378744</v>
      </c>
      <c r="J63">
        <v>1472786744</v>
      </c>
      <c r="K63" t="b">
        <v>0</v>
      </c>
      <c r="L63">
        <v>2</v>
      </c>
      <c r="M63" t="b">
        <v>0</v>
      </c>
      <c r="N63" s="10" t="s">
        <v>8272</v>
      </c>
      <c r="O63" t="s">
        <v>8273</v>
      </c>
      <c r="P63">
        <v>3</v>
      </c>
      <c r="Q63">
        <v>50.5</v>
      </c>
      <c r="R63" s="14">
        <v>42615.142870370371</v>
      </c>
    </row>
    <row r="64" spans="1:18" ht="75" x14ac:dyDescent="0.25">
      <c r="A64">
        <v>3950</v>
      </c>
      <c r="B64" s="3" t="s">
        <v>3947</v>
      </c>
      <c r="C64" s="3" t="s">
        <v>8058</v>
      </c>
      <c r="D64" s="6">
        <v>4000</v>
      </c>
      <c r="E64" s="8">
        <v>25</v>
      </c>
      <c r="F64" t="s">
        <v>8220</v>
      </c>
      <c r="G64" t="s">
        <v>8223</v>
      </c>
      <c r="H64" t="s">
        <v>8245</v>
      </c>
      <c r="I64">
        <v>1460140500</v>
      </c>
      <c r="J64">
        <v>1457628680</v>
      </c>
      <c r="K64" t="b">
        <v>0</v>
      </c>
      <c r="L64">
        <v>1</v>
      </c>
      <c r="M64" t="b">
        <v>0</v>
      </c>
      <c r="N64" s="10" t="s">
        <v>8272</v>
      </c>
      <c r="O64" t="s">
        <v>8273</v>
      </c>
      <c r="P64">
        <v>1</v>
      </c>
      <c r="Q64">
        <v>25</v>
      </c>
      <c r="R64" s="14">
        <v>42439.702314814815</v>
      </c>
    </row>
    <row r="65" spans="1:18" ht="75" x14ac:dyDescent="0.25">
      <c r="A65">
        <v>3952</v>
      </c>
      <c r="B65" s="3" t="s">
        <v>3949</v>
      </c>
      <c r="C65" s="3" t="s">
        <v>8059</v>
      </c>
      <c r="D65" s="6">
        <v>26000</v>
      </c>
      <c r="E65" s="8">
        <v>25</v>
      </c>
      <c r="F65" t="s">
        <v>8220</v>
      </c>
      <c r="G65" t="s">
        <v>8223</v>
      </c>
      <c r="H65" t="s">
        <v>8245</v>
      </c>
      <c r="I65">
        <v>1445885890</v>
      </c>
      <c r="J65">
        <v>1440701890</v>
      </c>
      <c r="K65" t="b">
        <v>0</v>
      </c>
      <c r="L65">
        <v>1</v>
      </c>
      <c r="M65" t="b">
        <v>0</v>
      </c>
      <c r="N65" s="10" t="s">
        <v>8272</v>
      </c>
      <c r="O65" t="s">
        <v>8273</v>
      </c>
      <c r="P65">
        <v>0</v>
      </c>
      <c r="Q65">
        <v>25</v>
      </c>
      <c r="R65" s="14">
        <v>42243.790393518517</v>
      </c>
    </row>
    <row r="66" spans="1:18" ht="60" x14ac:dyDescent="0.25">
      <c r="A66">
        <v>3953</v>
      </c>
      <c r="B66" s="3" t="s">
        <v>3950</v>
      </c>
      <c r="C66" s="3" t="s">
        <v>8060</v>
      </c>
      <c r="D66" s="6">
        <v>17600</v>
      </c>
      <c r="E66" s="8">
        <v>0</v>
      </c>
      <c r="F66" t="s">
        <v>8220</v>
      </c>
      <c r="G66" t="s">
        <v>8223</v>
      </c>
      <c r="H66" t="s">
        <v>8245</v>
      </c>
      <c r="I66">
        <v>1469834940</v>
      </c>
      <c r="J66">
        <v>1467162586</v>
      </c>
      <c r="K66" t="b">
        <v>0</v>
      </c>
      <c r="L66">
        <v>0</v>
      </c>
      <c r="M66" t="b">
        <v>0</v>
      </c>
      <c r="N66" s="10" t="s">
        <v>8272</v>
      </c>
      <c r="O66" t="s">
        <v>8273</v>
      </c>
      <c r="P66">
        <v>0</v>
      </c>
      <c r="Q66">
        <v>0</v>
      </c>
      <c r="R66" s="14">
        <v>42550.048449074078</v>
      </c>
    </row>
    <row r="67" spans="1:18" ht="60" x14ac:dyDescent="0.25">
      <c r="A67">
        <v>3955</v>
      </c>
      <c r="B67" s="3" t="s">
        <v>3952</v>
      </c>
      <c r="C67" s="3" t="s">
        <v>8062</v>
      </c>
      <c r="D67" s="6">
        <v>1750</v>
      </c>
      <c r="E67" s="8">
        <v>425</v>
      </c>
      <c r="F67" t="s">
        <v>8220</v>
      </c>
      <c r="G67" t="s">
        <v>8223</v>
      </c>
      <c r="H67" t="s">
        <v>8245</v>
      </c>
      <c r="I67">
        <v>1448745741</v>
      </c>
      <c r="J67">
        <v>1446150141</v>
      </c>
      <c r="K67" t="b">
        <v>0</v>
      </c>
      <c r="L67">
        <v>8</v>
      </c>
      <c r="M67" t="b">
        <v>0</v>
      </c>
      <c r="N67" s="10" t="s">
        <v>8272</v>
      </c>
      <c r="O67" t="s">
        <v>8273</v>
      </c>
      <c r="P67">
        <v>24</v>
      </c>
      <c r="Q67">
        <v>53.13</v>
      </c>
      <c r="R67" s="14">
        <v>42306.848854166667</v>
      </c>
    </row>
    <row r="68" spans="1:18" ht="75" x14ac:dyDescent="0.25">
      <c r="A68">
        <v>3956</v>
      </c>
      <c r="B68" s="3" t="s">
        <v>3953</v>
      </c>
      <c r="C68" s="3" t="s">
        <v>8063</v>
      </c>
      <c r="D68" s="6">
        <v>5500</v>
      </c>
      <c r="E68" s="8">
        <v>0</v>
      </c>
      <c r="F68" t="s">
        <v>8220</v>
      </c>
      <c r="G68" t="s">
        <v>8223</v>
      </c>
      <c r="H68" t="s">
        <v>8245</v>
      </c>
      <c r="I68">
        <v>1461543600</v>
      </c>
      <c r="J68">
        <v>1459203727</v>
      </c>
      <c r="K68" t="b">
        <v>0</v>
      </c>
      <c r="L68">
        <v>0</v>
      </c>
      <c r="M68" t="b">
        <v>0</v>
      </c>
      <c r="N68" s="10" t="s">
        <v>8272</v>
      </c>
      <c r="O68" t="s">
        <v>8273</v>
      </c>
      <c r="P68">
        <v>0</v>
      </c>
      <c r="Q68">
        <v>0</v>
      </c>
      <c r="R68" s="14">
        <v>42457.932025462964</v>
      </c>
    </row>
    <row r="69" spans="1:18" ht="60" x14ac:dyDescent="0.25">
      <c r="A69">
        <v>3957</v>
      </c>
      <c r="B69" s="3" t="s">
        <v>3954</v>
      </c>
      <c r="C69" s="3" t="s">
        <v>8064</v>
      </c>
      <c r="D69" s="6">
        <v>28000</v>
      </c>
      <c r="E69" s="8">
        <v>7</v>
      </c>
      <c r="F69" t="s">
        <v>8220</v>
      </c>
      <c r="G69" t="s">
        <v>8223</v>
      </c>
      <c r="H69" t="s">
        <v>8245</v>
      </c>
      <c r="I69">
        <v>1468020354</v>
      </c>
      <c r="J69">
        <v>1464045954</v>
      </c>
      <c r="K69" t="b">
        <v>0</v>
      </c>
      <c r="L69">
        <v>1</v>
      </c>
      <c r="M69" t="b">
        <v>0</v>
      </c>
      <c r="N69" s="10" t="s">
        <v>8272</v>
      </c>
      <c r="O69" t="s">
        <v>8273</v>
      </c>
      <c r="P69">
        <v>0</v>
      </c>
      <c r="Q69">
        <v>7</v>
      </c>
      <c r="R69" s="14">
        <v>42513.976319444439</v>
      </c>
    </row>
    <row r="70" spans="1:18" ht="75" x14ac:dyDescent="0.25">
      <c r="A70">
        <v>3958</v>
      </c>
      <c r="B70" s="3" t="s">
        <v>3955</v>
      </c>
      <c r="C70" s="3" t="s">
        <v>8065</v>
      </c>
      <c r="D70" s="6">
        <v>2000</v>
      </c>
      <c r="E70" s="8">
        <v>641</v>
      </c>
      <c r="F70" t="s">
        <v>8220</v>
      </c>
      <c r="G70" t="s">
        <v>8223</v>
      </c>
      <c r="H70" t="s">
        <v>8245</v>
      </c>
      <c r="I70">
        <v>1406988000</v>
      </c>
      <c r="J70">
        <v>1403822912</v>
      </c>
      <c r="K70" t="b">
        <v>0</v>
      </c>
      <c r="L70">
        <v>16</v>
      </c>
      <c r="M70" t="b">
        <v>0</v>
      </c>
      <c r="N70" s="10" t="s">
        <v>8272</v>
      </c>
      <c r="O70" t="s">
        <v>8273</v>
      </c>
      <c r="P70">
        <v>32</v>
      </c>
      <c r="Q70">
        <v>40.06</v>
      </c>
      <c r="R70" s="14">
        <v>41816.950370370374</v>
      </c>
    </row>
    <row r="71" spans="1:18" ht="75" x14ac:dyDescent="0.25">
      <c r="A71">
        <v>3959</v>
      </c>
      <c r="B71" s="3" t="s">
        <v>3956</v>
      </c>
      <c r="C71" s="3" t="s">
        <v>8066</v>
      </c>
      <c r="D71" s="6">
        <v>1200</v>
      </c>
      <c r="E71" s="8">
        <v>292</v>
      </c>
      <c r="F71" t="s">
        <v>8220</v>
      </c>
      <c r="G71" t="s">
        <v>8223</v>
      </c>
      <c r="H71" t="s">
        <v>8245</v>
      </c>
      <c r="I71">
        <v>1411930556</v>
      </c>
      <c r="J71">
        <v>1409338556</v>
      </c>
      <c r="K71" t="b">
        <v>0</v>
      </c>
      <c r="L71">
        <v>12</v>
      </c>
      <c r="M71" t="b">
        <v>0</v>
      </c>
      <c r="N71" s="10" t="s">
        <v>8272</v>
      </c>
      <c r="O71" t="s">
        <v>8273</v>
      </c>
      <c r="P71">
        <v>24</v>
      </c>
      <c r="Q71">
        <v>24.33</v>
      </c>
      <c r="R71" s="14">
        <v>41880.788842592592</v>
      </c>
    </row>
    <row r="72" spans="1:18" ht="75" x14ac:dyDescent="0.25">
      <c r="A72">
        <v>3960</v>
      </c>
      <c r="B72" s="3" t="s">
        <v>3957</v>
      </c>
      <c r="C72" s="3" t="s">
        <v>8067</v>
      </c>
      <c r="D72" s="6">
        <v>3000</v>
      </c>
      <c r="E72" s="8">
        <v>45</v>
      </c>
      <c r="F72" t="s">
        <v>8220</v>
      </c>
      <c r="G72" t="s">
        <v>8223</v>
      </c>
      <c r="H72" t="s">
        <v>8245</v>
      </c>
      <c r="I72">
        <v>1451852256</v>
      </c>
      <c r="J72">
        <v>1449260256</v>
      </c>
      <c r="K72" t="b">
        <v>0</v>
      </c>
      <c r="L72">
        <v>4</v>
      </c>
      <c r="M72" t="b">
        <v>0</v>
      </c>
      <c r="N72" s="10" t="s">
        <v>8272</v>
      </c>
      <c r="O72" t="s">
        <v>8273</v>
      </c>
      <c r="P72">
        <v>2</v>
      </c>
      <c r="Q72">
        <v>11.25</v>
      </c>
      <c r="R72" s="14">
        <v>42342.845555555556</v>
      </c>
    </row>
    <row r="73" spans="1:18" ht="60" x14ac:dyDescent="0.25">
      <c r="A73">
        <v>3964</v>
      </c>
      <c r="B73" s="3" t="s">
        <v>3961</v>
      </c>
      <c r="C73" s="3" t="s">
        <v>8071</v>
      </c>
      <c r="D73" s="6">
        <v>2000</v>
      </c>
      <c r="E73" s="8">
        <v>126</v>
      </c>
      <c r="F73" t="s">
        <v>8220</v>
      </c>
      <c r="G73" t="s">
        <v>8223</v>
      </c>
      <c r="H73" t="s">
        <v>8245</v>
      </c>
      <c r="I73">
        <v>1429460386</v>
      </c>
      <c r="J73">
        <v>1424279986</v>
      </c>
      <c r="K73" t="b">
        <v>0</v>
      </c>
      <c r="L73">
        <v>3</v>
      </c>
      <c r="M73" t="b">
        <v>0</v>
      </c>
      <c r="N73" s="10" t="s">
        <v>8272</v>
      </c>
      <c r="O73" t="s">
        <v>8273</v>
      </c>
      <c r="P73">
        <v>6</v>
      </c>
      <c r="Q73">
        <v>42</v>
      </c>
      <c r="R73" s="14">
        <v>42053.722060185188</v>
      </c>
    </row>
    <row r="74" spans="1:18" ht="75" x14ac:dyDescent="0.25">
      <c r="A74">
        <v>3965</v>
      </c>
      <c r="B74" s="3" t="s">
        <v>3962</v>
      </c>
      <c r="C74" s="3" t="s">
        <v>8072</v>
      </c>
      <c r="D74" s="6">
        <v>2000</v>
      </c>
      <c r="E74" s="8">
        <v>285</v>
      </c>
      <c r="F74" t="s">
        <v>8220</v>
      </c>
      <c r="G74" t="s">
        <v>8223</v>
      </c>
      <c r="H74" t="s">
        <v>8245</v>
      </c>
      <c r="I74">
        <v>1460608780</v>
      </c>
      <c r="J74">
        <v>1455428380</v>
      </c>
      <c r="K74" t="b">
        <v>0</v>
      </c>
      <c r="L74">
        <v>4</v>
      </c>
      <c r="M74" t="b">
        <v>0</v>
      </c>
      <c r="N74" s="10" t="s">
        <v>8272</v>
      </c>
      <c r="O74" t="s">
        <v>8273</v>
      </c>
      <c r="P74">
        <v>14</v>
      </c>
      <c r="Q74">
        <v>71.25</v>
      </c>
      <c r="R74" s="14">
        <v>42414.235879629632</v>
      </c>
    </row>
    <row r="75" spans="1:18" ht="75" x14ac:dyDescent="0.25">
      <c r="A75">
        <v>3966</v>
      </c>
      <c r="B75" s="3" t="s">
        <v>3963</v>
      </c>
      <c r="C75" s="3" t="s">
        <v>8073</v>
      </c>
      <c r="D75" s="6">
        <v>7500</v>
      </c>
      <c r="E75" s="8">
        <v>45</v>
      </c>
      <c r="F75" t="s">
        <v>8220</v>
      </c>
      <c r="G75" t="s">
        <v>8223</v>
      </c>
      <c r="H75" t="s">
        <v>8245</v>
      </c>
      <c r="I75">
        <v>1406170740</v>
      </c>
      <c r="J75">
        <v>1402506278</v>
      </c>
      <c r="K75" t="b">
        <v>0</v>
      </c>
      <c r="L75">
        <v>2</v>
      </c>
      <c r="M75" t="b">
        <v>0</v>
      </c>
      <c r="N75" s="10" t="s">
        <v>8272</v>
      </c>
      <c r="O75" t="s">
        <v>8273</v>
      </c>
      <c r="P75">
        <v>1</v>
      </c>
      <c r="Q75">
        <v>22.5</v>
      </c>
      <c r="R75" s="14">
        <v>41801.711550925924</v>
      </c>
    </row>
    <row r="76" spans="1:18" ht="75" x14ac:dyDescent="0.25">
      <c r="A76">
        <v>3967</v>
      </c>
      <c r="B76" s="3" t="s">
        <v>3964</v>
      </c>
      <c r="C76" s="3" t="s">
        <v>8074</v>
      </c>
      <c r="D76" s="6">
        <v>1700</v>
      </c>
      <c r="E76" s="8">
        <v>410</v>
      </c>
      <c r="F76" t="s">
        <v>8220</v>
      </c>
      <c r="G76" t="s">
        <v>8223</v>
      </c>
      <c r="H76" t="s">
        <v>8245</v>
      </c>
      <c r="I76">
        <v>1488783507</v>
      </c>
      <c r="J76">
        <v>1486191507</v>
      </c>
      <c r="K76" t="b">
        <v>0</v>
      </c>
      <c r="L76">
        <v>10</v>
      </c>
      <c r="M76" t="b">
        <v>0</v>
      </c>
      <c r="N76" s="10" t="s">
        <v>8272</v>
      </c>
      <c r="O76" t="s">
        <v>8273</v>
      </c>
      <c r="P76">
        <v>24</v>
      </c>
      <c r="Q76">
        <v>41</v>
      </c>
      <c r="R76" s="14">
        <v>42770.290590277778</v>
      </c>
    </row>
    <row r="77" spans="1:18" ht="60" x14ac:dyDescent="0.25">
      <c r="A77">
        <v>3968</v>
      </c>
      <c r="B77" s="3" t="s">
        <v>3965</v>
      </c>
      <c r="C77" s="3" t="s">
        <v>8075</v>
      </c>
      <c r="D77" s="6">
        <v>5000</v>
      </c>
      <c r="E77" s="8">
        <v>527</v>
      </c>
      <c r="F77" t="s">
        <v>8220</v>
      </c>
      <c r="G77" t="s">
        <v>8223</v>
      </c>
      <c r="H77" t="s">
        <v>8245</v>
      </c>
      <c r="I77">
        <v>1463945673</v>
      </c>
      <c r="J77">
        <v>1458761673</v>
      </c>
      <c r="K77" t="b">
        <v>0</v>
      </c>
      <c r="L77">
        <v>11</v>
      </c>
      <c r="M77" t="b">
        <v>0</v>
      </c>
      <c r="N77" s="10" t="s">
        <v>8272</v>
      </c>
      <c r="O77" t="s">
        <v>8273</v>
      </c>
      <c r="P77">
        <v>11</v>
      </c>
      <c r="Q77">
        <v>47.91</v>
      </c>
      <c r="R77" s="14">
        <v>42452.815659722226</v>
      </c>
    </row>
    <row r="78" spans="1:18" ht="75" x14ac:dyDescent="0.25">
      <c r="A78">
        <v>3969</v>
      </c>
      <c r="B78" s="3" t="s">
        <v>3966</v>
      </c>
      <c r="C78" s="3" t="s">
        <v>8076</v>
      </c>
      <c r="D78" s="6">
        <v>2825</v>
      </c>
      <c r="E78" s="8">
        <v>211</v>
      </c>
      <c r="F78" t="s">
        <v>8220</v>
      </c>
      <c r="G78" t="s">
        <v>8223</v>
      </c>
      <c r="H78" t="s">
        <v>8245</v>
      </c>
      <c r="I78">
        <v>1472442900</v>
      </c>
      <c r="J78">
        <v>1471638646</v>
      </c>
      <c r="K78" t="b">
        <v>0</v>
      </c>
      <c r="L78">
        <v>6</v>
      </c>
      <c r="M78" t="b">
        <v>0</v>
      </c>
      <c r="N78" s="10" t="s">
        <v>8272</v>
      </c>
      <c r="O78" t="s">
        <v>8273</v>
      </c>
      <c r="P78">
        <v>7</v>
      </c>
      <c r="Q78">
        <v>35.17</v>
      </c>
      <c r="R78" s="14">
        <v>42601.854699074072</v>
      </c>
    </row>
    <row r="79" spans="1:18" ht="90" x14ac:dyDescent="0.25">
      <c r="A79">
        <v>3970</v>
      </c>
      <c r="B79" s="3" t="s">
        <v>3967</v>
      </c>
      <c r="C79" s="3" t="s">
        <v>8077</v>
      </c>
      <c r="D79" s="6">
        <v>15000</v>
      </c>
      <c r="E79" s="8">
        <v>11</v>
      </c>
      <c r="F79" t="s">
        <v>8220</v>
      </c>
      <c r="G79" t="s">
        <v>8223</v>
      </c>
      <c r="H79" t="s">
        <v>8245</v>
      </c>
      <c r="I79">
        <v>1460925811</v>
      </c>
      <c r="J79">
        <v>1458333811</v>
      </c>
      <c r="K79" t="b">
        <v>0</v>
      </c>
      <c r="L79">
        <v>2</v>
      </c>
      <c r="M79" t="b">
        <v>0</v>
      </c>
      <c r="N79" s="10" t="s">
        <v>8272</v>
      </c>
      <c r="O79" t="s">
        <v>8273</v>
      </c>
      <c r="P79">
        <v>0</v>
      </c>
      <c r="Q79">
        <v>5.5</v>
      </c>
      <c r="R79" s="14">
        <v>42447.863553240735</v>
      </c>
    </row>
    <row r="80" spans="1:18" ht="75" x14ac:dyDescent="0.25">
      <c r="A80">
        <v>3971</v>
      </c>
      <c r="B80" s="3" t="s">
        <v>3968</v>
      </c>
      <c r="C80" s="3" t="s">
        <v>8078</v>
      </c>
      <c r="D80" s="6">
        <v>14000</v>
      </c>
      <c r="E80" s="8">
        <v>136</v>
      </c>
      <c r="F80" t="s">
        <v>8220</v>
      </c>
      <c r="G80" t="s">
        <v>8223</v>
      </c>
      <c r="H80" t="s">
        <v>8245</v>
      </c>
      <c r="I80">
        <v>1405947126</v>
      </c>
      <c r="J80">
        <v>1403355126</v>
      </c>
      <c r="K80" t="b">
        <v>0</v>
      </c>
      <c r="L80">
        <v>6</v>
      </c>
      <c r="M80" t="b">
        <v>0</v>
      </c>
      <c r="N80" s="10" t="s">
        <v>8272</v>
      </c>
      <c r="O80" t="s">
        <v>8273</v>
      </c>
      <c r="P80">
        <v>1</v>
      </c>
      <c r="Q80">
        <v>22.67</v>
      </c>
      <c r="R80" s="14">
        <v>41811.536180555559</v>
      </c>
    </row>
    <row r="81" spans="1:18" ht="60" x14ac:dyDescent="0.25">
      <c r="A81">
        <v>3972</v>
      </c>
      <c r="B81" s="3" t="s">
        <v>3969</v>
      </c>
      <c r="C81" s="3" t="s">
        <v>8079</v>
      </c>
      <c r="D81" s="6">
        <v>1000</v>
      </c>
      <c r="E81" s="8">
        <v>211</v>
      </c>
      <c r="F81" t="s">
        <v>8220</v>
      </c>
      <c r="G81" t="s">
        <v>8223</v>
      </c>
      <c r="H81" t="s">
        <v>8245</v>
      </c>
      <c r="I81">
        <v>1423186634</v>
      </c>
      <c r="J81">
        <v>1418002634</v>
      </c>
      <c r="K81" t="b">
        <v>0</v>
      </c>
      <c r="L81">
        <v>8</v>
      </c>
      <c r="M81" t="b">
        <v>0</v>
      </c>
      <c r="N81" s="10" t="s">
        <v>8272</v>
      </c>
      <c r="O81" t="s">
        <v>8273</v>
      </c>
      <c r="P81">
        <v>21</v>
      </c>
      <c r="Q81">
        <v>26.38</v>
      </c>
      <c r="R81" s="14">
        <v>41981.067523148144</v>
      </c>
    </row>
    <row r="82" spans="1:18" ht="75" x14ac:dyDescent="0.25">
      <c r="A82">
        <v>3973</v>
      </c>
      <c r="B82" s="3" t="s">
        <v>3970</v>
      </c>
      <c r="C82" s="3" t="s">
        <v>8080</v>
      </c>
      <c r="D82" s="6">
        <v>5000</v>
      </c>
      <c r="E82" s="8">
        <v>3905</v>
      </c>
      <c r="F82" t="s">
        <v>8220</v>
      </c>
      <c r="G82" t="s">
        <v>8223</v>
      </c>
      <c r="H82" t="s">
        <v>8245</v>
      </c>
      <c r="I82">
        <v>1462766400</v>
      </c>
      <c r="J82">
        <v>1460219110</v>
      </c>
      <c r="K82" t="b">
        <v>0</v>
      </c>
      <c r="L82">
        <v>37</v>
      </c>
      <c r="M82" t="b">
        <v>0</v>
      </c>
      <c r="N82" s="10" t="s">
        <v>8272</v>
      </c>
      <c r="O82" t="s">
        <v>8273</v>
      </c>
      <c r="P82">
        <v>78</v>
      </c>
      <c r="Q82">
        <v>105.54</v>
      </c>
      <c r="R82" s="14">
        <v>42469.68414351852</v>
      </c>
    </row>
    <row r="83" spans="1:18" ht="75" x14ac:dyDescent="0.25">
      <c r="A83">
        <v>3975</v>
      </c>
      <c r="B83" s="3" t="s">
        <v>3972</v>
      </c>
      <c r="C83" s="3" t="s">
        <v>8082</v>
      </c>
      <c r="D83" s="6">
        <v>678</v>
      </c>
      <c r="E83" s="8">
        <v>0</v>
      </c>
      <c r="F83" t="s">
        <v>8220</v>
      </c>
      <c r="G83" t="s">
        <v>8223</v>
      </c>
      <c r="H83" t="s">
        <v>8245</v>
      </c>
      <c r="I83">
        <v>1468442898</v>
      </c>
      <c r="J83">
        <v>1465850898</v>
      </c>
      <c r="K83" t="b">
        <v>0</v>
      </c>
      <c r="L83">
        <v>0</v>
      </c>
      <c r="M83" t="b">
        <v>0</v>
      </c>
      <c r="N83" s="10" t="s">
        <v>8272</v>
      </c>
      <c r="O83" t="s">
        <v>8273</v>
      </c>
      <c r="P83">
        <v>0</v>
      </c>
      <c r="Q83">
        <v>0</v>
      </c>
      <c r="R83" s="14">
        <v>42534.866875</v>
      </c>
    </row>
    <row r="84" spans="1:18" ht="75" x14ac:dyDescent="0.25">
      <c r="A84">
        <v>3976</v>
      </c>
      <c r="B84" s="3" t="s">
        <v>3973</v>
      </c>
      <c r="C84" s="3" t="s">
        <v>8083</v>
      </c>
      <c r="D84" s="6">
        <v>1300</v>
      </c>
      <c r="E84" s="8">
        <v>620</v>
      </c>
      <c r="F84" t="s">
        <v>8220</v>
      </c>
      <c r="G84" t="s">
        <v>8223</v>
      </c>
      <c r="H84" t="s">
        <v>8245</v>
      </c>
      <c r="I84">
        <v>1406876400</v>
      </c>
      <c r="J84">
        <v>1405024561</v>
      </c>
      <c r="K84" t="b">
        <v>0</v>
      </c>
      <c r="L84">
        <v>10</v>
      </c>
      <c r="M84" t="b">
        <v>0</v>
      </c>
      <c r="N84" s="10" t="s">
        <v>8272</v>
      </c>
      <c r="O84" t="s">
        <v>8273</v>
      </c>
      <c r="P84">
        <v>48</v>
      </c>
      <c r="Q84">
        <v>62</v>
      </c>
      <c r="R84" s="14">
        <v>41830.858344907407</v>
      </c>
    </row>
    <row r="85" spans="1:18" ht="75" x14ac:dyDescent="0.25">
      <c r="A85">
        <v>3977</v>
      </c>
      <c r="B85" s="3" t="s">
        <v>3974</v>
      </c>
      <c r="C85" s="3" t="s">
        <v>8084</v>
      </c>
      <c r="D85" s="6">
        <v>90000</v>
      </c>
      <c r="E85" s="8">
        <v>1305</v>
      </c>
      <c r="F85" t="s">
        <v>8220</v>
      </c>
      <c r="G85" t="s">
        <v>8223</v>
      </c>
      <c r="H85" t="s">
        <v>8245</v>
      </c>
      <c r="I85">
        <v>1469213732</v>
      </c>
      <c r="J85">
        <v>1466621732</v>
      </c>
      <c r="K85" t="b">
        <v>0</v>
      </c>
      <c r="L85">
        <v>6</v>
      </c>
      <c r="M85" t="b">
        <v>0</v>
      </c>
      <c r="N85" s="10" t="s">
        <v>8272</v>
      </c>
      <c r="O85" t="s">
        <v>8273</v>
      </c>
      <c r="P85">
        <v>1</v>
      </c>
      <c r="Q85">
        <v>217.5</v>
      </c>
      <c r="R85" s="14">
        <v>42543.788564814815</v>
      </c>
    </row>
    <row r="86" spans="1:18" ht="75" x14ac:dyDescent="0.25">
      <c r="A86">
        <v>3978</v>
      </c>
      <c r="B86" s="3" t="s">
        <v>3975</v>
      </c>
      <c r="C86" s="3" t="s">
        <v>8085</v>
      </c>
      <c r="D86" s="6">
        <v>2000</v>
      </c>
      <c r="E86" s="8">
        <v>214</v>
      </c>
      <c r="F86" t="s">
        <v>8220</v>
      </c>
      <c r="G86" t="s">
        <v>8223</v>
      </c>
      <c r="H86" t="s">
        <v>8245</v>
      </c>
      <c r="I86">
        <v>1422717953</v>
      </c>
      <c r="J86">
        <v>1417533953</v>
      </c>
      <c r="K86" t="b">
        <v>0</v>
      </c>
      <c r="L86">
        <v>8</v>
      </c>
      <c r="M86" t="b">
        <v>0</v>
      </c>
      <c r="N86" s="10" t="s">
        <v>8272</v>
      </c>
      <c r="O86" t="s">
        <v>8273</v>
      </c>
      <c r="P86">
        <v>11</v>
      </c>
      <c r="Q86">
        <v>26.75</v>
      </c>
      <c r="R86" s="14">
        <v>41975.642974537041</v>
      </c>
    </row>
    <row r="87" spans="1:18" ht="75" x14ac:dyDescent="0.25">
      <c r="A87">
        <v>3980</v>
      </c>
      <c r="B87" s="3" t="s">
        <v>3977</v>
      </c>
      <c r="C87" s="3" t="s">
        <v>8087</v>
      </c>
      <c r="D87" s="6">
        <v>2500</v>
      </c>
      <c r="E87" s="8">
        <v>450</v>
      </c>
      <c r="F87" t="s">
        <v>8220</v>
      </c>
      <c r="G87" t="s">
        <v>8223</v>
      </c>
      <c r="H87" t="s">
        <v>8245</v>
      </c>
      <c r="I87">
        <v>1404570147</v>
      </c>
      <c r="J87">
        <v>1401978147</v>
      </c>
      <c r="K87" t="b">
        <v>0</v>
      </c>
      <c r="L87">
        <v>7</v>
      </c>
      <c r="M87" t="b">
        <v>0</v>
      </c>
      <c r="N87" s="10" t="s">
        <v>8272</v>
      </c>
      <c r="O87" t="s">
        <v>8273</v>
      </c>
      <c r="P87">
        <v>18</v>
      </c>
      <c r="Q87">
        <v>64.290000000000006</v>
      </c>
      <c r="R87" s="14">
        <v>41795.598923611113</v>
      </c>
    </row>
    <row r="88" spans="1:18" ht="60" x14ac:dyDescent="0.25">
      <c r="A88">
        <v>3981</v>
      </c>
      <c r="B88" s="3" t="s">
        <v>3358</v>
      </c>
      <c r="C88" s="3" t="s">
        <v>7469</v>
      </c>
      <c r="D88" s="6">
        <v>30000</v>
      </c>
      <c r="E88" s="8">
        <v>1225</v>
      </c>
      <c r="F88" t="s">
        <v>8220</v>
      </c>
      <c r="G88" t="s">
        <v>8223</v>
      </c>
      <c r="H88" t="s">
        <v>8245</v>
      </c>
      <c r="I88">
        <v>1468729149</v>
      </c>
      <c r="J88">
        <v>1463545149</v>
      </c>
      <c r="K88" t="b">
        <v>0</v>
      </c>
      <c r="L88">
        <v>7</v>
      </c>
      <c r="M88" t="b">
        <v>0</v>
      </c>
      <c r="N88" s="10" t="s">
        <v>8272</v>
      </c>
      <c r="O88" t="s">
        <v>8273</v>
      </c>
      <c r="P88">
        <v>4</v>
      </c>
      <c r="Q88">
        <v>175</v>
      </c>
      <c r="R88" s="14">
        <v>42508.179965277777</v>
      </c>
    </row>
    <row r="89" spans="1:18" ht="75" x14ac:dyDescent="0.25">
      <c r="A89">
        <v>3983</v>
      </c>
      <c r="B89" s="3" t="s">
        <v>3979</v>
      </c>
      <c r="C89" s="3" t="s">
        <v>8089</v>
      </c>
      <c r="D89" s="6">
        <v>11140</v>
      </c>
      <c r="E89" s="8">
        <v>3877</v>
      </c>
      <c r="F89" t="s">
        <v>8220</v>
      </c>
      <c r="G89" t="s">
        <v>8223</v>
      </c>
      <c r="H89" t="s">
        <v>8245</v>
      </c>
      <c r="I89">
        <v>1400569140</v>
      </c>
      <c r="J89">
        <v>1397854356</v>
      </c>
      <c r="K89" t="b">
        <v>0</v>
      </c>
      <c r="L89">
        <v>46</v>
      </c>
      <c r="M89" t="b">
        <v>0</v>
      </c>
      <c r="N89" s="10" t="s">
        <v>8272</v>
      </c>
      <c r="O89" t="s">
        <v>8273</v>
      </c>
      <c r="P89">
        <v>35</v>
      </c>
      <c r="Q89">
        <v>84.28</v>
      </c>
      <c r="R89" s="14">
        <v>41747.86986111111</v>
      </c>
    </row>
    <row r="90" spans="1:18" ht="75" x14ac:dyDescent="0.25">
      <c r="A90">
        <v>3985</v>
      </c>
      <c r="B90" s="3" t="s">
        <v>3981</v>
      </c>
      <c r="C90" s="3" t="s">
        <v>8091</v>
      </c>
      <c r="D90" s="6">
        <v>2000</v>
      </c>
      <c r="E90" s="8">
        <v>641</v>
      </c>
      <c r="F90" t="s">
        <v>8220</v>
      </c>
      <c r="G90" t="s">
        <v>8223</v>
      </c>
      <c r="H90" t="s">
        <v>8245</v>
      </c>
      <c r="I90">
        <v>1456002300</v>
      </c>
      <c r="J90">
        <v>1454173120</v>
      </c>
      <c r="K90" t="b">
        <v>0</v>
      </c>
      <c r="L90">
        <v>19</v>
      </c>
      <c r="M90" t="b">
        <v>0</v>
      </c>
      <c r="N90" s="10" t="s">
        <v>8272</v>
      </c>
      <c r="O90" t="s">
        <v>8273</v>
      </c>
      <c r="P90">
        <v>32</v>
      </c>
      <c r="Q90">
        <v>33.74</v>
      </c>
      <c r="R90" s="14">
        <v>42399.707407407404</v>
      </c>
    </row>
    <row r="91" spans="1:18" ht="30" x14ac:dyDescent="0.25">
      <c r="A91">
        <v>3988</v>
      </c>
      <c r="B91" s="3" t="s">
        <v>3984</v>
      </c>
      <c r="C91" s="3" t="s">
        <v>8094</v>
      </c>
      <c r="D91" s="6">
        <v>1500</v>
      </c>
      <c r="E91" s="8">
        <v>32</v>
      </c>
      <c r="F91" t="s">
        <v>8220</v>
      </c>
      <c r="G91" t="s">
        <v>8223</v>
      </c>
      <c r="H91" t="s">
        <v>8245</v>
      </c>
      <c r="I91">
        <v>1440813413</v>
      </c>
      <c r="J91">
        <v>1439517413</v>
      </c>
      <c r="K91" t="b">
        <v>0</v>
      </c>
      <c r="L91">
        <v>4</v>
      </c>
      <c r="M91" t="b">
        <v>0</v>
      </c>
      <c r="N91" s="10" t="s">
        <v>8272</v>
      </c>
      <c r="O91" t="s">
        <v>8273</v>
      </c>
      <c r="P91">
        <v>2</v>
      </c>
      <c r="Q91">
        <v>8</v>
      </c>
      <c r="R91" s="14">
        <v>42230.08116898148</v>
      </c>
    </row>
    <row r="92" spans="1:18" ht="75" x14ac:dyDescent="0.25">
      <c r="A92">
        <v>3989</v>
      </c>
      <c r="B92" s="3" t="s">
        <v>3985</v>
      </c>
      <c r="C92" s="3" t="s">
        <v>8095</v>
      </c>
      <c r="D92" s="6">
        <v>3000</v>
      </c>
      <c r="E92" s="8">
        <v>0</v>
      </c>
      <c r="F92" t="s">
        <v>8220</v>
      </c>
      <c r="G92" t="s">
        <v>8223</v>
      </c>
      <c r="H92" t="s">
        <v>8245</v>
      </c>
      <c r="I92">
        <v>1447009181</v>
      </c>
      <c r="J92">
        <v>1444413581</v>
      </c>
      <c r="K92" t="b">
        <v>0</v>
      </c>
      <c r="L92">
        <v>0</v>
      </c>
      <c r="M92" t="b">
        <v>0</v>
      </c>
      <c r="N92" s="10" t="s">
        <v>8272</v>
      </c>
      <c r="O92" t="s">
        <v>8273</v>
      </c>
      <c r="P92">
        <v>0</v>
      </c>
      <c r="Q92">
        <v>0</v>
      </c>
      <c r="R92" s="14">
        <v>42286.749780092592</v>
      </c>
    </row>
    <row r="93" spans="1:18" ht="45" x14ac:dyDescent="0.25">
      <c r="A93">
        <v>3991</v>
      </c>
      <c r="B93" s="3" t="s">
        <v>3987</v>
      </c>
      <c r="C93" s="3" t="s">
        <v>8097</v>
      </c>
      <c r="D93" s="6">
        <v>500</v>
      </c>
      <c r="E93" s="8">
        <v>100</v>
      </c>
      <c r="F93" t="s">
        <v>8220</v>
      </c>
      <c r="G93" t="s">
        <v>8223</v>
      </c>
      <c r="H93" t="s">
        <v>8245</v>
      </c>
      <c r="I93">
        <v>1433086082</v>
      </c>
      <c r="J93">
        <v>1430494082</v>
      </c>
      <c r="K93" t="b">
        <v>0</v>
      </c>
      <c r="L93">
        <v>1</v>
      </c>
      <c r="M93" t="b">
        <v>0</v>
      </c>
      <c r="N93" s="10" t="s">
        <v>8272</v>
      </c>
      <c r="O93" t="s">
        <v>8273</v>
      </c>
      <c r="P93">
        <v>20</v>
      </c>
      <c r="Q93">
        <v>100</v>
      </c>
      <c r="R93" s="14">
        <v>42125.644467592589</v>
      </c>
    </row>
    <row r="94" spans="1:18" ht="60" x14ac:dyDescent="0.25">
      <c r="A94">
        <v>3992</v>
      </c>
      <c r="B94" s="3" t="s">
        <v>3988</v>
      </c>
      <c r="C94" s="3" t="s">
        <v>8098</v>
      </c>
      <c r="D94" s="6">
        <v>10000</v>
      </c>
      <c r="E94" s="8">
        <v>541</v>
      </c>
      <c r="F94" t="s">
        <v>8220</v>
      </c>
      <c r="G94" t="s">
        <v>8223</v>
      </c>
      <c r="H94" t="s">
        <v>8245</v>
      </c>
      <c r="I94">
        <v>1449876859</v>
      </c>
      <c r="J94">
        <v>1444689259</v>
      </c>
      <c r="K94" t="b">
        <v>0</v>
      </c>
      <c r="L94">
        <v>9</v>
      </c>
      <c r="M94" t="b">
        <v>0</v>
      </c>
      <c r="N94" s="10" t="s">
        <v>8272</v>
      </c>
      <c r="O94" t="s">
        <v>8273</v>
      </c>
      <c r="P94">
        <v>5</v>
      </c>
      <c r="Q94">
        <v>60.11</v>
      </c>
      <c r="R94" s="14">
        <v>42289.94049768518</v>
      </c>
    </row>
    <row r="95" spans="1:18" ht="60" x14ac:dyDescent="0.25">
      <c r="A95">
        <v>3993</v>
      </c>
      <c r="B95" s="3" t="s">
        <v>3989</v>
      </c>
      <c r="C95" s="3" t="s">
        <v>8099</v>
      </c>
      <c r="D95" s="6">
        <v>50000</v>
      </c>
      <c r="E95" s="8">
        <v>3</v>
      </c>
      <c r="F95" t="s">
        <v>8220</v>
      </c>
      <c r="G95" t="s">
        <v>8223</v>
      </c>
      <c r="H95" t="s">
        <v>8245</v>
      </c>
      <c r="I95">
        <v>1431549912</v>
      </c>
      <c r="J95">
        <v>1428957912</v>
      </c>
      <c r="K95" t="b">
        <v>0</v>
      </c>
      <c r="L95">
        <v>1</v>
      </c>
      <c r="M95" t="b">
        <v>0</v>
      </c>
      <c r="N95" s="10" t="s">
        <v>8272</v>
      </c>
      <c r="O95" t="s">
        <v>8273</v>
      </c>
      <c r="P95">
        <v>0</v>
      </c>
      <c r="Q95">
        <v>3</v>
      </c>
      <c r="R95" s="14">
        <v>42107.864722222221</v>
      </c>
    </row>
    <row r="96" spans="1:18" ht="60" x14ac:dyDescent="0.25">
      <c r="A96">
        <v>3994</v>
      </c>
      <c r="B96" s="3" t="s">
        <v>3990</v>
      </c>
      <c r="C96" s="3" t="s">
        <v>8100</v>
      </c>
      <c r="D96" s="6">
        <v>2000</v>
      </c>
      <c r="E96" s="8">
        <v>5</v>
      </c>
      <c r="F96" t="s">
        <v>8220</v>
      </c>
      <c r="G96" t="s">
        <v>8223</v>
      </c>
      <c r="H96" t="s">
        <v>8245</v>
      </c>
      <c r="I96">
        <v>1405761690</v>
      </c>
      <c r="J96">
        <v>1403169690</v>
      </c>
      <c r="K96" t="b">
        <v>0</v>
      </c>
      <c r="L96">
        <v>1</v>
      </c>
      <c r="M96" t="b">
        <v>0</v>
      </c>
      <c r="N96" s="10" t="s">
        <v>8272</v>
      </c>
      <c r="O96" t="s">
        <v>8273</v>
      </c>
      <c r="P96">
        <v>0</v>
      </c>
      <c r="Q96">
        <v>5</v>
      </c>
      <c r="R96" s="14">
        <v>41809.389930555553</v>
      </c>
    </row>
    <row r="97" spans="1:18" ht="75" x14ac:dyDescent="0.25">
      <c r="A97">
        <v>3996</v>
      </c>
      <c r="B97" s="3" t="s">
        <v>3992</v>
      </c>
      <c r="C97" s="3" t="s">
        <v>8102</v>
      </c>
      <c r="D97" s="6">
        <v>3000</v>
      </c>
      <c r="E97" s="8">
        <v>497</v>
      </c>
      <c r="F97" t="s">
        <v>8220</v>
      </c>
      <c r="G97" t="s">
        <v>8223</v>
      </c>
      <c r="H97" t="s">
        <v>8245</v>
      </c>
      <c r="I97">
        <v>1416499440</v>
      </c>
      <c r="J97">
        <v>1415341464</v>
      </c>
      <c r="K97" t="b">
        <v>0</v>
      </c>
      <c r="L97">
        <v>17</v>
      </c>
      <c r="M97" t="b">
        <v>0</v>
      </c>
      <c r="N97" s="10" t="s">
        <v>8272</v>
      </c>
      <c r="O97" t="s">
        <v>8273</v>
      </c>
      <c r="P97">
        <v>17</v>
      </c>
      <c r="Q97">
        <v>29.24</v>
      </c>
      <c r="R97" s="14">
        <v>41950.26694444444</v>
      </c>
    </row>
    <row r="98" spans="1:18" ht="60" x14ac:dyDescent="0.25">
      <c r="A98">
        <v>3998</v>
      </c>
      <c r="B98" s="3" t="s">
        <v>3994</v>
      </c>
      <c r="C98" s="3" t="s">
        <v>8104</v>
      </c>
      <c r="D98" s="6">
        <v>1250</v>
      </c>
      <c r="E98" s="8">
        <v>715</v>
      </c>
      <c r="F98" t="s">
        <v>8220</v>
      </c>
      <c r="G98" t="s">
        <v>8223</v>
      </c>
      <c r="H98" t="s">
        <v>8245</v>
      </c>
      <c r="I98">
        <v>1427580426</v>
      </c>
      <c r="J98">
        <v>1424992026</v>
      </c>
      <c r="K98" t="b">
        <v>0</v>
      </c>
      <c r="L98">
        <v>12</v>
      </c>
      <c r="M98" t="b">
        <v>0</v>
      </c>
      <c r="N98" s="10" t="s">
        <v>8272</v>
      </c>
      <c r="O98" t="s">
        <v>8273</v>
      </c>
      <c r="P98">
        <v>57</v>
      </c>
      <c r="Q98">
        <v>59.58</v>
      </c>
      <c r="R98" s="14">
        <v>42061.963263888887</v>
      </c>
    </row>
    <row r="99" spans="1:18" ht="60" x14ac:dyDescent="0.25">
      <c r="A99">
        <v>3999</v>
      </c>
      <c r="B99" s="3" t="s">
        <v>3995</v>
      </c>
      <c r="C99" s="3" t="s">
        <v>8105</v>
      </c>
      <c r="D99" s="6">
        <v>7000</v>
      </c>
      <c r="E99" s="8">
        <v>1156</v>
      </c>
      <c r="F99" t="s">
        <v>8220</v>
      </c>
      <c r="G99" t="s">
        <v>8223</v>
      </c>
      <c r="H99" t="s">
        <v>8245</v>
      </c>
      <c r="I99">
        <v>1409514709</v>
      </c>
      <c r="J99">
        <v>1406058798</v>
      </c>
      <c r="K99" t="b">
        <v>0</v>
      </c>
      <c r="L99">
        <v>14</v>
      </c>
      <c r="M99" t="b">
        <v>0</v>
      </c>
      <c r="N99" s="10" t="s">
        <v>8272</v>
      </c>
      <c r="O99" t="s">
        <v>8273</v>
      </c>
      <c r="P99">
        <v>17</v>
      </c>
      <c r="Q99">
        <v>82.57</v>
      </c>
      <c r="R99" s="14">
        <v>41842.828680555554</v>
      </c>
    </row>
    <row r="100" spans="1:18" ht="30" x14ac:dyDescent="0.25">
      <c r="A100">
        <v>4000</v>
      </c>
      <c r="B100" s="3" t="s">
        <v>3996</v>
      </c>
      <c r="C100" s="3" t="s">
        <v>8106</v>
      </c>
      <c r="D100" s="6">
        <v>8000</v>
      </c>
      <c r="E100" s="8">
        <v>10</v>
      </c>
      <c r="F100" t="s">
        <v>8220</v>
      </c>
      <c r="G100" t="s">
        <v>8223</v>
      </c>
      <c r="H100" t="s">
        <v>8245</v>
      </c>
      <c r="I100">
        <v>1462631358</v>
      </c>
      <c r="J100">
        <v>1457450958</v>
      </c>
      <c r="K100" t="b">
        <v>0</v>
      </c>
      <c r="L100">
        <v>1</v>
      </c>
      <c r="M100" t="b">
        <v>0</v>
      </c>
      <c r="N100" s="10" t="s">
        <v>8272</v>
      </c>
      <c r="O100" t="s">
        <v>8273</v>
      </c>
      <c r="P100">
        <v>0</v>
      </c>
      <c r="Q100">
        <v>10</v>
      </c>
      <c r="R100" s="14">
        <v>42437.64534722222</v>
      </c>
    </row>
    <row r="101" spans="1:18" ht="75" x14ac:dyDescent="0.25">
      <c r="A101">
        <v>4002</v>
      </c>
      <c r="B101" s="3" t="s">
        <v>3998</v>
      </c>
      <c r="C101" s="3" t="s">
        <v>8108</v>
      </c>
      <c r="D101" s="6">
        <v>1250</v>
      </c>
      <c r="E101" s="8">
        <v>23</v>
      </c>
      <c r="F101" t="s">
        <v>8220</v>
      </c>
      <c r="G101" t="s">
        <v>8223</v>
      </c>
      <c r="H101" t="s">
        <v>8245</v>
      </c>
      <c r="I101">
        <v>1411779761</v>
      </c>
      <c r="J101">
        <v>1409187761</v>
      </c>
      <c r="K101" t="b">
        <v>0</v>
      </c>
      <c r="L101">
        <v>4</v>
      </c>
      <c r="M101" t="b">
        <v>0</v>
      </c>
      <c r="N101" s="10" t="s">
        <v>8272</v>
      </c>
      <c r="O101" t="s">
        <v>8273</v>
      </c>
      <c r="P101">
        <v>2</v>
      </c>
      <c r="Q101">
        <v>5.75</v>
      </c>
      <c r="R101" s="14">
        <v>41879.043530092589</v>
      </c>
    </row>
    <row r="102" spans="1:18" ht="60" x14ac:dyDescent="0.25">
      <c r="A102">
        <v>4003</v>
      </c>
      <c r="B102" s="3" t="s">
        <v>3999</v>
      </c>
      <c r="C102" s="3" t="s">
        <v>8071</v>
      </c>
      <c r="D102" s="6">
        <v>2000</v>
      </c>
      <c r="E102" s="8">
        <v>201</v>
      </c>
      <c r="F102" t="s">
        <v>8220</v>
      </c>
      <c r="G102" t="s">
        <v>8223</v>
      </c>
      <c r="H102" t="s">
        <v>8245</v>
      </c>
      <c r="I102">
        <v>1424009147</v>
      </c>
      <c r="J102">
        <v>1421417147</v>
      </c>
      <c r="K102" t="b">
        <v>0</v>
      </c>
      <c r="L102">
        <v>2</v>
      </c>
      <c r="M102" t="b">
        <v>0</v>
      </c>
      <c r="N102" s="10" t="s">
        <v>8272</v>
      </c>
      <c r="O102" t="s">
        <v>8273</v>
      </c>
      <c r="P102">
        <v>10</v>
      </c>
      <c r="Q102">
        <v>100.5</v>
      </c>
      <c r="R102" s="14">
        <v>42020.587349537032</v>
      </c>
    </row>
    <row r="103" spans="1:18" ht="30" x14ac:dyDescent="0.25">
      <c r="A103">
        <v>4004</v>
      </c>
      <c r="B103" s="3" t="s">
        <v>4000</v>
      </c>
      <c r="C103" s="3" t="s">
        <v>8109</v>
      </c>
      <c r="D103" s="6">
        <v>500</v>
      </c>
      <c r="E103" s="8">
        <v>1</v>
      </c>
      <c r="F103" t="s">
        <v>8220</v>
      </c>
      <c r="G103" t="s">
        <v>8223</v>
      </c>
      <c r="H103" t="s">
        <v>8245</v>
      </c>
      <c r="I103">
        <v>1412740457</v>
      </c>
      <c r="J103">
        <v>1410148457</v>
      </c>
      <c r="K103" t="b">
        <v>0</v>
      </c>
      <c r="L103">
        <v>1</v>
      </c>
      <c r="M103" t="b">
        <v>0</v>
      </c>
      <c r="N103" s="10" t="s">
        <v>8272</v>
      </c>
      <c r="O103" t="s">
        <v>8273</v>
      </c>
      <c r="P103">
        <v>0</v>
      </c>
      <c r="Q103">
        <v>1</v>
      </c>
      <c r="R103" s="14">
        <v>41890.16269675926</v>
      </c>
    </row>
    <row r="104" spans="1:18" ht="75" x14ac:dyDescent="0.25">
      <c r="A104">
        <v>4005</v>
      </c>
      <c r="B104" s="3" t="s">
        <v>4001</v>
      </c>
      <c r="C104" s="3" t="s">
        <v>8110</v>
      </c>
      <c r="D104" s="6">
        <v>3000</v>
      </c>
      <c r="E104" s="8">
        <v>40</v>
      </c>
      <c r="F104" t="s">
        <v>8220</v>
      </c>
      <c r="G104" t="s">
        <v>8223</v>
      </c>
      <c r="H104" t="s">
        <v>8245</v>
      </c>
      <c r="I104">
        <v>1413832985</v>
      </c>
      <c r="J104">
        <v>1408648985</v>
      </c>
      <c r="K104" t="b">
        <v>0</v>
      </c>
      <c r="L104">
        <v>2</v>
      </c>
      <c r="M104" t="b">
        <v>0</v>
      </c>
      <c r="N104" s="10" t="s">
        <v>8272</v>
      </c>
      <c r="O104" t="s">
        <v>8273</v>
      </c>
      <c r="P104">
        <v>1</v>
      </c>
      <c r="Q104">
        <v>20</v>
      </c>
      <c r="R104" s="14">
        <v>41872.807696759257</v>
      </c>
    </row>
    <row r="105" spans="1:18" ht="75" x14ac:dyDescent="0.25">
      <c r="A105">
        <v>4006</v>
      </c>
      <c r="B105" s="3" t="s">
        <v>4002</v>
      </c>
      <c r="C105" s="3" t="s">
        <v>8111</v>
      </c>
      <c r="D105" s="6">
        <v>30000</v>
      </c>
      <c r="E105" s="8">
        <v>2</v>
      </c>
      <c r="F105" t="s">
        <v>8220</v>
      </c>
      <c r="G105" t="s">
        <v>8223</v>
      </c>
      <c r="H105" t="s">
        <v>8245</v>
      </c>
      <c r="I105">
        <v>1455647587</v>
      </c>
      <c r="J105">
        <v>1453487587</v>
      </c>
      <c r="K105" t="b">
        <v>0</v>
      </c>
      <c r="L105">
        <v>1</v>
      </c>
      <c r="M105" t="b">
        <v>0</v>
      </c>
      <c r="N105" s="10" t="s">
        <v>8272</v>
      </c>
      <c r="O105" t="s">
        <v>8273</v>
      </c>
      <c r="P105">
        <v>0</v>
      </c>
      <c r="Q105">
        <v>2</v>
      </c>
      <c r="R105" s="14">
        <v>42391.772997685184</v>
      </c>
    </row>
    <row r="106" spans="1:18" ht="60" x14ac:dyDescent="0.25">
      <c r="A106">
        <v>4007</v>
      </c>
      <c r="B106" s="3" t="s">
        <v>4003</v>
      </c>
      <c r="C106" s="3" t="s">
        <v>8112</v>
      </c>
      <c r="D106" s="6">
        <v>2000</v>
      </c>
      <c r="E106" s="8">
        <v>5</v>
      </c>
      <c r="F106" t="s">
        <v>8220</v>
      </c>
      <c r="G106" t="s">
        <v>8223</v>
      </c>
      <c r="H106" t="s">
        <v>8245</v>
      </c>
      <c r="I106">
        <v>1409070480</v>
      </c>
      <c r="J106">
        <v>1406572381</v>
      </c>
      <c r="K106" t="b">
        <v>0</v>
      </c>
      <c r="L106">
        <v>1</v>
      </c>
      <c r="M106" t="b">
        <v>0</v>
      </c>
      <c r="N106" s="10" t="s">
        <v>8272</v>
      </c>
      <c r="O106" t="s">
        <v>8273</v>
      </c>
      <c r="P106">
        <v>0</v>
      </c>
      <c r="Q106">
        <v>5</v>
      </c>
      <c r="R106" s="14">
        <v>41848.772928240738</v>
      </c>
    </row>
    <row r="107" spans="1:18" ht="60" x14ac:dyDescent="0.25">
      <c r="A107">
        <v>4010</v>
      </c>
      <c r="B107" s="3" t="s">
        <v>4006</v>
      </c>
      <c r="C107" s="3" t="s">
        <v>8115</v>
      </c>
      <c r="D107" s="6">
        <v>7200</v>
      </c>
      <c r="E107" s="8">
        <v>1742</v>
      </c>
      <c r="F107" t="s">
        <v>8220</v>
      </c>
      <c r="G107" t="s">
        <v>8223</v>
      </c>
      <c r="H107" t="s">
        <v>8245</v>
      </c>
      <c r="I107">
        <v>1414348166</v>
      </c>
      <c r="J107">
        <v>1412879366</v>
      </c>
      <c r="K107" t="b">
        <v>0</v>
      </c>
      <c r="L107">
        <v>38</v>
      </c>
      <c r="M107" t="b">
        <v>0</v>
      </c>
      <c r="N107" s="10" t="s">
        <v>8272</v>
      </c>
      <c r="O107" t="s">
        <v>8273</v>
      </c>
      <c r="P107">
        <v>24</v>
      </c>
      <c r="Q107">
        <v>45.84</v>
      </c>
      <c r="R107" s="14">
        <v>41921.770439814813</v>
      </c>
    </row>
    <row r="108" spans="1:18" ht="75" x14ac:dyDescent="0.25">
      <c r="A108">
        <v>4013</v>
      </c>
      <c r="B108" s="3" t="s">
        <v>4009</v>
      </c>
      <c r="C108" s="3" t="s">
        <v>8118</v>
      </c>
      <c r="D108" s="6">
        <v>2000</v>
      </c>
      <c r="E108" s="8">
        <v>26</v>
      </c>
      <c r="F108" t="s">
        <v>8220</v>
      </c>
      <c r="G108" t="s">
        <v>8223</v>
      </c>
      <c r="H108" t="s">
        <v>8245</v>
      </c>
      <c r="I108">
        <v>1424070823</v>
      </c>
      <c r="J108">
        <v>1421478823</v>
      </c>
      <c r="K108" t="b">
        <v>0</v>
      </c>
      <c r="L108">
        <v>2</v>
      </c>
      <c r="M108" t="b">
        <v>0</v>
      </c>
      <c r="N108" s="10" t="s">
        <v>8272</v>
      </c>
      <c r="O108" t="s">
        <v>8273</v>
      </c>
      <c r="P108">
        <v>1</v>
      </c>
      <c r="Q108">
        <v>13</v>
      </c>
      <c r="R108" s="14">
        <v>42021.301192129627</v>
      </c>
    </row>
    <row r="109" spans="1:18" ht="75" x14ac:dyDescent="0.25">
      <c r="A109">
        <v>4014</v>
      </c>
      <c r="B109" s="3" t="s">
        <v>4010</v>
      </c>
      <c r="C109" s="3" t="s">
        <v>8119</v>
      </c>
      <c r="D109" s="6">
        <v>9000</v>
      </c>
      <c r="E109" s="8">
        <v>0</v>
      </c>
      <c r="F109" t="s">
        <v>8220</v>
      </c>
      <c r="G109" t="s">
        <v>8223</v>
      </c>
      <c r="H109" t="s">
        <v>8245</v>
      </c>
      <c r="I109">
        <v>1457157269</v>
      </c>
      <c r="J109">
        <v>1455861269</v>
      </c>
      <c r="K109" t="b">
        <v>0</v>
      </c>
      <c r="L109">
        <v>0</v>
      </c>
      <c r="M109" t="b">
        <v>0</v>
      </c>
      <c r="N109" s="10" t="s">
        <v>8272</v>
      </c>
      <c r="O109" t="s">
        <v>8273</v>
      </c>
      <c r="P109">
        <v>0</v>
      </c>
      <c r="Q109">
        <v>0</v>
      </c>
      <c r="R109" s="14">
        <v>42419.246168981481</v>
      </c>
    </row>
    <row r="110" spans="1:18" ht="75" x14ac:dyDescent="0.25">
      <c r="A110">
        <v>4015</v>
      </c>
      <c r="B110" s="3" t="s">
        <v>4011</v>
      </c>
      <c r="C110" s="3" t="s">
        <v>8120</v>
      </c>
      <c r="D110" s="6">
        <v>7000</v>
      </c>
      <c r="E110" s="8">
        <v>1</v>
      </c>
      <c r="F110" t="s">
        <v>8220</v>
      </c>
      <c r="G110" t="s">
        <v>8223</v>
      </c>
      <c r="H110" t="s">
        <v>8245</v>
      </c>
      <c r="I110">
        <v>1437331463</v>
      </c>
      <c r="J110">
        <v>1434739463</v>
      </c>
      <c r="K110" t="b">
        <v>0</v>
      </c>
      <c r="L110">
        <v>1</v>
      </c>
      <c r="M110" t="b">
        <v>0</v>
      </c>
      <c r="N110" s="10" t="s">
        <v>8272</v>
      </c>
      <c r="O110" t="s">
        <v>8273</v>
      </c>
      <c r="P110">
        <v>0</v>
      </c>
      <c r="Q110">
        <v>1</v>
      </c>
      <c r="R110" s="14">
        <v>42174.780821759254</v>
      </c>
    </row>
    <row r="111" spans="1:18" ht="75" x14ac:dyDescent="0.25">
      <c r="A111">
        <v>4017</v>
      </c>
      <c r="B111" s="3" t="s">
        <v>4013</v>
      </c>
      <c r="C111" s="3" t="s">
        <v>8122</v>
      </c>
      <c r="D111" s="6">
        <v>10000</v>
      </c>
      <c r="E111" s="8">
        <v>105</v>
      </c>
      <c r="F111" t="s">
        <v>8220</v>
      </c>
      <c r="G111" t="s">
        <v>8223</v>
      </c>
      <c r="H111" t="s">
        <v>8245</v>
      </c>
      <c r="I111">
        <v>1409846874</v>
      </c>
      <c r="J111">
        <v>1407254874</v>
      </c>
      <c r="K111" t="b">
        <v>0</v>
      </c>
      <c r="L111">
        <v>2</v>
      </c>
      <c r="M111" t="b">
        <v>0</v>
      </c>
      <c r="N111" s="10" t="s">
        <v>8272</v>
      </c>
      <c r="O111" t="s">
        <v>8273</v>
      </c>
      <c r="P111">
        <v>1</v>
      </c>
      <c r="Q111">
        <v>52.5</v>
      </c>
      <c r="R111" s="14">
        <v>41856.672152777777</v>
      </c>
    </row>
    <row r="112" spans="1:18" ht="75" x14ac:dyDescent="0.25">
      <c r="A112">
        <v>4019</v>
      </c>
      <c r="B112" s="3" t="s">
        <v>4015</v>
      </c>
      <c r="C112" s="3" t="s">
        <v>8124</v>
      </c>
      <c r="D112" s="6">
        <v>3500</v>
      </c>
      <c r="E112" s="8">
        <v>29</v>
      </c>
      <c r="F112" t="s">
        <v>8220</v>
      </c>
      <c r="G112" t="s">
        <v>8223</v>
      </c>
      <c r="H112" t="s">
        <v>8245</v>
      </c>
      <c r="I112">
        <v>1460737680</v>
      </c>
      <c r="J112">
        <v>1455725596</v>
      </c>
      <c r="K112" t="b">
        <v>0</v>
      </c>
      <c r="L112">
        <v>4</v>
      </c>
      <c r="M112" t="b">
        <v>0</v>
      </c>
      <c r="N112" s="10" t="s">
        <v>8272</v>
      </c>
      <c r="O112" t="s">
        <v>8273</v>
      </c>
      <c r="P112">
        <v>1</v>
      </c>
      <c r="Q112">
        <v>7.25</v>
      </c>
      <c r="R112" s="14">
        <v>42417.675879629634</v>
      </c>
    </row>
    <row r="113" spans="1:18" ht="75" x14ac:dyDescent="0.25">
      <c r="A113">
        <v>4020</v>
      </c>
      <c r="B113" s="3" t="s">
        <v>4016</v>
      </c>
      <c r="C113" s="3" t="s">
        <v>8125</v>
      </c>
      <c r="D113" s="6">
        <v>600</v>
      </c>
      <c r="E113" s="8">
        <v>100</v>
      </c>
      <c r="F113" t="s">
        <v>8220</v>
      </c>
      <c r="G113" t="s">
        <v>8223</v>
      </c>
      <c r="H113" t="s">
        <v>8245</v>
      </c>
      <c r="I113">
        <v>1427168099</v>
      </c>
      <c r="J113">
        <v>1424579699</v>
      </c>
      <c r="K113" t="b">
        <v>0</v>
      </c>
      <c r="L113">
        <v>3</v>
      </c>
      <c r="M113" t="b">
        <v>0</v>
      </c>
      <c r="N113" s="10" t="s">
        <v>8272</v>
      </c>
      <c r="O113" t="s">
        <v>8273</v>
      </c>
      <c r="P113">
        <v>17</v>
      </c>
      <c r="Q113">
        <v>33.33</v>
      </c>
      <c r="R113" s="14">
        <v>42057.190960648149</v>
      </c>
    </row>
    <row r="114" spans="1:18" ht="60" x14ac:dyDescent="0.25">
      <c r="A114">
        <v>4021</v>
      </c>
      <c r="B114" s="3" t="s">
        <v>4017</v>
      </c>
      <c r="C114" s="3" t="s">
        <v>8126</v>
      </c>
      <c r="D114" s="6">
        <v>15000</v>
      </c>
      <c r="E114" s="8">
        <v>125</v>
      </c>
      <c r="F114" t="s">
        <v>8220</v>
      </c>
      <c r="G114" t="s">
        <v>8223</v>
      </c>
      <c r="H114" t="s">
        <v>8245</v>
      </c>
      <c r="I114">
        <v>1414360358</v>
      </c>
      <c r="J114">
        <v>1409176358</v>
      </c>
      <c r="K114" t="b">
        <v>0</v>
      </c>
      <c r="L114">
        <v>2</v>
      </c>
      <c r="M114" t="b">
        <v>0</v>
      </c>
      <c r="N114" s="10" t="s">
        <v>8272</v>
      </c>
      <c r="O114" t="s">
        <v>8273</v>
      </c>
      <c r="P114">
        <v>1</v>
      </c>
      <c r="Q114">
        <v>62.5</v>
      </c>
      <c r="R114" s="14">
        <v>41878.911550925928</v>
      </c>
    </row>
    <row r="115" spans="1:18" ht="45" x14ac:dyDescent="0.25">
      <c r="A115">
        <v>4022</v>
      </c>
      <c r="B115" s="3" t="s">
        <v>4018</v>
      </c>
      <c r="C115" s="3" t="s">
        <v>8127</v>
      </c>
      <c r="D115" s="6">
        <v>18000</v>
      </c>
      <c r="E115" s="8">
        <v>12521</v>
      </c>
      <c r="F115" t="s">
        <v>8220</v>
      </c>
      <c r="G115" t="s">
        <v>8223</v>
      </c>
      <c r="H115" t="s">
        <v>8245</v>
      </c>
      <c r="I115">
        <v>1422759240</v>
      </c>
      <c r="J115">
        <v>1418824867</v>
      </c>
      <c r="K115" t="b">
        <v>0</v>
      </c>
      <c r="L115">
        <v>197</v>
      </c>
      <c r="M115" t="b">
        <v>0</v>
      </c>
      <c r="N115" s="10" t="s">
        <v>8272</v>
      </c>
      <c r="O115" t="s">
        <v>8273</v>
      </c>
      <c r="P115">
        <v>70</v>
      </c>
      <c r="Q115">
        <v>63.56</v>
      </c>
      <c r="R115" s="14">
        <v>41990.584108796291</v>
      </c>
    </row>
    <row r="116" spans="1:18" ht="60" x14ac:dyDescent="0.25">
      <c r="A116">
        <v>4023</v>
      </c>
      <c r="B116" s="3" t="s">
        <v>4019</v>
      </c>
      <c r="C116" s="3" t="s">
        <v>8128</v>
      </c>
      <c r="D116" s="6">
        <v>7000</v>
      </c>
      <c r="E116" s="8">
        <v>0</v>
      </c>
      <c r="F116" t="s">
        <v>8220</v>
      </c>
      <c r="G116" t="s">
        <v>8223</v>
      </c>
      <c r="H116" t="s">
        <v>8245</v>
      </c>
      <c r="I116">
        <v>1458860363</v>
      </c>
      <c r="J116">
        <v>1454975963</v>
      </c>
      <c r="K116" t="b">
        <v>0</v>
      </c>
      <c r="L116">
        <v>0</v>
      </c>
      <c r="M116" t="b">
        <v>0</v>
      </c>
      <c r="N116" s="10" t="s">
        <v>8272</v>
      </c>
      <c r="O116" t="s">
        <v>8273</v>
      </c>
      <c r="P116">
        <v>0</v>
      </c>
      <c r="Q116">
        <v>0</v>
      </c>
      <c r="R116" s="14">
        <v>42408.999571759254</v>
      </c>
    </row>
    <row r="117" spans="1:18" ht="75" x14ac:dyDescent="0.25">
      <c r="A117">
        <v>4024</v>
      </c>
      <c r="B117" s="3" t="s">
        <v>4020</v>
      </c>
      <c r="C117" s="3" t="s">
        <v>8129</v>
      </c>
      <c r="D117" s="6">
        <v>800</v>
      </c>
      <c r="E117" s="8">
        <v>10</v>
      </c>
      <c r="F117" t="s">
        <v>8220</v>
      </c>
      <c r="G117" t="s">
        <v>8223</v>
      </c>
      <c r="H117" t="s">
        <v>8245</v>
      </c>
      <c r="I117">
        <v>1441037097</v>
      </c>
      <c r="J117">
        <v>1438445097</v>
      </c>
      <c r="K117" t="b">
        <v>0</v>
      </c>
      <c r="L117">
        <v>1</v>
      </c>
      <c r="M117" t="b">
        <v>0</v>
      </c>
      <c r="N117" s="10" t="s">
        <v>8272</v>
      </c>
      <c r="O117" t="s">
        <v>8273</v>
      </c>
      <c r="P117">
        <v>1</v>
      </c>
      <c r="Q117">
        <v>10</v>
      </c>
      <c r="R117" s="14">
        <v>42217.670104166667</v>
      </c>
    </row>
    <row r="118" spans="1:18" ht="60" x14ac:dyDescent="0.25">
      <c r="A118">
        <v>4026</v>
      </c>
      <c r="B118" s="3" t="s">
        <v>4022</v>
      </c>
      <c r="C118" s="3" t="s">
        <v>8131</v>
      </c>
      <c r="D118" s="6">
        <v>4000</v>
      </c>
      <c r="E118" s="8">
        <v>0</v>
      </c>
      <c r="F118" t="s">
        <v>8220</v>
      </c>
      <c r="G118" t="s">
        <v>8223</v>
      </c>
      <c r="H118" t="s">
        <v>8245</v>
      </c>
      <c r="I118">
        <v>1449247439</v>
      </c>
      <c r="J118">
        <v>1444059839</v>
      </c>
      <c r="K118" t="b">
        <v>0</v>
      </c>
      <c r="L118">
        <v>0</v>
      </c>
      <c r="M118" t="b">
        <v>0</v>
      </c>
      <c r="N118" s="10" t="s">
        <v>8272</v>
      </c>
      <c r="O118" t="s">
        <v>8273</v>
      </c>
      <c r="P118">
        <v>0</v>
      </c>
      <c r="Q118">
        <v>0</v>
      </c>
      <c r="R118" s="14">
        <v>42282.655543981484</v>
      </c>
    </row>
    <row r="119" spans="1:18" ht="75" x14ac:dyDescent="0.25">
      <c r="A119">
        <v>4027</v>
      </c>
      <c r="B119" s="3" t="s">
        <v>4023</v>
      </c>
      <c r="C119" s="3" t="s">
        <v>8132</v>
      </c>
      <c r="D119" s="6">
        <v>3000</v>
      </c>
      <c r="E119" s="8">
        <v>215</v>
      </c>
      <c r="F119" t="s">
        <v>8220</v>
      </c>
      <c r="G119" t="s">
        <v>8223</v>
      </c>
      <c r="H119" t="s">
        <v>8245</v>
      </c>
      <c r="I119">
        <v>1487811600</v>
      </c>
      <c r="J119">
        <v>1486077481</v>
      </c>
      <c r="K119" t="b">
        <v>0</v>
      </c>
      <c r="L119">
        <v>7</v>
      </c>
      <c r="M119" t="b">
        <v>0</v>
      </c>
      <c r="N119" s="10" t="s">
        <v>8272</v>
      </c>
      <c r="O119" t="s">
        <v>8273</v>
      </c>
      <c r="P119">
        <v>7</v>
      </c>
      <c r="Q119">
        <v>30.71</v>
      </c>
      <c r="R119" s="14">
        <v>42768.97084490741</v>
      </c>
    </row>
    <row r="120" spans="1:18" ht="75" x14ac:dyDescent="0.25">
      <c r="A120">
        <v>4028</v>
      </c>
      <c r="B120" s="3" t="s">
        <v>4024</v>
      </c>
      <c r="C120" s="3" t="s">
        <v>8133</v>
      </c>
      <c r="D120" s="6">
        <v>2000</v>
      </c>
      <c r="E120" s="8">
        <v>561</v>
      </c>
      <c r="F120" t="s">
        <v>8220</v>
      </c>
      <c r="G120" t="s">
        <v>8223</v>
      </c>
      <c r="H120" t="s">
        <v>8245</v>
      </c>
      <c r="I120">
        <v>1402007500</v>
      </c>
      <c r="J120">
        <v>1399415500</v>
      </c>
      <c r="K120" t="b">
        <v>0</v>
      </c>
      <c r="L120">
        <v>11</v>
      </c>
      <c r="M120" t="b">
        <v>0</v>
      </c>
      <c r="N120" s="10" t="s">
        <v>8272</v>
      </c>
      <c r="O120" t="s">
        <v>8273</v>
      </c>
      <c r="P120">
        <v>28</v>
      </c>
      <c r="Q120">
        <v>51</v>
      </c>
      <c r="R120" s="14">
        <v>41765.938657407409</v>
      </c>
    </row>
    <row r="121" spans="1:18" ht="60" x14ac:dyDescent="0.25">
      <c r="A121">
        <v>4029</v>
      </c>
      <c r="B121" s="3" t="s">
        <v>4025</v>
      </c>
      <c r="C121" s="3" t="s">
        <v>8134</v>
      </c>
      <c r="D121" s="6">
        <v>20000</v>
      </c>
      <c r="E121" s="8">
        <v>0</v>
      </c>
      <c r="F121" t="s">
        <v>8220</v>
      </c>
      <c r="G121" t="s">
        <v>8223</v>
      </c>
      <c r="H121" t="s">
        <v>8245</v>
      </c>
      <c r="I121">
        <v>1450053370</v>
      </c>
      <c r="J121">
        <v>1447461370</v>
      </c>
      <c r="K121" t="b">
        <v>0</v>
      </c>
      <c r="L121">
        <v>0</v>
      </c>
      <c r="M121" t="b">
        <v>0</v>
      </c>
      <c r="N121" s="10" t="s">
        <v>8272</v>
      </c>
      <c r="O121" t="s">
        <v>8273</v>
      </c>
      <c r="P121">
        <v>0</v>
      </c>
      <c r="Q121">
        <v>0</v>
      </c>
      <c r="R121" s="14">
        <v>42322.025115740747</v>
      </c>
    </row>
    <row r="122" spans="1:18" ht="75" x14ac:dyDescent="0.25">
      <c r="A122">
        <v>4030</v>
      </c>
      <c r="B122" s="3" t="s">
        <v>4026</v>
      </c>
      <c r="C122" s="3" t="s">
        <v>8135</v>
      </c>
      <c r="D122" s="6">
        <v>2500</v>
      </c>
      <c r="E122" s="8">
        <v>400</v>
      </c>
      <c r="F122" t="s">
        <v>8220</v>
      </c>
      <c r="G122" t="s">
        <v>8223</v>
      </c>
      <c r="H122" t="s">
        <v>8245</v>
      </c>
      <c r="I122">
        <v>1454525340</v>
      </c>
      <c r="J122">
        <v>1452008599</v>
      </c>
      <c r="K122" t="b">
        <v>0</v>
      </c>
      <c r="L122">
        <v>6</v>
      </c>
      <c r="M122" t="b">
        <v>0</v>
      </c>
      <c r="N122" s="10" t="s">
        <v>8272</v>
      </c>
      <c r="O122" t="s">
        <v>8273</v>
      </c>
      <c r="P122">
        <v>16</v>
      </c>
      <c r="Q122">
        <v>66.67</v>
      </c>
      <c r="R122" s="14">
        <v>42374.655081018514</v>
      </c>
    </row>
    <row r="123" spans="1:18" ht="90" x14ac:dyDescent="0.25">
      <c r="A123">
        <v>4031</v>
      </c>
      <c r="B123" s="3" t="s">
        <v>4027</v>
      </c>
      <c r="C123" s="3" t="s">
        <v>8136</v>
      </c>
      <c r="D123" s="6">
        <v>5000</v>
      </c>
      <c r="E123" s="8">
        <v>0</v>
      </c>
      <c r="F123" t="s">
        <v>8220</v>
      </c>
      <c r="G123" t="s">
        <v>8223</v>
      </c>
      <c r="H123" t="s">
        <v>8245</v>
      </c>
      <c r="I123">
        <v>1418914964</v>
      </c>
      <c r="J123">
        <v>1414591364</v>
      </c>
      <c r="K123" t="b">
        <v>0</v>
      </c>
      <c r="L123">
        <v>0</v>
      </c>
      <c r="M123" t="b">
        <v>0</v>
      </c>
      <c r="N123" s="10" t="s">
        <v>8272</v>
      </c>
      <c r="O123" t="s">
        <v>8273</v>
      </c>
      <c r="P123">
        <v>0</v>
      </c>
      <c r="Q123">
        <v>0</v>
      </c>
      <c r="R123" s="14">
        <v>41941.585231481484</v>
      </c>
    </row>
    <row r="124" spans="1:18" ht="75" x14ac:dyDescent="0.25">
      <c r="A124">
        <v>4032</v>
      </c>
      <c r="B124" s="3" t="s">
        <v>4028</v>
      </c>
      <c r="C124" s="3" t="s">
        <v>8137</v>
      </c>
      <c r="D124" s="6">
        <v>6048</v>
      </c>
      <c r="E124" s="8">
        <v>413</v>
      </c>
      <c r="F124" t="s">
        <v>8220</v>
      </c>
      <c r="G124" t="s">
        <v>8223</v>
      </c>
      <c r="H124" t="s">
        <v>8245</v>
      </c>
      <c r="I124">
        <v>1450211116</v>
      </c>
      <c r="J124">
        <v>1445023516</v>
      </c>
      <c r="K124" t="b">
        <v>0</v>
      </c>
      <c r="L124">
        <v>7</v>
      </c>
      <c r="M124" t="b">
        <v>0</v>
      </c>
      <c r="N124" s="10" t="s">
        <v>8272</v>
      </c>
      <c r="O124" t="s">
        <v>8273</v>
      </c>
      <c r="P124">
        <v>7</v>
      </c>
      <c r="Q124">
        <v>59</v>
      </c>
      <c r="R124" s="14">
        <v>42293.809212962966</v>
      </c>
    </row>
    <row r="125" spans="1:18" ht="75" x14ac:dyDescent="0.25">
      <c r="A125">
        <v>4034</v>
      </c>
      <c r="B125" s="3" t="s">
        <v>4030</v>
      </c>
      <c r="C125" s="3" t="s">
        <v>8139</v>
      </c>
      <c r="D125" s="6">
        <v>13500</v>
      </c>
      <c r="E125" s="8">
        <v>200</v>
      </c>
      <c r="F125" t="s">
        <v>8220</v>
      </c>
      <c r="G125" t="s">
        <v>8223</v>
      </c>
      <c r="H125" t="s">
        <v>8245</v>
      </c>
      <c r="I125">
        <v>1428097450</v>
      </c>
      <c r="J125">
        <v>1425509050</v>
      </c>
      <c r="K125" t="b">
        <v>0</v>
      </c>
      <c r="L125">
        <v>2</v>
      </c>
      <c r="M125" t="b">
        <v>0</v>
      </c>
      <c r="N125" s="10" t="s">
        <v>8272</v>
      </c>
      <c r="O125" t="s">
        <v>8273</v>
      </c>
      <c r="P125">
        <v>1</v>
      </c>
      <c r="Q125">
        <v>100</v>
      </c>
      <c r="R125" s="14">
        <v>42067.947337962964</v>
      </c>
    </row>
    <row r="126" spans="1:18" ht="45" x14ac:dyDescent="0.25">
      <c r="A126">
        <v>4035</v>
      </c>
      <c r="B126" s="3" t="s">
        <v>4031</v>
      </c>
      <c r="C126" s="3" t="s">
        <v>8140</v>
      </c>
      <c r="D126" s="6">
        <v>10000</v>
      </c>
      <c r="E126" s="8">
        <v>3685</v>
      </c>
      <c r="F126" t="s">
        <v>8220</v>
      </c>
      <c r="G126" t="s">
        <v>8223</v>
      </c>
      <c r="H126" t="s">
        <v>8245</v>
      </c>
      <c r="I126">
        <v>1413925887</v>
      </c>
      <c r="J126">
        <v>1411333887</v>
      </c>
      <c r="K126" t="b">
        <v>0</v>
      </c>
      <c r="L126">
        <v>25</v>
      </c>
      <c r="M126" t="b">
        <v>0</v>
      </c>
      <c r="N126" s="10" t="s">
        <v>8272</v>
      </c>
      <c r="O126" t="s">
        <v>8273</v>
      </c>
      <c r="P126">
        <v>37</v>
      </c>
      <c r="Q126">
        <v>147.4</v>
      </c>
      <c r="R126" s="14">
        <v>41903.882951388885</v>
      </c>
    </row>
    <row r="127" spans="1:18" ht="75" x14ac:dyDescent="0.25">
      <c r="A127">
        <v>4036</v>
      </c>
      <c r="B127" s="3" t="s">
        <v>4032</v>
      </c>
      <c r="C127" s="3" t="s">
        <v>7438</v>
      </c>
      <c r="D127" s="6">
        <v>6000</v>
      </c>
      <c r="E127" s="8">
        <v>2823</v>
      </c>
      <c r="F127" t="s">
        <v>8220</v>
      </c>
      <c r="G127" t="s">
        <v>8223</v>
      </c>
      <c r="H127" t="s">
        <v>8245</v>
      </c>
      <c r="I127">
        <v>1404253800</v>
      </c>
      <c r="J127">
        <v>1402784964</v>
      </c>
      <c r="K127" t="b">
        <v>0</v>
      </c>
      <c r="L127">
        <v>17</v>
      </c>
      <c r="M127" t="b">
        <v>0</v>
      </c>
      <c r="N127" s="10" t="s">
        <v>8272</v>
      </c>
      <c r="O127" t="s">
        <v>8273</v>
      </c>
      <c r="P127">
        <v>47</v>
      </c>
      <c r="Q127">
        <v>166.06</v>
      </c>
      <c r="R127" s="14">
        <v>41804.937083333331</v>
      </c>
    </row>
    <row r="128" spans="1:18" ht="75" x14ac:dyDescent="0.25">
      <c r="A128">
        <v>4037</v>
      </c>
      <c r="B128" s="3" t="s">
        <v>4033</v>
      </c>
      <c r="C128" s="3" t="s">
        <v>8141</v>
      </c>
      <c r="D128" s="6">
        <v>700</v>
      </c>
      <c r="E128" s="8">
        <v>80</v>
      </c>
      <c r="F128" t="s">
        <v>8220</v>
      </c>
      <c r="G128" t="s">
        <v>8223</v>
      </c>
      <c r="H128" t="s">
        <v>8245</v>
      </c>
      <c r="I128">
        <v>1464099900</v>
      </c>
      <c r="J128">
        <v>1462585315</v>
      </c>
      <c r="K128" t="b">
        <v>0</v>
      </c>
      <c r="L128">
        <v>2</v>
      </c>
      <c r="M128" t="b">
        <v>0</v>
      </c>
      <c r="N128" s="10" t="s">
        <v>8272</v>
      </c>
      <c r="O128" t="s">
        <v>8273</v>
      </c>
      <c r="P128">
        <v>11</v>
      </c>
      <c r="Q128">
        <v>40</v>
      </c>
      <c r="R128" s="14">
        <v>42497.070775462969</v>
      </c>
    </row>
    <row r="129" spans="1:18" ht="75" x14ac:dyDescent="0.25">
      <c r="A129">
        <v>4038</v>
      </c>
      <c r="B129" s="3" t="s">
        <v>4034</v>
      </c>
      <c r="C129" s="3" t="s">
        <v>8142</v>
      </c>
      <c r="D129" s="6">
        <v>2500</v>
      </c>
      <c r="E129" s="8">
        <v>301</v>
      </c>
      <c r="F129" t="s">
        <v>8220</v>
      </c>
      <c r="G129" t="s">
        <v>8223</v>
      </c>
      <c r="H129" t="s">
        <v>8245</v>
      </c>
      <c r="I129">
        <v>1413573010</v>
      </c>
      <c r="J129">
        <v>1408389010</v>
      </c>
      <c r="K129" t="b">
        <v>0</v>
      </c>
      <c r="L129">
        <v>4</v>
      </c>
      <c r="M129" t="b">
        <v>0</v>
      </c>
      <c r="N129" s="10" t="s">
        <v>8272</v>
      </c>
      <c r="O129" t="s">
        <v>8273</v>
      </c>
      <c r="P129">
        <v>12</v>
      </c>
      <c r="Q129">
        <v>75.25</v>
      </c>
      <c r="R129" s="14">
        <v>41869.798726851855</v>
      </c>
    </row>
    <row r="130" spans="1:18" ht="60" x14ac:dyDescent="0.25">
      <c r="A130">
        <v>4039</v>
      </c>
      <c r="B130" s="3" t="s">
        <v>4035</v>
      </c>
      <c r="C130" s="3" t="s">
        <v>8143</v>
      </c>
      <c r="D130" s="6">
        <v>500</v>
      </c>
      <c r="E130" s="8">
        <v>300</v>
      </c>
      <c r="F130" t="s">
        <v>8220</v>
      </c>
      <c r="G130" t="s">
        <v>8223</v>
      </c>
      <c r="H130" t="s">
        <v>8245</v>
      </c>
      <c r="I130">
        <v>1448949540</v>
      </c>
      <c r="J130">
        <v>1446048367</v>
      </c>
      <c r="K130" t="b">
        <v>0</v>
      </c>
      <c r="L130">
        <v>5</v>
      </c>
      <c r="M130" t="b">
        <v>0</v>
      </c>
      <c r="N130" s="10" t="s">
        <v>8272</v>
      </c>
      <c r="O130" t="s">
        <v>8273</v>
      </c>
      <c r="P130">
        <v>60</v>
      </c>
      <c r="Q130">
        <v>60</v>
      </c>
      <c r="R130" s="14">
        <v>42305.670914351853</v>
      </c>
    </row>
    <row r="131" spans="1:18" ht="75" x14ac:dyDescent="0.25">
      <c r="A131">
        <v>4040</v>
      </c>
      <c r="B131" s="3" t="s">
        <v>4036</v>
      </c>
      <c r="C131" s="3" t="s">
        <v>8144</v>
      </c>
      <c r="D131" s="6">
        <v>8000</v>
      </c>
      <c r="E131" s="8">
        <v>2500</v>
      </c>
      <c r="F131" t="s">
        <v>8220</v>
      </c>
      <c r="G131" t="s">
        <v>8223</v>
      </c>
      <c r="H131" t="s">
        <v>8245</v>
      </c>
      <c r="I131">
        <v>1437188400</v>
      </c>
      <c r="J131">
        <v>1432100004</v>
      </c>
      <c r="K131" t="b">
        <v>0</v>
      </c>
      <c r="L131">
        <v>2</v>
      </c>
      <c r="M131" t="b">
        <v>0</v>
      </c>
      <c r="N131" s="10" t="s">
        <v>8272</v>
      </c>
      <c r="O131" t="s">
        <v>8273</v>
      </c>
      <c r="P131">
        <v>31</v>
      </c>
      <c r="Q131">
        <v>1250</v>
      </c>
      <c r="R131" s="14">
        <v>42144.231527777782</v>
      </c>
    </row>
    <row r="132" spans="1:18" ht="60" x14ac:dyDescent="0.25">
      <c r="A132">
        <v>4042</v>
      </c>
      <c r="B132" s="3" t="s">
        <v>4038</v>
      </c>
      <c r="C132" s="3" t="s">
        <v>8146</v>
      </c>
      <c r="D132" s="6">
        <v>10000</v>
      </c>
      <c r="E132" s="8">
        <v>21</v>
      </c>
      <c r="F132" t="s">
        <v>8220</v>
      </c>
      <c r="G132" t="s">
        <v>8223</v>
      </c>
      <c r="H132" t="s">
        <v>8245</v>
      </c>
      <c r="I132">
        <v>1421781360</v>
      </c>
      <c r="J132">
        <v>1419213664</v>
      </c>
      <c r="K132" t="b">
        <v>0</v>
      </c>
      <c r="L132">
        <v>3</v>
      </c>
      <c r="M132" t="b">
        <v>0</v>
      </c>
      <c r="N132" s="10" t="s">
        <v>8272</v>
      </c>
      <c r="O132" t="s">
        <v>8273</v>
      </c>
      <c r="P132">
        <v>0</v>
      </c>
      <c r="Q132">
        <v>7</v>
      </c>
      <c r="R132" s="14">
        <v>41995.084074074075</v>
      </c>
    </row>
    <row r="133" spans="1:18" ht="75" x14ac:dyDescent="0.25">
      <c r="A133">
        <v>4044</v>
      </c>
      <c r="B133" s="3" t="s">
        <v>4040</v>
      </c>
      <c r="C133" s="3" t="s">
        <v>8148</v>
      </c>
      <c r="D133" s="6">
        <v>600</v>
      </c>
      <c r="E133" s="8">
        <v>225</v>
      </c>
      <c r="F133" t="s">
        <v>8220</v>
      </c>
      <c r="G133" t="s">
        <v>8223</v>
      </c>
      <c r="H133" t="s">
        <v>8245</v>
      </c>
      <c r="I133">
        <v>1428642000</v>
      </c>
      <c r="J133">
        <v>1426050982</v>
      </c>
      <c r="K133" t="b">
        <v>0</v>
      </c>
      <c r="L133">
        <v>4</v>
      </c>
      <c r="M133" t="b">
        <v>0</v>
      </c>
      <c r="N133" s="10" t="s">
        <v>8272</v>
      </c>
      <c r="O133" t="s">
        <v>8273</v>
      </c>
      <c r="P133">
        <v>38</v>
      </c>
      <c r="Q133">
        <v>56.25</v>
      </c>
      <c r="R133" s="14">
        <v>42074.219699074078</v>
      </c>
    </row>
    <row r="134" spans="1:18" ht="75" x14ac:dyDescent="0.25">
      <c r="A134">
        <v>4046</v>
      </c>
      <c r="B134" s="3" t="s">
        <v>4042</v>
      </c>
      <c r="C134" s="3" t="s">
        <v>8150</v>
      </c>
      <c r="D134" s="6">
        <v>5600</v>
      </c>
      <c r="E134" s="8">
        <v>460</v>
      </c>
      <c r="F134" t="s">
        <v>8220</v>
      </c>
      <c r="G134" t="s">
        <v>8223</v>
      </c>
      <c r="H134" t="s">
        <v>8245</v>
      </c>
      <c r="I134">
        <v>1413992210</v>
      </c>
      <c r="J134">
        <v>1411400210</v>
      </c>
      <c r="K134" t="b">
        <v>0</v>
      </c>
      <c r="L134">
        <v>12</v>
      </c>
      <c r="M134" t="b">
        <v>0</v>
      </c>
      <c r="N134" s="10" t="s">
        <v>8272</v>
      </c>
      <c r="O134" t="s">
        <v>8273</v>
      </c>
      <c r="P134">
        <v>8</v>
      </c>
      <c r="Q134">
        <v>38.33</v>
      </c>
      <c r="R134" s="14">
        <v>41904.650578703702</v>
      </c>
    </row>
    <row r="135" spans="1:18" ht="75" x14ac:dyDescent="0.25">
      <c r="A135">
        <v>4047</v>
      </c>
      <c r="B135" s="3" t="s">
        <v>4043</v>
      </c>
      <c r="C135" s="3" t="s">
        <v>8151</v>
      </c>
      <c r="D135" s="6">
        <v>5000</v>
      </c>
      <c r="E135" s="8">
        <v>110</v>
      </c>
      <c r="F135" t="s">
        <v>8220</v>
      </c>
      <c r="G135" t="s">
        <v>8223</v>
      </c>
      <c r="H135" t="s">
        <v>8245</v>
      </c>
      <c r="I135">
        <v>1420938000</v>
      </c>
      <c r="J135">
        <v>1418862743</v>
      </c>
      <c r="K135" t="b">
        <v>0</v>
      </c>
      <c r="L135">
        <v>4</v>
      </c>
      <c r="M135" t="b">
        <v>0</v>
      </c>
      <c r="N135" s="10" t="s">
        <v>8272</v>
      </c>
      <c r="O135" t="s">
        <v>8273</v>
      </c>
      <c r="P135">
        <v>2</v>
      </c>
      <c r="Q135">
        <v>27.5</v>
      </c>
      <c r="R135" s="14">
        <v>41991.022488425922</v>
      </c>
    </row>
    <row r="136" spans="1:18" ht="75" x14ac:dyDescent="0.25">
      <c r="A136">
        <v>4049</v>
      </c>
      <c r="B136" s="3" t="s">
        <v>4045</v>
      </c>
      <c r="C136" s="3" t="s">
        <v>8153</v>
      </c>
      <c r="D136" s="6">
        <v>20000</v>
      </c>
      <c r="E136" s="8">
        <v>16</v>
      </c>
      <c r="F136" t="s">
        <v>8220</v>
      </c>
      <c r="G136" t="s">
        <v>8223</v>
      </c>
      <c r="H136" t="s">
        <v>8245</v>
      </c>
      <c r="I136">
        <v>1436914815</v>
      </c>
      <c r="J136">
        <v>1434322815</v>
      </c>
      <c r="K136" t="b">
        <v>0</v>
      </c>
      <c r="L136">
        <v>1</v>
      </c>
      <c r="M136" t="b">
        <v>0</v>
      </c>
      <c r="N136" s="10" t="s">
        <v>8272</v>
      </c>
      <c r="O136" t="s">
        <v>8273</v>
      </c>
      <c r="P136">
        <v>0</v>
      </c>
      <c r="Q136">
        <v>16</v>
      </c>
      <c r="R136" s="14">
        <v>42169.958506944444</v>
      </c>
    </row>
    <row r="137" spans="1:18" ht="75" x14ac:dyDescent="0.25">
      <c r="A137">
        <v>4050</v>
      </c>
      <c r="B137" s="3" t="s">
        <v>4046</v>
      </c>
      <c r="C137" s="3" t="s">
        <v>8154</v>
      </c>
      <c r="D137" s="6">
        <v>1500</v>
      </c>
      <c r="E137" s="8">
        <v>1</v>
      </c>
      <c r="F137" t="s">
        <v>8220</v>
      </c>
      <c r="G137" t="s">
        <v>8223</v>
      </c>
      <c r="H137" t="s">
        <v>8245</v>
      </c>
      <c r="I137">
        <v>1414077391</v>
      </c>
      <c r="J137">
        <v>1411485391</v>
      </c>
      <c r="K137" t="b">
        <v>0</v>
      </c>
      <c r="L137">
        <v>1</v>
      </c>
      <c r="M137" t="b">
        <v>0</v>
      </c>
      <c r="N137" s="10" t="s">
        <v>8272</v>
      </c>
      <c r="O137" t="s">
        <v>8273</v>
      </c>
      <c r="P137">
        <v>0</v>
      </c>
      <c r="Q137">
        <v>1</v>
      </c>
      <c r="R137" s="14">
        <v>41905.636469907404</v>
      </c>
    </row>
    <row r="138" spans="1:18" ht="60" x14ac:dyDescent="0.25">
      <c r="A138">
        <v>4051</v>
      </c>
      <c r="B138" s="3" t="s">
        <v>4047</v>
      </c>
      <c r="C138" s="3" t="s">
        <v>8155</v>
      </c>
      <c r="D138" s="6">
        <v>500</v>
      </c>
      <c r="E138" s="8">
        <v>0</v>
      </c>
      <c r="F138" t="s">
        <v>8220</v>
      </c>
      <c r="G138" t="s">
        <v>8223</v>
      </c>
      <c r="H138" t="s">
        <v>8245</v>
      </c>
      <c r="I138">
        <v>1399618380</v>
      </c>
      <c r="J138">
        <v>1399058797</v>
      </c>
      <c r="K138" t="b">
        <v>0</v>
      </c>
      <c r="L138">
        <v>0</v>
      </c>
      <c r="M138" t="b">
        <v>0</v>
      </c>
      <c r="N138" s="10" t="s">
        <v>8272</v>
      </c>
      <c r="O138" t="s">
        <v>8273</v>
      </c>
      <c r="P138">
        <v>0</v>
      </c>
      <c r="Q138">
        <v>0</v>
      </c>
      <c r="R138" s="14">
        <v>41761.810150462967</v>
      </c>
    </row>
    <row r="139" spans="1:18" ht="75" x14ac:dyDescent="0.25">
      <c r="A139">
        <v>4052</v>
      </c>
      <c r="B139" s="3" t="s">
        <v>4048</v>
      </c>
      <c r="C139" s="3" t="s">
        <v>8156</v>
      </c>
      <c r="D139" s="6">
        <v>3000</v>
      </c>
      <c r="E139" s="8">
        <v>1126</v>
      </c>
      <c r="F139" t="s">
        <v>8220</v>
      </c>
      <c r="G139" t="s">
        <v>8223</v>
      </c>
      <c r="H139" t="s">
        <v>8245</v>
      </c>
      <c r="I139">
        <v>1413234316</v>
      </c>
      <c r="J139">
        <v>1408050316</v>
      </c>
      <c r="K139" t="b">
        <v>0</v>
      </c>
      <c r="L139">
        <v>13</v>
      </c>
      <c r="M139" t="b">
        <v>0</v>
      </c>
      <c r="N139" s="10" t="s">
        <v>8272</v>
      </c>
      <c r="O139" t="s">
        <v>8273</v>
      </c>
      <c r="P139">
        <v>38</v>
      </c>
      <c r="Q139">
        <v>86.62</v>
      </c>
      <c r="R139" s="14">
        <v>41865.878657407404</v>
      </c>
    </row>
    <row r="140" spans="1:18" ht="75" x14ac:dyDescent="0.25">
      <c r="A140">
        <v>4054</v>
      </c>
      <c r="B140" s="3" t="s">
        <v>4050</v>
      </c>
      <c r="C140" s="3" t="s">
        <v>8158</v>
      </c>
      <c r="D140" s="6">
        <v>8880</v>
      </c>
      <c r="E140" s="8">
        <v>0</v>
      </c>
      <c r="F140" t="s">
        <v>8220</v>
      </c>
      <c r="G140" t="s">
        <v>8223</v>
      </c>
      <c r="H140" t="s">
        <v>8245</v>
      </c>
      <c r="I140">
        <v>1475294400</v>
      </c>
      <c r="J140">
        <v>1472674285</v>
      </c>
      <c r="K140" t="b">
        <v>0</v>
      </c>
      <c r="L140">
        <v>0</v>
      </c>
      <c r="M140" t="b">
        <v>0</v>
      </c>
      <c r="N140" s="10" t="s">
        <v>8272</v>
      </c>
      <c r="O140" t="s">
        <v>8273</v>
      </c>
      <c r="P140">
        <v>0</v>
      </c>
      <c r="Q140">
        <v>0</v>
      </c>
      <c r="R140" s="14">
        <v>42613.841261574074</v>
      </c>
    </row>
    <row r="141" spans="1:18" ht="75" x14ac:dyDescent="0.25">
      <c r="A141">
        <v>4056</v>
      </c>
      <c r="B141" s="3" t="s">
        <v>4052</v>
      </c>
      <c r="C141" s="3" t="s">
        <v>8160</v>
      </c>
      <c r="D141" s="6">
        <v>1500</v>
      </c>
      <c r="E141" s="8">
        <v>795</v>
      </c>
      <c r="F141" t="s">
        <v>8220</v>
      </c>
      <c r="G141" t="s">
        <v>8223</v>
      </c>
      <c r="H141" t="s">
        <v>8245</v>
      </c>
      <c r="I141">
        <v>1467575940</v>
      </c>
      <c r="J141">
        <v>1465856639</v>
      </c>
      <c r="K141" t="b">
        <v>0</v>
      </c>
      <c r="L141">
        <v>9</v>
      </c>
      <c r="M141" t="b">
        <v>0</v>
      </c>
      <c r="N141" s="10" t="s">
        <v>8272</v>
      </c>
      <c r="O141" t="s">
        <v>8273</v>
      </c>
      <c r="P141">
        <v>53</v>
      </c>
      <c r="Q141">
        <v>88.33</v>
      </c>
      <c r="R141" s="14">
        <v>42534.933321759265</v>
      </c>
    </row>
    <row r="142" spans="1:18" ht="60" x14ac:dyDescent="0.25">
      <c r="A142">
        <v>4058</v>
      </c>
      <c r="B142" s="3" t="s">
        <v>4054</v>
      </c>
      <c r="C142" s="3" t="s">
        <v>8162</v>
      </c>
      <c r="D142" s="6">
        <v>3750</v>
      </c>
      <c r="E142" s="8">
        <v>95</v>
      </c>
      <c r="F142" t="s">
        <v>8220</v>
      </c>
      <c r="G142" t="s">
        <v>8223</v>
      </c>
      <c r="H142" t="s">
        <v>8245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s="10" t="s">
        <v>8272</v>
      </c>
      <c r="O142" t="s">
        <v>8273</v>
      </c>
      <c r="P142">
        <v>3</v>
      </c>
      <c r="Q142">
        <v>23.75</v>
      </c>
      <c r="R142" s="14">
        <v>42446.060694444444</v>
      </c>
    </row>
    <row r="143" spans="1:18" ht="45" x14ac:dyDescent="0.25">
      <c r="A143">
        <v>4061</v>
      </c>
      <c r="B143" s="3" t="s">
        <v>4057</v>
      </c>
      <c r="C143" s="3" t="s">
        <v>8165</v>
      </c>
      <c r="D143" s="6">
        <v>525</v>
      </c>
      <c r="E143" s="8">
        <v>0</v>
      </c>
      <c r="F143" t="s">
        <v>8220</v>
      </c>
      <c r="G143" t="s">
        <v>8223</v>
      </c>
      <c r="H143" t="s">
        <v>8245</v>
      </c>
      <c r="I143">
        <v>1461205423</v>
      </c>
      <c r="J143">
        <v>1456025023</v>
      </c>
      <c r="K143" t="b">
        <v>0</v>
      </c>
      <c r="L143">
        <v>0</v>
      </c>
      <c r="M143" t="b">
        <v>0</v>
      </c>
      <c r="N143" s="10" t="s">
        <v>8272</v>
      </c>
      <c r="O143" t="s">
        <v>8273</v>
      </c>
      <c r="P143">
        <v>0</v>
      </c>
      <c r="Q143">
        <v>0</v>
      </c>
      <c r="R143" s="14">
        <v>42421.141469907408</v>
      </c>
    </row>
    <row r="144" spans="1:18" ht="75" x14ac:dyDescent="0.25">
      <c r="A144">
        <v>4062</v>
      </c>
      <c r="B144" s="3" t="s">
        <v>4058</v>
      </c>
      <c r="C144" s="3" t="s">
        <v>8166</v>
      </c>
      <c r="D144" s="6">
        <v>20000</v>
      </c>
      <c r="E144" s="8">
        <v>490</v>
      </c>
      <c r="F144" t="s">
        <v>8220</v>
      </c>
      <c r="G144" t="s">
        <v>8223</v>
      </c>
      <c r="H144" t="s">
        <v>8245</v>
      </c>
      <c r="I144">
        <v>1467481468</v>
      </c>
      <c r="J144">
        <v>1464889468</v>
      </c>
      <c r="K144" t="b">
        <v>0</v>
      </c>
      <c r="L144">
        <v>3</v>
      </c>
      <c r="M144" t="b">
        <v>0</v>
      </c>
      <c r="N144" s="10" t="s">
        <v>8272</v>
      </c>
      <c r="O144" t="s">
        <v>8273</v>
      </c>
      <c r="P144">
        <v>2</v>
      </c>
      <c r="Q144">
        <v>163.33000000000001</v>
      </c>
      <c r="R144" s="14">
        <v>42523.739212962959</v>
      </c>
    </row>
    <row r="145" spans="1:18" ht="60" x14ac:dyDescent="0.25">
      <c r="A145">
        <v>4065</v>
      </c>
      <c r="B145" s="3" t="s">
        <v>4061</v>
      </c>
      <c r="C145" s="3" t="s">
        <v>8169</v>
      </c>
      <c r="D145" s="6">
        <v>4000</v>
      </c>
      <c r="E145" s="8">
        <v>27</v>
      </c>
      <c r="F145" t="s">
        <v>8220</v>
      </c>
      <c r="G145" t="s">
        <v>8223</v>
      </c>
      <c r="H145" t="s">
        <v>8245</v>
      </c>
      <c r="I145">
        <v>1407883811</v>
      </c>
      <c r="J145">
        <v>1405291811</v>
      </c>
      <c r="K145" t="b">
        <v>0</v>
      </c>
      <c r="L145">
        <v>4</v>
      </c>
      <c r="M145" t="b">
        <v>0</v>
      </c>
      <c r="N145" s="10" t="s">
        <v>8272</v>
      </c>
      <c r="O145" t="s">
        <v>8273</v>
      </c>
      <c r="P145">
        <v>1</v>
      </c>
      <c r="Q145">
        <v>6.75</v>
      </c>
      <c r="R145" s="14">
        <v>41833.951516203706</v>
      </c>
    </row>
    <row r="146" spans="1:18" ht="75" x14ac:dyDescent="0.25">
      <c r="A146">
        <v>4066</v>
      </c>
      <c r="B146" s="3" t="s">
        <v>4062</v>
      </c>
      <c r="C146" s="3" t="s">
        <v>8170</v>
      </c>
      <c r="D146" s="6">
        <v>15000</v>
      </c>
      <c r="E146" s="8">
        <v>25</v>
      </c>
      <c r="F146" t="s">
        <v>8220</v>
      </c>
      <c r="G146" t="s">
        <v>8223</v>
      </c>
      <c r="H146" t="s">
        <v>8245</v>
      </c>
      <c r="I146">
        <v>1463619388</v>
      </c>
      <c r="J146">
        <v>1461027388</v>
      </c>
      <c r="K146" t="b">
        <v>0</v>
      </c>
      <c r="L146">
        <v>1</v>
      </c>
      <c r="M146" t="b">
        <v>0</v>
      </c>
      <c r="N146" s="10" t="s">
        <v>8272</v>
      </c>
      <c r="O146" t="s">
        <v>8273</v>
      </c>
      <c r="P146">
        <v>0</v>
      </c>
      <c r="Q146">
        <v>25</v>
      </c>
      <c r="R146" s="14">
        <v>42479.039212962962</v>
      </c>
    </row>
    <row r="147" spans="1:18" ht="75" x14ac:dyDescent="0.25">
      <c r="A147">
        <v>4067</v>
      </c>
      <c r="B147" s="3" t="s">
        <v>4063</v>
      </c>
      <c r="C147" s="3" t="s">
        <v>7998</v>
      </c>
      <c r="D147" s="6">
        <v>5000</v>
      </c>
      <c r="E147" s="8">
        <v>3045</v>
      </c>
      <c r="F147" t="s">
        <v>8220</v>
      </c>
      <c r="G147" t="s">
        <v>8223</v>
      </c>
      <c r="H147" t="s">
        <v>8245</v>
      </c>
      <c r="I147">
        <v>1443408550</v>
      </c>
      <c r="J147">
        <v>1439952550</v>
      </c>
      <c r="K147" t="b">
        <v>0</v>
      </c>
      <c r="L147">
        <v>17</v>
      </c>
      <c r="M147" t="b">
        <v>0</v>
      </c>
      <c r="N147" s="10" t="s">
        <v>8272</v>
      </c>
      <c r="O147" t="s">
        <v>8273</v>
      </c>
      <c r="P147">
        <v>61</v>
      </c>
      <c r="Q147">
        <v>179.12</v>
      </c>
      <c r="R147" s="14">
        <v>42235.117476851854</v>
      </c>
    </row>
    <row r="148" spans="1:18" ht="60" x14ac:dyDescent="0.25">
      <c r="A148">
        <v>4068</v>
      </c>
      <c r="B148" s="3" t="s">
        <v>4064</v>
      </c>
      <c r="C148" s="3" t="s">
        <v>8171</v>
      </c>
      <c r="D148" s="6">
        <v>3495</v>
      </c>
      <c r="E148" s="8">
        <v>34.950000000000003</v>
      </c>
      <c r="F148" t="s">
        <v>8220</v>
      </c>
      <c r="G148" t="s">
        <v>8223</v>
      </c>
      <c r="H148" t="s">
        <v>8245</v>
      </c>
      <c r="I148">
        <v>1484348700</v>
      </c>
      <c r="J148">
        <v>1481756855</v>
      </c>
      <c r="K148" t="b">
        <v>0</v>
      </c>
      <c r="L148">
        <v>1</v>
      </c>
      <c r="M148" t="b">
        <v>0</v>
      </c>
      <c r="N148" s="10" t="s">
        <v>8272</v>
      </c>
      <c r="O148" t="s">
        <v>8273</v>
      </c>
      <c r="P148">
        <v>1</v>
      </c>
      <c r="Q148">
        <v>34.950000000000003</v>
      </c>
      <c r="R148" s="14">
        <v>42718.963599537034</v>
      </c>
    </row>
    <row r="149" spans="1:18" ht="60" x14ac:dyDescent="0.25">
      <c r="A149">
        <v>4070</v>
      </c>
      <c r="B149" s="3" t="s">
        <v>4066</v>
      </c>
      <c r="C149" s="3" t="s">
        <v>8173</v>
      </c>
      <c r="D149" s="6">
        <v>1000</v>
      </c>
      <c r="E149" s="8">
        <v>165</v>
      </c>
      <c r="F149" t="s">
        <v>8220</v>
      </c>
      <c r="G149" t="s">
        <v>8223</v>
      </c>
      <c r="H149" t="s">
        <v>8245</v>
      </c>
      <c r="I149">
        <v>1425178800</v>
      </c>
      <c r="J149">
        <v>1422374420</v>
      </c>
      <c r="K149" t="b">
        <v>0</v>
      </c>
      <c r="L149">
        <v>6</v>
      </c>
      <c r="M149" t="b">
        <v>0</v>
      </c>
      <c r="N149" s="10" t="s">
        <v>8272</v>
      </c>
      <c r="O149" t="s">
        <v>8273</v>
      </c>
      <c r="P149">
        <v>17</v>
      </c>
      <c r="Q149">
        <v>27.5</v>
      </c>
      <c r="R149" s="14">
        <v>42031.666898148149</v>
      </c>
    </row>
    <row r="150" spans="1:18" ht="75" x14ac:dyDescent="0.25">
      <c r="A150">
        <v>4073</v>
      </c>
      <c r="B150" s="3" t="s">
        <v>4069</v>
      </c>
      <c r="C150" s="3" t="s">
        <v>8176</v>
      </c>
      <c r="D150" s="6">
        <v>3500</v>
      </c>
      <c r="E150" s="8">
        <v>37</v>
      </c>
      <c r="F150" t="s">
        <v>8220</v>
      </c>
      <c r="G150" t="s">
        <v>8223</v>
      </c>
      <c r="H150" t="s">
        <v>8245</v>
      </c>
      <c r="I150">
        <v>1431144000</v>
      </c>
      <c r="J150">
        <v>1426407426</v>
      </c>
      <c r="K150" t="b">
        <v>0</v>
      </c>
      <c r="L150">
        <v>2</v>
      </c>
      <c r="M150" t="b">
        <v>0</v>
      </c>
      <c r="N150" s="10" t="s">
        <v>8272</v>
      </c>
      <c r="O150" t="s">
        <v>8273</v>
      </c>
      <c r="P150">
        <v>1</v>
      </c>
      <c r="Q150">
        <v>18.5</v>
      </c>
      <c r="R150" s="14">
        <v>42078.34520833334</v>
      </c>
    </row>
    <row r="151" spans="1:18" ht="60" x14ac:dyDescent="0.25">
      <c r="A151">
        <v>4076</v>
      </c>
      <c r="B151" s="3" t="s">
        <v>4072</v>
      </c>
      <c r="C151" s="3" t="s">
        <v>8179</v>
      </c>
      <c r="D151" s="6">
        <v>700</v>
      </c>
      <c r="E151" s="8">
        <v>0</v>
      </c>
      <c r="F151" t="s">
        <v>8220</v>
      </c>
      <c r="G151" t="s">
        <v>8223</v>
      </c>
      <c r="H151" t="s">
        <v>8245</v>
      </c>
      <c r="I151">
        <v>1413921060</v>
      </c>
      <c r="J151">
        <v>1411499149</v>
      </c>
      <c r="K151" t="b">
        <v>0</v>
      </c>
      <c r="L151">
        <v>0</v>
      </c>
      <c r="M151" t="b">
        <v>0</v>
      </c>
      <c r="N151" s="10" t="s">
        <v>8272</v>
      </c>
      <c r="O151" t="s">
        <v>8273</v>
      </c>
      <c r="P151">
        <v>0</v>
      </c>
      <c r="Q151">
        <v>0</v>
      </c>
      <c r="R151" s="14">
        <v>41905.795706018522</v>
      </c>
    </row>
    <row r="152" spans="1:18" ht="75" x14ac:dyDescent="0.25">
      <c r="A152">
        <v>4077</v>
      </c>
      <c r="B152" s="3" t="s">
        <v>4073</v>
      </c>
      <c r="C152" s="3" t="s">
        <v>8180</v>
      </c>
      <c r="D152" s="6">
        <v>15000</v>
      </c>
      <c r="E152" s="8">
        <v>1335</v>
      </c>
      <c r="F152" t="s">
        <v>8220</v>
      </c>
      <c r="G152" t="s">
        <v>8223</v>
      </c>
      <c r="H152" t="s">
        <v>8245</v>
      </c>
      <c r="I152">
        <v>1482339794</v>
      </c>
      <c r="J152">
        <v>1479747794</v>
      </c>
      <c r="K152" t="b">
        <v>0</v>
      </c>
      <c r="L152">
        <v>6</v>
      </c>
      <c r="M152" t="b">
        <v>0</v>
      </c>
      <c r="N152" s="10" t="s">
        <v>8272</v>
      </c>
      <c r="O152" t="s">
        <v>8273</v>
      </c>
      <c r="P152">
        <v>9</v>
      </c>
      <c r="Q152">
        <v>222.5</v>
      </c>
      <c r="R152" s="14">
        <v>42695.7105787037</v>
      </c>
    </row>
    <row r="153" spans="1:18" ht="75" x14ac:dyDescent="0.25">
      <c r="A153">
        <v>4079</v>
      </c>
      <c r="B153" s="3" t="s">
        <v>4075</v>
      </c>
      <c r="C153" s="3" t="s">
        <v>8182</v>
      </c>
      <c r="D153" s="6">
        <v>3000</v>
      </c>
      <c r="E153" s="8">
        <v>5</v>
      </c>
      <c r="F153" t="s">
        <v>8220</v>
      </c>
      <c r="G153" t="s">
        <v>8223</v>
      </c>
      <c r="H153" t="s">
        <v>8245</v>
      </c>
      <c r="I153">
        <v>1466375521</v>
      </c>
      <c r="J153">
        <v>1463783521</v>
      </c>
      <c r="K153" t="b">
        <v>0</v>
      </c>
      <c r="L153">
        <v>1</v>
      </c>
      <c r="M153" t="b">
        <v>0</v>
      </c>
      <c r="N153" s="10" t="s">
        <v>8272</v>
      </c>
      <c r="O153" t="s">
        <v>8273</v>
      </c>
      <c r="P153">
        <v>0</v>
      </c>
      <c r="Q153">
        <v>5</v>
      </c>
      <c r="R153" s="14">
        <v>42510.938900462963</v>
      </c>
    </row>
    <row r="154" spans="1:18" ht="75" x14ac:dyDescent="0.25">
      <c r="A154">
        <v>4080</v>
      </c>
      <c r="B154" s="3" t="s">
        <v>4076</v>
      </c>
      <c r="C154" s="3" t="s">
        <v>8183</v>
      </c>
      <c r="D154" s="6">
        <v>3000</v>
      </c>
      <c r="E154" s="8">
        <v>0</v>
      </c>
      <c r="F154" t="s">
        <v>8220</v>
      </c>
      <c r="G154" t="s">
        <v>8223</v>
      </c>
      <c r="H154" t="s">
        <v>8245</v>
      </c>
      <c r="I154">
        <v>1465930440</v>
      </c>
      <c r="J154">
        <v>1463849116</v>
      </c>
      <c r="K154" t="b">
        <v>0</v>
      </c>
      <c r="L154">
        <v>0</v>
      </c>
      <c r="M154" t="b">
        <v>0</v>
      </c>
      <c r="N154" s="10" t="s">
        <v>8272</v>
      </c>
      <c r="O154" t="s">
        <v>8273</v>
      </c>
      <c r="P154">
        <v>0</v>
      </c>
      <c r="Q154">
        <v>0</v>
      </c>
      <c r="R154" s="14">
        <v>42511.698101851856</v>
      </c>
    </row>
    <row r="155" spans="1:18" ht="60" x14ac:dyDescent="0.25">
      <c r="A155">
        <v>4081</v>
      </c>
      <c r="B155" s="3" t="s">
        <v>4077</v>
      </c>
      <c r="C155" s="3" t="s">
        <v>8184</v>
      </c>
      <c r="D155" s="6">
        <v>2224</v>
      </c>
      <c r="E155" s="8">
        <v>350</v>
      </c>
      <c r="F155" t="s">
        <v>8220</v>
      </c>
      <c r="G155" t="s">
        <v>8223</v>
      </c>
      <c r="H155" t="s">
        <v>8245</v>
      </c>
      <c r="I155">
        <v>1425819425</v>
      </c>
      <c r="J155">
        <v>1423231025</v>
      </c>
      <c r="K155" t="b">
        <v>0</v>
      </c>
      <c r="L155">
        <v>12</v>
      </c>
      <c r="M155" t="b">
        <v>0</v>
      </c>
      <c r="N155" s="10" t="s">
        <v>8272</v>
      </c>
      <c r="O155" t="s">
        <v>8273</v>
      </c>
      <c r="P155">
        <v>16</v>
      </c>
      <c r="Q155">
        <v>29.17</v>
      </c>
      <c r="R155" s="14">
        <v>42041.581307870365</v>
      </c>
    </row>
    <row r="156" spans="1:18" ht="75" x14ac:dyDescent="0.25">
      <c r="A156">
        <v>4082</v>
      </c>
      <c r="B156" s="3" t="s">
        <v>4078</v>
      </c>
      <c r="C156" s="3" t="s">
        <v>8185</v>
      </c>
      <c r="D156" s="6">
        <v>150</v>
      </c>
      <c r="E156" s="8">
        <v>3</v>
      </c>
      <c r="F156" t="s">
        <v>8220</v>
      </c>
      <c r="G156" t="s">
        <v>8223</v>
      </c>
      <c r="H156" t="s">
        <v>8245</v>
      </c>
      <c r="I156">
        <v>1447542000</v>
      </c>
      <c r="J156">
        <v>1446179553</v>
      </c>
      <c r="K156" t="b">
        <v>0</v>
      </c>
      <c r="L156">
        <v>2</v>
      </c>
      <c r="M156" t="b">
        <v>0</v>
      </c>
      <c r="N156" s="10" t="s">
        <v>8272</v>
      </c>
      <c r="O156" t="s">
        <v>8273</v>
      </c>
      <c r="P156">
        <v>2</v>
      </c>
      <c r="Q156">
        <v>1.5</v>
      </c>
      <c r="R156" s="14">
        <v>42307.189270833333</v>
      </c>
    </row>
    <row r="157" spans="1:18" ht="75" x14ac:dyDescent="0.25">
      <c r="A157">
        <v>4083</v>
      </c>
      <c r="B157" s="3" t="s">
        <v>4079</v>
      </c>
      <c r="C157" s="3" t="s">
        <v>8186</v>
      </c>
      <c r="D157" s="6">
        <v>3500</v>
      </c>
      <c r="E157" s="8">
        <v>759</v>
      </c>
      <c r="F157" t="s">
        <v>8220</v>
      </c>
      <c r="G157" t="s">
        <v>8223</v>
      </c>
      <c r="H157" t="s">
        <v>8245</v>
      </c>
      <c r="I157">
        <v>1452795416</v>
      </c>
      <c r="J157">
        <v>1450203416</v>
      </c>
      <c r="K157" t="b">
        <v>0</v>
      </c>
      <c r="L157">
        <v>6</v>
      </c>
      <c r="M157" t="b">
        <v>0</v>
      </c>
      <c r="N157" s="10" t="s">
        <v>8272</v>
      </c>
      <c r="O157" t="s">
        <v>8273</v>
      </c>
      <c r="P157">
        <v>22</v>
      </c>
      <c r="Q157">
        <v>126.5</v>
      </c>
      <c r="R157" s="14">
        <v>42353.761759259258</v>
      </c>
    </row>
    <row r="158" spans="1:18" ht="75" x14ac:dyDescent="0.25">
      <c r="A158">
        <v>4085</v>
      </c>
      <c r="B158" s="3" t="s">
        <v>4081</v>
      </c>
      <c r="C158" s="3" t="s">
        <v>8188</v>
      </c>
      <c r="D158" s="6">
        <v>3500</v>
      </c>
      <c r="E158" s="8">
        <v>10</v>
      </c>
      <c r="F158" t="s">
        <v>8220</v>
      </c>
      <c r="G158" t="s">
        <v>8223</v>
      </c>
      <c r="H158" t="s">
        <v>8245</v>
      </c>
      <c r="I158">
        <v>1427169540</v>
      </c>
      <c r="J158">
        <v>1424701775</v>
      </c>
      <c r="K158" t="b">
        <v>0</v>
      </c>
      <c r="L158">
        <v>1</v>
      </c>
      <c r="M158" t="b">
        <v>0</v>
      </c>
      <c r="N158" s="10" t="s">
        <v>8272</v>
      </c>
      <c r="O158" t="s">
        <v>8273</v>
      </c>
      <c r="P158">
        <v>0</v>
      </c>
      <c r="Q158">
        <v>10</v>
      </c>
      <c r="R158" s="14">
        <v>42058.603877314818</v>
      </c>
    </row>
    <row r="159" spans="1:18" ht="75" x14ac:dyDescent="0.25">
      <c r="A159">
        <v>4086</v>
      </c>
      <c r="B159" s="3" t="s">
        <v>4082</v>
      </c>
      <c r="C159" s="3" t="s">
        <v>8189</v>
      </c>
      <c r="D159" s="6">
        <v>1000</v>
      </c>
      <c r="E159" s="8">
        <v>47</v>
      </c>
      <c r="F159" t="s">
        <v>8220</v>
      </c>
      <c r="G159" t="s">
        <v>8223</v>
      </c>
      <c r="H159" t="s">
        <v>8245</v>
      </c>
      <c r="I159">
        <v>1448078400</v>
      </c>
      <c r="J159">
        <v>1445985299</v>
      </c>
      <c r="K159" t="b">
        <v>0</v>
      </c>
      <c r="L159">
        <v>5</v>
      </c>
      <c r="M159" t="b">
        <v>0</v>
      </c>
      <c r="N159" s="10" t="s">
        <v>8272</v>
      </c>
      <c r="O159" t="s">
        <v>8273</v>
      </c>
      <c r="P159">
        <v>5</v>
      </c>
      <c r="Q159">
        <v>9.4</v>
      </c>
      <c r="R159" s="14">
        <v>42304.940960648149</v>
      </c>
    </row>
    <row r="160" spans="1:18" ht="30" x14ac:dyDescent="0.25">
      <c r="A160">
        <v>4087</v>
      </c>
      <c r="B160" s="3" t="s">
        <v>4083</v>
      </c>
      <c r="C160" s="3" t="s">
        <v>8190</v>
      </c>
      <c r="D160" s="6">
        <v>9600</v>
      </c>
      <c r="E160" s="8">
        <v>0</v>
      </c>
      <c r="F160" t="s">
        <v>8220</v>
      </c>
      <c r="G160" t="s">
        <v>8223</v>
      </c>
      <c r="H160" t="s">
        <v>8245</v>
      </c>
      <c r="I160">
        <v>1468777786</v>
      </c>
      <c r="J160">
        <v>1466185786</v>
      </c>
      <c r="K160" t="b">
        <v>0</v>
      </c>
      <c r="L160">
        <v>0</v>
      </c>
      <c r="M160" t="b">
        <v>0</v>
      </c>
      <c r="N160" s="10" t="s">
        <v>8272</v>
      </c>
      <c r="O160" t="s">
        <v>8273</v>
      </c>
      <c r="P160">
        <v>0</v>
      </c>
      <c r="Q160">
        <v>0</v>
      </c>
      <c r="R160" s="14">
        <v>42538.742893518516</v>
      </c>
    </row>
    <row r="161" spans="1:18" ht="75" x14ac:dyDescent="0.25">
      <c r="A161">
        <v>4089</v>
      </c>
      <c r="B161" s="3" t="s">
        <v>4085</v>
      </c>
      <c r="C161" s="3" t="s">
        <v>8192</v>
      </c>
      <c r="D161" s="6">
        <v>5000</v>
      </c>
      <c r="E161" s="8">
        <v>240</v>
      </c>
      <c r="F161" t="s">
        <v>8220</v>
      </c>
      <c r="G161" t="s">
        <v>8223</v>
      </c>
      <c r="H161" t="s">
        <v>8245</v>
      </c>
      <c r="I161">
        <v>1433093700</v>
      </c>
      <c r="J161">
        <v>1430242488</v>
      </c>
      <c r="K161" t="b">
        <v>0</v>
      </c>
      <c r="L161">
        <v>8</v>
      </c>
      <c r="M161" t="b">
        <v>0</v>
      </c>
      <c r="N161" s="10" t="s">
        <v>8272</v>
      </c>
      <c r="O161" t="s">
        <v>8273</v>
      </c>
      <c r="P161">
        <v>5</v>
      </c>
      <c r="Q161">
        <v>30</v>
      </c>
      <c r="R161" s="14">
        <v>42122.732499999998</v>
      </c>
    </row>
    <row r="162" spans="1:18" ht="60" x14ac:dyDescent="0.25">
      <c r="A162">
        <v>4090</v>
      </c>
      <c r="B162" s="3" t="s">
        <v>4086</v>
      </c>
      <c r="C162" s="3" t="s">
        <v>8193</v>
      </c>
      <c r="D162" s="6">
        <v>1000</v>
      </c>
      <c r="E162" s="8">
        <v>32</v>
      </c>
      <c r="F162" t="s">
        <v>8220</v>
      </c>
      <c r="G162" t="s">
        <v>8223</v>
      </c>
      <c r="H162" t="s">
        <v>8245</v>
      </c>
      <c r="I162">
        <v>1438959600</v>
      </c>
      <c r="J162">
        <v>1437754137</v>
      </c>
      <c r="K162" t="b">
        <v>0</v>
      </c>
      <c r="L162">
        <v>3</v>
      </c>
      <c r="M162" t="b">
        <v>0</v>
      </c>
      <c r="N162" s="10" t="s">
        <v>8272</v>
      </c>
      <c r="O162" t="s">
        <v>8273</v>
      </c>
      <c r="P162">
        <v>3</v>
      </c>
      <c r="Q162">
        <v>10.67</v>
      </c>
      <c r="R162" s="14">
        <v>42209.67288194444</v>
      </c>
    </row>
    <row r="163" spans="1:18" ht="75" x14ac:dyDescent="0.25">
      <c r="A163">
        <v>4091</v>
      </c>
      <c r="B163" s="3" t="s">
        <v>4087</v>
      </c>
      <c r="C163" s="3" t="s">
        <v>8194</v>
      </c>
      <c r="D163" s="6">
        <v>1600</v>
      </c>
      <c r="E163" s="8">
        <v>204</v>
      </c>
      <c r="F163" t="s">
        <v>8220</v>
      </c>
      <c r="G163" t="s">
        <v>8223</v>
      </c>
      <c r="H163" t="s">
        <v>8245</v>
      </c>
      <c r="I163">
        <v>1421410151</v>
      </c>
      <c r="J163">
        <v>1418818151</v>
      </c>
      <c r="K163" t="b">
        <v>0</v>
      </c>
      <c r="L163">
        <v>8</v>
      </c>
      <c r="M163" t="b">
        <v>0</v>
      </c>
      <c r="N163" s="10" t="s">
        <v>8272</v>
      </c>
      <c r="O163" t="s">
        <v>8273</v>
      </c>
      <c r="P163">
        <v>13</v>
      </c>
      <c r="Q163">
        <v>25.5</v>
      </c>
      <c r="R163" s="14">
        <v>41990.506377314814</v>
      </c>
    </row>
    <row r="164" spans="1:18" ht="60" x14ac:dyDescent="0.25">
      <c r="A164">
        <v>4092</v>
      </c>
      <c r="B164" s="3" t="s">
        <v>4088</v>
      </c>
      <c r="C164" s="3" t="s">
        <v>8195</v>
      </c>
      <c r="D164" s="6">
        <v>110000</v>
      </c>
      <c r="E164" s="8">
        <v>20</v>
      </c>
      <c r="F164" t="s">
        <v>8220</v>
      </c>
      <c r="G164" t="s">
        <v>8223</v>
      </c>
      <c r="H164" t="s">
        <v>8245</v>
      </c>
      <c r="I164">
        <v>1428205247</v>
      </c>
      <c r="J164">
        <v>1423024847</v>
      </c>
      <c r="K164" t="b">
        <v>0</v>
      </c>
      <c r="L164">
        <v>1</v>
      </c>
      <c r="M164" t="b">
        <v>0</v>
      </c>
      <c r="N164" s="10" t="s">
        <v>8272</v>
      </c>
      <c r="O164" t="s">
        <v>8273</v>
      </c>
      <c r="P164">
        <v>0</v>
      </c>
      <c r="Q164">
        <v>20</v>
      </c>
      <c r="R164" s="14">
        <v>42039.194988425923</v>
      </c>
    </row>
    <row r="165" spans="1:18" ht="60" x14ac:dyDescent="0.25">
      <c r="A165">
        <v>4094</v>
      </c>
      <c r="B165" s="3" t="s">
        <v>4090</v>
      </c>
      <c r="C165" s="3" t="s">
        <v>8197</v>
      </c>
      <c r="D165" s="6">
        <v>2000</v>
      </c>
      <c r="E165" s="8">
        <v>730</v>
      </c>
      <c r="F165" t="s">
        <v>8220</v>
      </c>
      <c r="G165" t="s">
        <v>8223</v>
      </c>
      <c r="H165" t="s">
        <v>8245</v>
      </c>
      <c r="I165">
        <v>1413953940</v>
      </c>
      <c r="J165">
        <v>1410141900</v>
      </c>
      <c r="K165" t="b">
        <v>0</v>
      </c>
      <c r="L165">
        <v>8</v>
      </c>
      <c r="M165" t="b">
        <v>0</v>
      </c>
      <c r="N165" s="10" t="s">
        <v>8272</v>
      </c>
      <c r="O165" t="s">
        <v>8273</v>
      </c>
      <c r="P165">
        <v>37</v>
      </c>
      <c r="Q165">
        <v>91.25</v>
      </c>
      <c r="R165" s="14">
        <v>41890.086805555555</v>
      </c>
    </row>
    <row r="166" spans="1:18" ht="60" x14ac:dyDescent="0.25">
      <c r="A166">
        <v>4098</v>
      </c>
      <c r="B166" s="3" t="s">
        <v>4094</v>
      </c>
      <c r="C166" s="3" t="s">
        <v>8201</v>
      </c>
      <c r="D166" s="6">
        <v>75000</v>
      </c>
      <c r="E166" s="8">
        <v>0</v>
      </c>
      <c r="F166" t="s">
        <v>8220</v>
      </c>
      <c r="G166" t="s">
        <v>8223</v>
      </c>
      <c r="H166" t="s">
        <v>8245</v>
      </c>
      <c r="I166">
        <v>1465060797</v>
      </c>
      <c r="J166">
        <v>1462468797</v>
      </c>
      <c r="K166" t="b">
        <v>0</v>
      </c>
      <c r="L166">
        <v>0</v>
      </c>
      <c r="M166" t="b">
        <v>0</v>
      </c>
      <c r="N166" s="10" t="s">
        <v>8272</v>
      </c>
      <c r="O166" t="s">
        <v>8273</v>
      </c>
      <c r="P166">
        <v>0</v>
      </c>
      <c r="Q166">
        <v>0</v>
      </c>
      <c r="R166" s="14">
        <v>42495.722187499996</v>
      </c>
    </row>
    <row r="167" spans="1:18" ht="75" x14ac:dyDescent="0.25">
      <c r="A167">
        <v>4099</v>
      </c>
      <c r="B167" s="3" t="s">
        <v>4095</v>
      </c>
      <c r="C167" s="3" t="s">
        <v>8202</v>
      </c>
      <c r="D167" s="6">
        <v>4500</v>
      </c>
      <c r="E167" s="8">
        <v>50</v>
      </c>
      <c r="F167" t="s">
        <v>8220</v>
      </c>
      <c r="G167" t="s">
        <v>8223</v>
      </c>
      <c r="H167" t="s">
        <v>8245</v>
      </c>
      <c r="I167">
        <v>1472847873</v>
      </c>
      <c r="J167">
        <v>1468959873</v>
      </c>
      <c r="K167" t="b">
        <v>0</v>
      </c>
      <c r="L167">
        <v>1</v>
      </c>
      <c r="M167" t="b">
        <v>0</v>
      </c>
      <c r="N167" s="10" t="s">
        <v>8272</v>
      </c>
      <c r="O167" t="s">
        <v>8273</v>
      </c>
      <c r="P167">
        <v>1</v>
      </c>
      <c r="Q167">
        <v>50</v>
      </c>
      <c r="R167" s="14">
        <v>42570.850381944445</v>
      </c>
    </row>
    <row r="168" spans="1:18" ht="45" x14ac:dyDescent="0.25">
      <c r="A168">
        <v>4100</v>
      </c>
      <c r="B168" s="3" t="s">
        <v>4096</v>
      </c>
      <c r="C168" s="3" t="s">
        <v>8203</v>
      </c>
      <c r="D168" s="6">
        <v>270</v>
      </c>
      <c r="E168" s="8">
        <v>0</v>
      </c>
      <c r="F168" t="s">
        <v>8220</v>
      </c>
      <c r="G168" t="s">
        <v>8223</v>
      </c>
      <c r="H168" t="s">
        <v>8245</v>
      </c>
      <c r="I168">
        <v>1414205990</v>
      </c>
      <c r="J168">
        <v>1413341990</v>
      </c>
      <c r="K168" t="b">
        <v>0</v>
      </c>
      <c r="L168">
        <v>0</v>
      </c>
      <c r="M168" t="b">
        <v>0</v>
      </c>
      <c r="N168" s="10" t="s">
        <v>8272</v>
      </c>
      <c r="O168" t="s">
        <v>8273</v>
      </c>
      <c r="P168">
        <v>0</v>
      </c>
      <c r="Q168">
        <v>0</v>
      </c>
      <c r="R168" s="14">
        <v>41927.124884259261</v>
      </c>
    </row>
    <row r="169" spans="1:18" ht="75" x14ac:dyDescent="0.25">
      <c r="A169">
        <v>4101</v>
      </c>
      <c r="B169" s="3" t="s">
        <v>4097</v>
      </c>
      <c r="C169" s="3" t="s">
        <v>8204</v>
      </c>
      <c r="D169" s="6">
        <v>600</v>
      </c>
      <c r="E169" s="8">
        <v>0</v>
      </c>
      <c r="F169" t="s">
        <v>8220</v>
      </c>
      <c r="G169" t="s">
        <v>8223</v>
      </c>
      <c r="H169" t="s">
        <v>8245</v>
      </c>
      <c r="I169">
        <v>1485380482</v>
      </c>
      <c r="J169">
        <v>1482788482</v>
      </c>
      <c r="K169" t="b">
        <v>0</v>
      </c>
      <c r="L169">
        <v>0</v>
      </c>
      <c r="M169" t="b">
        <v>0</v>
      </c>
      <c r="N169" s="10" t="s">
        <v>8272</v>
      </c>
      <c r="O169" t="s">
        <v>8273</v>
      </c>
      <c r="P169">
        <v>0</v>
      </c>
      <c r="Q169">
        <v>0</v>
      </c>
      <c r="R169" s="14">
        <v>42730.903726851851</v>
      </c>
    </row>
    <row r="170" spans="1:18" ht="60" x14ac:dyDescent="0.25">
      <c r="A170">
        <v>4102</v>
      </c>
      <c r="B170" s="3" t="s">
        <v>4098</v>
      </c>
      <c r="C170" s="3" t="s">
        <v>8205</v>
      </c>
      <c r="D170" s="6">
        <v>500</v>
      </c>
      <c r="E170" s="8">
        <v>137</v>
      </c>
      <c r="F170" t="s">
        <v>8220</v>
      </c>
      <c r="G170" t="s">
        <v>8223</v>
      </c>
      <c r="H170" t="s">
        <v>8245</v>
      </c>
      <c r="I170">
        <v>1463343673</v>
      </c>
      <c r="J170">
        <v>1460751673</v>
      </c>
      <c r="K170" t="b">
        <v>0</v>
      </c>
      <c r="L170">
        <v>6</v>
      </c>
      <c r="M170" t="b">
        <v>0</v>
      </c>
      <c r="N170" s="10" t="s">
        <v>8272</v>
      </c>
      <c r="O170" t="s">
        <v>8273</v>
      </c>
      <c r="P170">
        <v>27</v>
      </c>
      <c r="Q170">
        <v>22.83</v>
      </c>
      <c r="R170" s="14">
        <v>42475.848067129627</v>
      </c>
    </row>
    <row r="171" spans="1:18" ht="75" x14ac:dyDescent="0.25">
      <c r="A171">
        <v>4103</v>
      </c>
      <c r="B171" s="3" t="s">
        <v>4099</v>
      </c>
      <c r="C171" s="3" t="s">
        <v>8206</v>
      </c>
      <c r="D171" s="6">
        <v>1000</v>
      </c>
      <c r="E171" s="8">
        <v>100</v>
      </c>
      <c r="F171" t="s">
        <v>8220</v>
      </c>
      <c r="G171" t="s">
        <v>8223</v>
      </c>
      <c r="H171" t="s">
        <v>8245</v>
      </c>
      <c r="I171">
        <v>1440613920</v>
      </c>
      <c r="J171">
        <v>1435953566</v>
      </c>
      <c r="K171" t="b">
        <v>0</v>
      </c>
      <c r="L171">
        <v>6</v>
      </c>
      <c r="M171" t="b">
        <v>0</v>
      </c>
      <c r="N171" s="10" t="s">
        <v>8272</v>
      </c>
      <c r="O171" t="s">
        <v>8273</v>
      </c>
      <c r="P171">
        <v>10</v>
      </c>
      <c r="Q171">
        <v>16.670000000000002</v>
      </c>
      <c r="R171" s="14">
        <v>42188.83293981482</v>
      </c>
    </row>
    <row r="172" spans="1:18" ht="75" x14ac:dyDescent="0.25">
      <c r="A172">
        <v>4106</v>
      </c>
      <c r="B172" s="3" t="s">
        <v>4102</v>
      </c>
      <c r="C172" s="3" t="s">
        <v>8209</v>
      </c>
      <c r="D172" s="6">
        <v>5000</v>
      </c>
      <c r="E172" s="8">
        <v>3530</v>
      </c>
      <c r="F172" t="s">
        <v>8220</v>
      </c>
      <c r="G172" t="s">
        <v>8223</v>
      </c>
      <c r="H172" t="s">
        <v>8245</v>
      </c>
      <c r="I172">
        <v>1427936400</v>
      </c>
      <c r="J172">
        <v>1424221866</v>
      </c>
      <c r="K172" t="b">
        <v>0</v>
      </c>
      <c r="L172">
        <v>33</v>
      </c>
      <c r="M172" t="b">
        <v>0</v>
      </c>
      <c r="N172" s="10" t="s">
        <v>8272</v>
      </c>
      <c r="O172" t="s">
        <v>8273</v>
      </c>
      <c r="P172">
        <v>71</v>
      </c>
      <c r="Q172">
        <v>106.97</v>
      </c>
      <c r="R172" s="14">
        <v>42053.049375000002</v>
      </c>
    </row>
    <row r="173" spans="1:18" ht="75" x14ac:dyDescent="0.25">
      <c r="A173">
        <v>4107</v>
      </c>
      <c r="B173" s="3" t="s">
        <v>4103</v>
      </c>
      <c r="C173" s="3" t="s">
        <v>8210</v>
      </c>
      <c r="D173" s="6">
        <v>2000</v>
      </c>
      <c r="E173" s="8">
        <v>41</v>
      </c>
      <c r="F173" t="s">
        <v>8220</v>
      </c>
      <c r="G173" t="s">
        <v>8223</v>
      </c>
      <c r="H173" t="s">
        <v>8245</v>
      </c>
      <c r="I173">
        <v>1411596001</v>
      </c>
      <c r="J173">
        <v>1409608801</v>
      </c>
      <c r="K173" t="b">
        <v>0</v>
      </c>
      <c r="L173">
        <v>4</v>
      </c>
      <c r="M173" t="b">
        <v>0</v>
      </c>
      <c r="N173" s="10" t="s">
        <v>8272</v>
      </c>
      <c r="O173" t="s">
        <v>8273</v>
      </c>
      <c r="P173">
        <v>2</v>
      </c>
      <c r="Q173">
        <v>10.25</v>
      </c>
      <c r="R173" s="14">
        <v>41883.916678240741</v>
      </c>
    </row>
    <row r="174" spans="1:18" ht="75" x14ac:dyDescent="0.25">
      <c r="A174">
        <v>4108</v>
      </c>
      <c r="B174" s="3" t="s">
        <v>4104</v>
      </c>
      <c r="C174" s="3" t="s">
        <v>8211</v>
      </c>
      <c r="D174" s="6">
        <v>3000</v>
      </c>
      <c r="E174" s="8">
        <v>59</v>
      </c>
      <c r="F174" t="s">
        <v>8220</v>
      </c>
      <c r="G174" t="s">
        <v>8223</v>
      </c>
      <c r="H174" t="s">
        <v>8245</v>
      </c>
      <c r="I174">
        <v>1488517200</v>
      </c>
      <c r="J174">
        <v>1485909937</v>
      </c>
      <c r="K174" t="b">
        <v>0</v>
      </c>
      <c r="L174">
        <v>1</v>
      </c>
      <c r="M174" t="b">
        <v>0</v>
      </c>
      <c r="N174" s="10" t="s">
        <v>8272</v>
      </c>
      <c r="O174" t="s">
        <v>8273</v>
      </c>
      <c r="P174">
        <v>2</v>
      </c>
      <c r="Q174">
        <v>59</v>
      </c>
      <c r="R174" s="14">
        <v>42767.031678240746</v>
      </c>
    </row>
    <row r="175" spans="1:18" ht="60" x14ac:dyDescent="0.25">
      <c r="A175">
        <v>4111</v>
      </c>
      <c r="B175" s="3" t="s">
        <v>4107</v>
      </c>
      <c r="C175" s="3" t="s">
        <v>8214</v>
      </c>
      <c r="D175" s="6">
        <v>3000</v>
      </c>
      <c r="E175" s="8">
        <v>94</v>
      </c>
      <c r="F175" t="s">
        <v>8220</v>
      </c>
      <c r="G175" t="s">
        <v>8223</v>
      </c>
      <c r="H175" t="s">
        <v>8245</v>
      </c>
      <c r="I175">
        <v>1424747740</v>
      </c>
      <c r="J175">
        <v>1422155740</v>
      </c>
      <c r="K175" t="b">
        <v>0</v>
      </c>
      <c r="L175">
        <v>6</v>
      </c>
      <c r="M175" t="b">
        <v>0</v>
      </c>
      <c r="N175" s="10" t="s">
        <v>8272</v>
      </c>
      <c r="O175" t="s">
        <v>8273</v>
      </c>
      <c r="P175">
        <v>3</v>
      </c>
      <c r="Q175">
        <v>15.67</v>
      </c>
      <c r="R175" s="14">
        <v>42029.135879629626</v>
      </c>
    </row>
    <row r="176" spans="1:18" ht="75" x14ac:dyDescent="0.25">
      <c r="A176">
        <v>4113</v>
      </c>
      <c r="B176" s="3" t="s">
        <v>4109</v>
      </c>
      <c r="C176" s="3" t="s">
        <v>8215</v>
      </c>
      <c r="D176" s="6">
        <v>1500</v>
      </c>
      <c r="E176" s="8">
        <v>3</v>
      </c>
      <c r="F176" t="s">
        <v>8220</v>
      </c>
      <c r="G176" t="s">
        <v>8223</v>
      </c>
      <c r="H176" t="s">
        <v>8245</v>
      </c>
      <c r="I176">
        <v>1452234840</v>
      </c>
      <c r="J176">
        <v>1450619123</v>
      </c>
      <c r="K176" t="b">
        <v>0</v>
      </c>
      <c r="L176">
        <v>3</v>
      </c>
      <c r="M176" t="b">
        <v>0</v>
      </c>
      <c r="N176" s="10" t="s">
        <v>8272</v>
      </c>
      <c r="O176" t="s">
        <v>8273</v>
      </c>
      <c r="P176">
        <v>0</v>
      </c>
      <c r="Q176">
        <v>1</v>
      </c>
      <c r="R176" s="14">
        <v>42358.573182870372</v>
      </c>
    </row>
  </sheetData>
  <autoFilter ref="F1:F176" xr:uid="{E215E5E6-7A50-496C-832B-F163F026B300}"/>
  <conditionalFormatting sqref="F2:F176">
    <cfRule type="cellIs" dxfId="11" priority="7" operator="equal">
      <formula>"failed"</formula>
    </cfRule>
    <cfRule type="cellIs" dxfId="10" priority="8" operator="equal">
      <formula>"canceled"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P2:P176">
    <cfRule type="colorScale" priority="1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F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1:R1">
    <cfRule type="colorScale" priority="6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6C252-6680-49F0-9234-BFE874D66754}">
  <dimension ref="A1:R413"/>
  <sheetViews>
    <sheetView workbookViewId="0">
      <selection activeCell="E2924" sqref="E2924"/>
    </sheetView>
  </sheetViews>
  <sheetFormatPr defaultRowHeight="15" x14ac:dyDescent="0.25"/>
  <cols>
    <col min="2" max="2" width="32.85546875" customWidth="1"/>
    <col min="3" max="3" width="39" customWidth="1"/>
    <col min="4" max="4" width="19.85546875" customWidth="1"/>
    <col min="5" max="5" width="16.7109375" customWidth="1"/>
    <col min="9" max="9" width="13.140625" customWidth="1"/>
    <col min="10" max="10" width="15.28515625" customWidth="1"/>
    <col min="18" max="18" width="25.285156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8319</v>
      </c>
      <c r="O1" s="1" t="s">
        <v>8320</v>
      </c>
      <c r="P1" s="1" t="s">
        <v>8264</v>
      </c>
      <c r="Q1" s="1" t="s">
        <v>8323</v>
      </c>
      <c r="R1" s="1" t="s">
        <v>8324</v>
      </c>
    </row>
    <row r="2" spans="1:18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8272</v>
      </c>
      <c r="O2" t="s">
        <v>8273</v>
      </c>
      <c r="P2">
        <v>105</v>
      </c>
      <c r="Q2">
        <v>93.43</v>
      </c>
      <c r="R2" s="14">
        <v>42646.092812499999</v>
      </c>
    </row>
    <row r="3" spans="1:18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8272</v>
      </c>
      <c r="O3" t="s">
        <v>8273</v>
      </c>
      <c r="P3">
        <v>115</v>
      </c>
      <c r="Q3">
        <v>110.97</v>
      </c>
      <c r="R3" s="14">
        <v>42430.040798611109</v>
      </c>
    </row>
    <row r="4" spans="1:18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8272</v>
      </c>
      <c r="O4" t="s">
        <v>8273</v>
      </c>
      <c r="P4">
        <v>121</v>
      </c>
      <c r="Q4">
        <v>71.790000000000006</v>
      </c>
      <c r="R4" s="14">
        <v>42238.13282407407</v>
      </c>
    </row>
    <row r="5" spans="1:18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8272</v>
      </c>
      <c r="O5" t="s">
        <v>8273</v>
      </c>
      <c r="P5">
        <v>100</v>
      </c>
      <c r="Q5">
        <v>1000</v>
      </c>
      <c r="R5" s="14">
        <v>41850.400937500002</v>
      </c>
    </row>
    <row r="6" spans="1:18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8272</v>
      </c>
      <c r="O6" t="s">
        <v>8273</v>
      </c>
      <c r="P6">
        <v>101</v>
      </c>
      <c r="Q6">
        <v>63.83</v>
      </c>
      <c r="R6" s="14">
        <v>42753.205625000002</v>
      </c>
    </row>
    <row r="7" spans="1:18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8272</v>
      </c>
      <c r="O7" t="s">
        <v>8273</v>
      </c>
      <c r="P7">
        <v>116</v>
      </c>
      <c r="Q7">
        <v>44.33</v>
      </c>
      <c r="R7" s="14">
        <v>42155.920219907406</v>
      </c>
    </row>
    <row r="8" spans="1:18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8272</v>
      </c>
      <c r="O8" t="s">
        <v>8273</v>
      </c>
      <c r="P8">
        <v>108</v>
      </c>
      <c r="Q8">
        <v>126.55</v>
      </c>
      <c r="R8" s="14">
        <v>42157.591064814813</v>
      </c>
    </row>
    <row r="9" spans="1:18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8272</v>
      </c>
      <c r="O9" t="s">
        <v>8273</v>
      </c>
      <c r="P9">
        <v>100</v>
      </c>
      <c r="Q9">
        <v>129.03</v>
      </c>
      <c r="R9" s="14">
        <v>42676.065150462964</v>
      </c>
    </row>
    <row r="10" spans="1:18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8272</v>
      </c>
      <c r="O10" t="s">
        <v>8273</v>
      </c>
      <c r="P10">
        <v>123</v>
      </c>
      <c r="Q10">
        <v>71.239999999999995</v>
      </c>
      <c r="R10" s="14">
        <v>42473.007037037038</v>
      </c>
    </row>
    <row r="11" spans="1:18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8272</v>
      </c>
      <c r="O11" t="s">
        <v>8273</v>
      </c>
      <c r="P11">
        <v>121</v>
      </c>
      <c r="Q11">
        <v>40.85</v>
      </c>
      <c r="R11" s="14">
        <v>42282.768414351856</v>
      </c>
    </row>
    <row r="12" spans="1:18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8272</v>
      </c>
      <c r="O12" t="s">
        <v>8273</v>
      </c>
      <c r="P12">
        <v>302</v>
      </c>
      <c r="Q12">
        <v>252.02</v>
      </c>
      <c r="R12" s="14">
        <v>42473.794710648144</v>
      </c>
    </row>
    <row r="13" spans="1:18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8272</v>
      </c>
      <c r="O13" t="s">
        <v>8273</v>
      </c>
      <c r="P13">
        <v>101</v>
      </c>
      <c r="Q13">
        <v>65.16</v>
      </c>
      <c r="R13" s="14">
        <v>42712.23474537037</v>
      </c>
    </row>
    <row r="14" spans="1:18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8272</v>
      </c>
      <c r="O14" t="s">
        <v>8273</v>
      </c>
      <c r="P14">
        <v>100</v>
      </c>
      <c r="Q14">
        <v>65.87</v>
      </c>
      <c r="R14" s="14">
        <v>42561.154664351852</v>
      </c>
    </row>
    <row r="15" spans="1:18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8272</v>
      </c>
      <c r="O15" t="s">
        <v>8273</v>
      </c>
      <c r="P15">
        <v>125</v>
      </c>
      <c r="Q15">
        <v>36.08</v>
      </c>
      <c r="R15" s="14">
        <v>42709.134780092587</v>
      </c>
    </row>
    <row r="16" spans="1:18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8272</v>
      </c>
      <c r="O16" t="s">
        <v>8273</v>
      </c>
      <c r="P16">
        <v>109</v>
      </c>
      <c r="Q16">
        <v>44.19</v>
      </c>
      <c r="R16" s="14">
        <v>42086.614942129629</v>
      </c>
    </row>
    <row r="17" spans="1:18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8272</v>
      </c>
      <c r="O17" t="s">
        <v>8273</v>
      </c>
      <c r="P17">
        <v>146</v>
      </c>
      <c r="Q17">
        <v>104.07</v>
      </c>
      <c r="R17" s="14">
        <v>42064.652673611112</v>
      </c>
    </row>
    <row r="18" spans="1:18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8272</v>
      </c>
      <c r="O18" t="s">
        <v>8273</v>
      </c>
      <c r="P18">
        <v>102</v>
      </c>
      <c r="Q18">
        <v>127.79</v>
      </c>
      <c r="R18" s="14">
        <v>42292.701053240744</v>
      </c>
    </row>
    <row r="19" spans="1:18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8272</v>
      </c>
      <c r="O19" t="s">
        <v>8273</v>
      </c>
      <c r="P19">
        <v>110</v>
      </c>
      <c r="Q19">
        <v>92.04</v>
      </c>
      <c r="R19" s="14">
        <v>42461.747199074074</v>
      </c>
    </row>
    <row r="20" spans="1:18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8272</v>
      </c>
      <c r="O20" t="s">
        <v>8273</v>
      </c>
      <c r="P20">
        <v>124</v>
      </c>
      <c r="Q20">
        <v>135.63</v>
      </c>
      <c r="R20" s="14">
        <v>42169.814340277779</v>
      </c>
    </row>
    <row r="21" spans="1:18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8272</v>
      </c>
      <c r="O21" t="s">
        <v>8273</v>
      </c>
      <c r="P21">
        <v>135</v>
      </c>
      <c r="Q21">
        <v>168.75</v>
      </c>
      <c r="R21" s="14">
        <v>42483.675208333334</v>
      </c>
    </row>
    <row r="22" spans="1:18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8272</v>
      </c>
      <c r="O22" t="s">
        <v>8273</v>
      </c>
      <c r="P22">
        <v>103</v>
      </c>
      <c r="Q22">
        <v>70.86</v>
      </c>
      <c r="R22" s="14">
        <v>42195.749745370369</v>
      </c>
    </row>
    <row r="23" spans="1:18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8272</v>
      </c>
      <c r="O23" t="s">
        <v>8273</v>
      </c>
      <c r="P23">
        <v>100</v>
      </c>
      <c r="Q23">
        <v>50</v>
      </c>
      <c r="R23" s="14">
        <v>42675.057997685188</v>
      </c>
    </row>
    <row r="24" spans="1:18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8272</v>
      </c>
      <c r="O24" t="s">
        <v>8273</v>
      </c>
      <c r="P24">
        <v>105</v>
      </c>
      <c r="Q24">
        <v>47</v>
      </c>
      <c r="R24" s="14">
        <v>42018.94159722222</v>
      </c>
    </row>
    <row r="25" spans="1:18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8272</v>
      </c>
      <c r="O25" t="s">
        <v>8273</v>
      </c>
      <c r="P25">
        <v>120</v>
      </c>
      <c r="Q25">
        <v>66.67</v>
      </c>
      <c r="R25" s="14">
        <v>42026.924976851849</v>
      </c>
    </row>
    <row r="26" spans="1:18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8272</v>
      </c>
      <c r="O26" t="s">
        <v>8273</v>
      </c>
      <c r="P26">
        <v>119</v>
      </c>
      <c r="Q26">
        <v>66.11</v>
      </c>
      <c r="R26" s="14">
        <v>41920.787534722222</v>
      </c>
    </row>
    <row r="27" spans="1:18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8272</v>
      </c>
      <c r="O27" t="s">
        <v>8273</v>
      </c>
      <c r="P27">
        <v>105</v>
      </c>
      <c r="Q27">
        <v>36.86</v>
      </c>
      <c r="R27" s="14">
        <v>42558.189432870371</v>
      </c>
    </row>
    <row r="28" spans="1:18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8272</v>
      </c>
      <c r="O28" t="s">
        <v>8273</v>
      </c>
      <c r="P28">
        <v>120</v>
      </c>
      <c r="Q28">
        <v>31.5</v>
      </c>
      <c r="R28" s="14">
        <v>41808.198518518519</v>
      </c>
    </row>
    <row r="29" spans="1:18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8272</v>
      </c>
      <c r="O29" t="s">
        <v>8273</v>
      </c>
      <c r="P29">
        <v>103</v>
      </c>
      <c r="Q29">
        <v>102.5</v>
      </c>
      <c r="R29" s="14">
        <v>42550.701886574068</v>
      </c>
    </row>
    <row r="30" spans="1:18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8272</v>
      </c>
      <c r="O30" t="s">
        <v>8273</v>
      </c>
      <c r="P30">
        <v>101</v>
      </c>
      <c r="Q30">
        <v>126.46</v>
      </c>
      <c r="R30" s="14">
        <v>42056.013124999998</v>
      </c>
    </row>
    <row r="31" spans="1:18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8272</v>
      </c>
      <c r="O31" t="s">
        <v>8273</v>
      </c>
      <c r="P31">
        <v>105</v>
      </c>
      <c r="Q31">
        <v>47.88</v>
      </c>
      <c r="R31" s="14">
        <v>42016.938692129625</v>
      </c>
    </row>
    <row r="32" spans="1:18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8272</v>
      </c>
      <c r="O32" t="s">
        <v>8273</v>
      </c>
      <c r="P32">
        <v>103</v>
      </c>
      <c r="Q32">
        <v>73.209999999999994</v>
      </c>
      <c r="R32" s="14">
        <v>42591.899988425925</v>
      </c>
    </row>
    <row r="33" spans="1:18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8272</v>
      </c>
      <c r="O33" t="s">
        <v>8273</v>
      </c>
      <c r="P33">
        <v>108</v>
      </c>
      <c r="Q33">
        <v>89.67</v>
      </c>
      <c r="R33" s="14">
        <v>42183.231006944443</v>
      </c>
    </row>
    <row r="34" spans="1:18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8272</v>
      </c>
      <c r="O34" t="s">
        <v>8273</v>
      </c>
      <c r="P34">
        <v>104</v>
      </c>
      <c r="Q34">
        <v>36.5</v>
      </c>
      <c r="R34" s="14">
        <v>41780.525937500002</v>
      </c>
    </row>
    <row r="35" spans="1:18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8272</v>
      </c>
      <c r="O35" t="s">
        <v>8273</v>
      </c>
      <c r="P35">
        <v>128</v>
      </c>
      <c r="Q35">
        <v>90.74</v>
      </c>
      <c r="R35" s="14">
        <v>42158.065694444449</v>
      </c>
    </row>
    <row r="36" spans="1:18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8272</v>
      </c>
      <c r="O36" t="s">
        <v>8273</v>
      </c>
      <c r="P36">
        <v>126</v>
      </c>
      <c r="Q36">
        <v>67.739999999999995</v>
      </c>
      <c r="R36" s="14">
        <v>42154.873124999998</v>
      </c>
    </row>
    <row r="37" spans="1:18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8272</v>
      </c>
      <c r="O37" t="s">
        <v>8273</v>
      </c>
      <c r="P37">
        <v>100</v>
      </c>
      <c r="Q37">
        <v>65.38</v>
      </c>
      <c r="R37" s="14">
        <v>42208.84646990741</v>
      </c>
    </row>
    <row r="38" spans="1:18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8272</v>
      </c>
      <c r="O38" t="s">
        <v>8273</v>
      </c>
      <c r="P38">
        <v>102</v>
      </c>
      <c r="Q38">
        <v>121.9</v>
      </c>
      <c r="R38" s="14">
        <v>42451.496817129635</v>
      </c>
    </row>
    <row r="39" spans="1:18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8272</v>
      </c>
      <c r="O39" t="s">
        <v>8273</v>
      </c>
      <c r="P39">
        <v>108</v>
      </c>
      <c r="Q39">
        <v>47.46</v>
      </c>
      <c r="R39" s="14">
        <v>41759.13962962963</v>
      </c>
    </row>
    <row r="40" spans="1:18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8272</v>
      </c>
      <c r="O40" t="s">
        <v>8273</v>
      </c>
      <c r="P40">
        <v>128</v>
      </c>
      <c r="Q40">
        <v>37.21</v>
      </c>
      <c r="R40" s="14">
        <v>42693.742604166662</v>
      </c>
    </row>
    <row r="41" spans="1:18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8272</v>
      </c>
      <c r="O41" t="s">
        <v>8273</v>
      </c>
      <c r="P41">
        <v>106</v>
      </c>
      <c r="Q41">
        <v>103.95</v>
      </c>
      <c r="R41" s="14">
        <v>42250.598217592589</v>
      </c>
    </row>
    <row r="42" spans="1:18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8272</v>
      </c>
      <c r="O42" t="s">
        <v>8273</v>
      </c>
      <c r="P42">
        <v>100</v>
      </c>
      <c r="Q42">
        <v>63.83</v>
      </c>
      <c r="R42" s="14">
        <v>42060.683935185181</v>
      </c>
    </row>
    <row r="43" spans="1:18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8272</v>
      </c>
      <c r="O43" t="s">
        <v>8273</v>
      </c>
      <c r="P43">
        <v>117</v>
      </c>
      <c r="Q43">
        <v>50.67</v>
      </c>
      <c r="R43" s="14">
        <v>42136.270787037036</v>
      </c>
    </row>
    <row r="44" spans="1:18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8272</v>
      </c>
      <c r="O44" t="s">
        <v>8273</v>
      </c>
      <c r="P44">
        <v>108</v>
      </c>
      <c r="Q44">
        <v>113.42</v>
      </c>
      <c r="R44" s="14">
        <v>42171.034861111111</v>
      </c>
    </row>
    <row r="45" spans="1:18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8272</v>
      </c>
      <c r="O45" t="s">
        <v>8273</v>
      </c>
      <c r="P45">
        <v>120</v>
      </c>
      <c r="Q45">
        <v>104.57</v>
      </c>
      <c r="R45" s="14">
        <v>42494.683634259258</v>
      </c>
    </row>
    <row r="46" spans="1:18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8272</v>
      </c>
      <c r="O46" t="s">
        <v>8273</v>
      </c>
      <c r="P46">
        <v>100</v>
      </c>
      <c r="Q46">
        <v>272.73</v>
      </c>
      <c r="R46" s="14">
        <v>41758.839675925927</v>
      </c>
    </row>
    <row r="47" spans="1:18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8272</v>
      </c>
      <c r="O47" t="s">
        <v>8273</v>
      </c>
      <c r="P47">
        <v>111</v>
      </c>
      <c r="Q47">
        <v>63.85</v>
      </c>
      <c r="R47" s="14">
        <v>42171.824884259258</v>
      </c>
    </row>
    <row r="48" spans="1:18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8272</v>
      </c>
      <c r="O48" t="s">
        <v>8273</v>
      </c>
      <c r="P48">
        <v>108</v>
      </c>
      <c r="Q48">
        <v>83.51</v>
      </c>
      <c r="R48" s="14">
        <v>42268.127696759257</v>
      </c>
    </row>
    <row r="49" spans="1:18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8272</v>
      </c>
      <c r="O49" t="s">
        <v>8273</v>
      </c>
      <c r="P49">
        <v>108</v>
      </c>
      <c r="Q49">
        <v>44.09</v>
      </c>
      <c r="R49" s="14">
        <v>42746.261782407411</v>
      </c>
    </row>
    <row r="50" spans="1:18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8272</v>
      </c>
      <c r="O50" t="s">
        <v>8273</v>
      </c>
      <c r="P50">
        <v>120</v>
      </c>
      <c r="Q50">
        <v>44.54</v>
      </c>
      <c r="R50" s="14">
        <v>41842.607592592591</v>
      </c>
    </row>
    <row r="51" spans="1:18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8272</v>
      </c>
      <c r="O51" t="s">
        <v>8273</v>
      </c>
      <c r="P51">
        <v>111</v>
      </c>
      <c r="Q51">
        <v>125.81</v>
      </c>
      <c r="R51" s="14">
        <v>41853.240208333329</v>
      </c>
    </row>
    <row r="52" spans="1:18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8272</v>
      </c>
      <c r="O52" t="s">
        <v>8273</v>
      </c>
      <c r="P52">
        <v>110</v>
      </c>
      <c r="Q52">
        <v>50.75</v>
      </c>
      <c r="R52" s="14">
        <v>42061.212488425925</v>
      </c>
    </row>
    <row r="53" spans="1:18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8272</v>
      </c>
      <c r="O53" t="s">
        <v>8273</v>
      </c>
      <c r="P53">
        <v>122</v>
      </c>
      <c r="Q53">
        <v>60.9</v>
      </c>
      <c r="R53" s="14">
        <v>42036.24428240741</v>
      </c>
    </row>
    <row r="54" spans="1:18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8272</v>
      </c>
      <c r="O54" t="s">
        <v>8273</v>
      </c>
      <c r="P54">
        <v>107</v>
      </c>
      <c r="Q54">
        <v>109.03</v>
      </c>
      <c r="R54" s="14">
        <v>42157.470185185186</v>
      </c>
    </row>
    <row r="55" spans="1:18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8272</v>
      </c>
      <c r="O55" t="s">
        <v>8273</v>
      </c>
      <c r="P55">
        <v>101</v>
      </c>
      <c r="Q55">
        <v>25.69</v>
      </c>
      <c r="R55" s="14">
        <v>41827.909942129627</v>
      </c>
    </row>
    <row r="56" spans="1:18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8272</v>
      </c>
      <c r="O56" t="s">
        <v>8273</v>
      </c>
      <c r="P56">
        <v>109</v>
      </c>
      <c r="Q56">
        <v>41.92</v>
      </c>
      <c r="R56" s="14">
        <v>42162.729548611111</v>
      </c>
    </row>
    <row r="57" spans="1:18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8272</v>
      </c>
      <c r="O57" t="s">
        <v>8273</v>
      </c>
      <c r="P57">
        <v>114</v>
      </c>
      <c r="Q57">
        <v>88.77</v>
      </c>
      <c r="R57" s="14">
        <v>42233.738564814819</v>
      </c>
    </row>
    <row r="58" spans="1:18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8272</v>
      </c>
      <c r="O58" t="s">
        <v>8273</v>
      </c>
      <c r="P58">
        <v>114</v>
      </c>
      <c r="Q58">
        <v>80.23</v>
      </c>
      <c r="R58" s="14">
        <v>42042.197824074072</v>
      </c>
    </row>
    <row r="59" spans="1:18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8272</v>
      </c>
      <c r="O59" t="s">
        <v>8273</v>
      </c>
      <c r="P59">
        <v>106</v>
      </c>
      <c r="Q59">
        <v>78.94</v>
      </c>
      <c r="R59" s="14">
        <v>42585.523842592593</v>
      </c>
    </row>
    <row r="60" spans="1:18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8272</v>
      </c>
      <c r="O60" t="s">
        <v>8273</v>
      </c>
      <c r="P60">
        <v>106</v>
      </c>
      <c r="Q60">
        <v>69.89</v>
      </c>
      <c r="R60" s="14">
        <v>41808.669571759259</v>
      </c>
    </row>
    <row r="61" spans="1:18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8272</v>
      </c>
      <c r="O61" t="s">
        <v>8273</v>
      </c>
      <c r="P61">
        <v>100</v>
      </c>
      <c r="Q61">
        <v>74.53</v>
      </c>
      <c r="R61" s="14">
        <v>41852.658310185187</v>
      </c>
    </row>
    <row r="62" spans="1:18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8272</v>
      </c>
      <c r="O62" t="s">
        <v>8273</v>
      </c>
      <c r="P62">
        <v>105</v>
      </c>
      <c r="Q62">
        <v>123.94</v>
      </c>
      <c r="R62" s="14">
        <v>42694.110185185185</v>
      </c>
    </row>
    <row r="63" spans="1:18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8272</v>
      </c>
      <c r="O63" t="s">
        <v>8273</v>
      </c>
      <c r="P63">
        <v>175</v>
      </c>
      <c r="Q63">
        <v>264.85000000000002</v>
      </c>
      <c r="R63" s="14">
        <v>42341.818379629629</v>
      </c>
    </row>
    <row r="64" spans="1:18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8272</v>
      </c>
      <c r="O64" t="s">
        <v>8273</v>
      </c>
      <c r="P64">
        <v>102</v>
      </c>
      <c r="Q64">
        <v>58.62</v>
      </c>
      <c r="R64" s="14">
        <v>41880.061006944445</v>
      </c>
    </row>
    <row r="65" spans="1:18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8272</v>
      </c>
      <c r="O65" t="s">
        <v>8273</v>
      </c>
      <c r="P65">
        <v>100</v>
      </c>
      <c r="Q65">
        <v>70.88</v>
      </c>
      <c r="R65" s="14">
        <v>41941.683865740742</v>
      </c>
    </row>
    <row r="66" spans="1:18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8272</v>
      </c>
      <c r="O66" t="s">
        <v>8273</v>
      </c>
      <c r="P66">
        <v>114</v>
      </c>
      <c r="Q66">
        <v>113.57</v>
      </c>
      <c r="R66" s="14">
        <v>42026.88118055556</v>
      </c>
    </row>
    <row r="67" spans="1:18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8272</v>
      </c>
      <c r="O67" t="s">
        <v>8273</v>
      </c>
      <c r="P67">
        <v>129</v>
      </c>
      <c r="Q67">
        <v>60.69</v>
      </c>
      <c r="R67" s="14">
        <v>41922.640590277777</v>
      </c>
    </row>
    <row r="68" spans="1:18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8272</v>
      </c>
      <c r="O68" t="s">
        <v>8273</v>
      </c>
      <c r="P68">
        <v>101</v>
      </c>
      <c r="Q68">
        <v>110.22</v>
      </c>
      <c r="R68" s="14">
        <v>41993.824340277773</v>
      </c>
    </row>
    <row r="69" spans="1:18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8272</v>
      </c>
      <c r="O69" t="s">
        <v>8273</v>
      </c>
      <c r="P69">
        <v>109</v>
      </c>
      <c r="Q69">
        <v>136.46</v>
      </c>
      <c r="R69" s="14">
        <v>42219.915856481486</v>
      </c>
    </row>
    <row r="70" spans="1:18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8272</v>
      </c>
      <c r="O70" t="s">
        <v>8273</v>
      </c>
      <c r="P70">
        <v>118</v>
      </c>
      <c r="Q70">
        <v>110.35</v>
      </c>
      <c r="R70" s="14">
        <v>41909.969386574077</v>
      </c>
    </row>
    <row r="71" spans="1:18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8272</v>
      </c>
      <c r="O71" t="s">
        <v>8273</v>
      </c>
      <c r="P71">
        <v>131</v>
      </c>
      <c r="Q71">
        <v>41.42</v>
      </c>
      <c r="R71" s="14">
        <v>41891.665324074071</v>
      </c>
    </row>
    <row r="72" spans="1:18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8272</v>
      </c>
      <c r="O72" t="s">
        <v>8273</v>
      </c>
      <c r="P72">
        <v>104</v>
      </c>
      <c r="Q72">
        <v>52</v>
      </c>
      <c r="R72" s="14">
        <v>41226.017361111109</v>
      </c>
    </row>
    <row r="73" spans="1:18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8272</v>
      </c>
      <c r="O73" t="s">
        <v>8273</v>
      </c>
      <c r="P73">
        <v>101</v>
      </c>
      <c r="Q73">
        <v>33.99</v>
      </c>
      <c r="R73" s="14">
        <v>40478.263923611114</v>
      </c>
    </row>
    <row r="74" spans="1:18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8272</v>
      </c>
      <c r="O74" t="s">
        <v>8273</v>
      </c>
      <c r="P74">
        <v>100</v>
      </c>
      <c r="Q74">
        <v>103.35</v>
      </c>
      <c r="R74" s="14">
        <v>41862.83997685185</v>
      </c>
    </row>
    <row r="75" spans="1:18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8272</v>
      </c>
      <c r="O75" t="s">
        <v>8273</v>
      </c>
      <c r="P75">
        <v>336</v>
      </c>
      <c r="Q75">
        <v>41.77</v>
      </c>
      <c r="R75" s="14">
        <v>40633.154363425929</v>
      </c>
    </row>
    <row r="76" spans="1:18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8272</v>
      </c>
      <c r="O76" t="s">
        <v>8273</v>
      </c>
      <c r="P76">
        <v>113</v>
      </c>
      <c r="Q76">
        <v>64.27</v>
      </c>
      <c r="R76" s="14">
        <v>40970.875671296293</v>
      </c>
    </row>
    <row r="77" spans="1:18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8272</v>
      </c>
      <c r="O77" t="s">
        <v>8273</v>
      </c>
      <c r="P77">
        <v>102</v>
      </c>
      <c r="Q77">
        <v>62.92</v>
      </c>
      <c r="R77" s="14">
        <v>41026.953055555554</v>
      </c>
    </row>
    <row r="78" spans="1:18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8272</v>
      </c>
      <c r="O78" t="s">
        <v>8273</v>
      </c>
      <c r="P78">
        <v>101</v>
      </c>
      <c r="Q78">
        <v>98.54</v>
      </c>
      <c r="R78" s="14">
        <v>41829.788252314815</v>
      </c>
    </row>
    <row r="79" spans="1:18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8272</v>
      </c>
      <c r="O79" t="s">
        <v>8273</v>
      </c>
      <c r="P79">
        <v>114</v>
      </c>
      <c r="Q79">
        <v>82.61</v>
      </c>
      <c r="R79" s="14">
        <v>41447.839722222219</v>
      </c>
    </row>
    <row r="80" spans="1:18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8272</v>
      </c>
      <c r="O80" t="s">
        <v>8273</v>
      </c>
      <c r="P80">
        <v>133</v>
      </c>
      <c r="Q80">
        <v>38.5</v>
      </c>
      <c r="R80" s="14">
        <v>40884.066678240742</v>
      </c>
    </row>
    <row r="81" spans="1:18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8272</v>
      </c>
      <c r="O81" t="s">
        <v>8273</v>
      </c>
      <c r="P81">
        <v>102</v>
      </c>
      <c r="Q81">
        <v>80.16</v>
      </c>
      <c r="R81" s="14">
        <v>41841.26489583333</v>
      </c>
    </row>
    <row r="82" spans="1:18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8272</v>
      </c>
      <c r="O82" t="s">
        <v>8273</v>
      </c>
      <c r="P82">
        <v>127</v>
      </c>
      <c r="Q82">
        <v>80.73</v>
      </c>
      <c r="R82" s="14">
        <v>41799.685902777775</v>
      </c>
    </row>
    <row r="83" spans="1:18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8272</v>
      </c>
      <c r="O83" t="s">
        <v>8273</v>
      </c>
      <c r="P83">
        <v>111</v>
      </c>
      <c r="Q83">
        <v>200.69</v>
      </c>
      <c r="R83" s="14">
        <v>41775.753761574073</v>
      </c>
    </row>
    <row r="84" spans="1:18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8272</v>
      </c>
      <c r="O84" t="s">
        <v>8273</v>
      </c>
      <c r="P84">
        <v>107</v>
      </c>
      <c r="Q84">
        <v>37.590000000000003</v>
      </c>
      <c r="R84" s="14">
        <v>41766.80572916667</v>
      </c>
    </row>
    <row r="85" spans="1:18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8272</v>
      </c>
      <c r="O85" t="s">
        <v>8273</v>
      </c>
      <c r="P85">
        <v>163</v>
      </c>
      <c r="Q85">
        <v>58.1</v>
      </c>
      <c r="R85" s="14">
        <v>40644.159259259257</v>
      </c>
    </row>
    <row r="86" spans="1:18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8272</v>
      </c>
      <c r="O86" t="s">
        <v>8273</v>
      </c>
      <c r="P86">
        <v>160</v>
      </c>
      <c r="Q86">
        <v>60.3</v>
      </c>
      <c r="R86" s="14">
        <v>41940.69158564815</v>
      </c>
    </row>
    <row r="87" spans="1:18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8272</v>
      </c>
      <c r="O87" t="s">
        <v>8273</v>
      </c>
      <c r="P87">
        <v>116</v>
      </c>
      <c r="Q87">
        <v>63.36</v>
      </c>
      <c r="R87" s="14">
        <v>41839.175706018519</v>
      </c>
    </row>
    <row r="88" spans="1:18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8272</v>
      </c>
      <c r="O88" t="s">
        <v>8273</v>
      </c>
      <c r="P88">
        <v>124</v>
      </c>
      <c r="Q88">
        <v>50.9</v>
      </c>
      <c r="R88" s="14">
        <v>41772.105937500004</v>
      </c>
    </row>
    <row r="89" spans="1:18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8272</v>
      </c>
      <c r="O89" t="s">
        <v>8273</v>
      </c>
      <c r="P89">
        <v>103</v>
      </c>
      <c r="Q89">
        <v>100.5</v>
      </c>
      <c r="R89" s="14">
        <v>41591.737974537034</v>
      </c>
    </row>
    <row r="90" spans="1:18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8272</v>
      </c>
      <c r="O90" t="s">
        <v>8273</v>
      </c>
      <c r="P90">
        <v>112</v>
      </c>
      <c r="Q90">
        <v>31.62</v>
      </c>
      <c r="R90" s="14">
        <v>41789.080370370371</v>
      </c>
    </row>
    <row r="91" spans="1:18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8272</v>
      </c>
      <c r="O91" t="s">
        <v>8273</v>
      </c>
      <c r="P91">
        <v>115</v>
      </c>
      <c r="Q91">
        <v>79.31</v>
      </c>
      <c r="R91" s="14">
        <v>40923.729953703703</v>
      </c>
    </row>
    <row r="92" spans="1:18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8272</v>
      </c>
      <c r="O92" t="s">
        <v>8273</v>
      </c>
      <c r="P92">
        <v>103</v>
      </c>
      <c r="Q92">
        <v>139.19</v>
      </c>
      <c r="R92" s="14">
        <v>41878.878379629627</v>
      </c>
    </row>
    <row r="93" spans="1:18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8272</v>
      </c>
      <c r="O93" t="s">
        <v>8273</v>
      </c>
      <c r="P93">
        <v>101</v>
      </c>
      <c r="Q93">
        <v>131.91</v>
      </c>
      <c r="R93" s="14">
        <v>41862.864675925928</v>
      </c>
    </row>
    <row r="94" spans="1:18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8272</v>
      </c>
      <c r="O94" t="s">
        <v>8273</v>
      </c>
      <c r="P94">
        <v>110</v>
      </c>
      <c r="Q94">
        <v>91.3</v>
      </c>
      <c r="R94" s="14">
        <v>40531.886886574073</v>
      </c>
    </row>
    <row r="95" spans="1:18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8272</v>
      </c>
      <c r="O95" t="s">
        <v>8273</v>
      </c>
      <c r="P95">
        <v>115</v>
      </c>
      <c r="Q95">
        <v>39.67</v>
      </c>
      <c r="R95" s="14">
        <v>41477.930914351848</v>
      </c>
    </row>
    <row r="96" spans="1:18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8272</v>
      </c>
      <c r="O96" t="s">
        <v>8273</v>
      </c>
      <c r="P96">
        <v>117</v>
      </c>
      <c r="Q96">
        <v>57.55</v>
      </c>
      <c r="R96" s="14">
        <v>41781.666770833333</v>
      </c>
    </row>
    <row r="97" spans="1:18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8272</v>
      </c>
      <c r="O97" t="s">
        <v>8273</v>
      </c>
      <c r="P97">
        <v>114</v>
      </c>
      <c r="Q97">
        <v>77.34</v>
      </c>
      <c r="R97" s="14">
        <v>41375.702210648145</v>
      </c>
    </row>
    <row r="98" spans="1:18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8272</v>
      </c>
      <c r="O98" t="s">
        <v>8273</v>
      </c>
      <c r="P98">
        <v>101</v>
      </c>
      <c r="Q98">
        <v>46.77</v>
      </c>
      <c r="R98" s="14">
        <v>40883.949317129627</v>
      </c>
    </row>
    <row r="99" spans="1:18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8272</v>
      </c>
      <c r="O99" t="s">
        <v>8273</v>
      </c>
      <c r="P99">
        <v>109</v>
      </c>
      <c r="Q99">
        <v>40.07</v>
      </c>
      <c r="R99" s="14">
        <v>41491.79478009259</v>
      </c>
    </row>
    <row r="100" spans="1:18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8272</v>
      </c>
      <c r="O100" t="s">
        <v>8273</v>
      </c>
      <c r="P100">
        <v>107</v>
      </c>
      <c r="Q100">
        <v>100.22</v>
      </c>
      <c r="R100" s="14">
        <v>41791.993414351848</v>
      </c>
    </row>
    <row r="101" spans="1:18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8272</v>
      </c>
      <c r="O101" t="s">
        <v>8273</v>
      </c>
      <c r="P101">
        <v>116</v>
      </c>
      <c r="Q101">
        <v>71.489999999999995</v>
      </c>
      <c r="R101" s="14">
        <v>41835.666354166664</v>
      </c>
    </row>
    <row r="102" spans="1:18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8272</v>
      </c>
      <c r="O102" t="s">
        <v>8273</v>
      </c>
      <c r="P102">
        <v>104</v>
      </c>
      <c r="Q102">
        <v>63.11</v>
      </c>
      <c r="R102" s="14">
        <v>41827.605057870373</v>
      </c>
    </row>
    <row r="103" spans="1:18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8272</v>
      </c>
      <c r="O103" t="s">
        <v>8273</v>
      </c>
      <c r="P103">
        <v>119</v>
      </c>
      <c r="Q103">
        <v>50.16</v>
      </c>
      <c r="R103" s="14">
        <v>41778.637245370373</v>
      </c>
    </row>
    <row r="104" spans="1:18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8272</v>
      </c>
      <c r="O104" t="s">
        <v>8273</v>
      </c>
      <c r="P104">
        <v>126</v>
      </c>
      <c r="Q104">
        <v>62.88</v>
      </c>
      <c r="R104" s="14">
        <v>41013.936562499999</v>
      </c>
    </row>
    <row r="105" spans="1:18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8272</v>
      </c>
      <c r="O105" t="s">
        <v>8273</v>
      </c>
      <c r="P105">
        <v>120</v>
      </c>
      <c r="Q105">
        <v>85.53</v>
      </c>
      <c r="R105" s="14">
        <v>41834.586574074077</v>
      </c>
    </row>
    <row r="106" spans="1:18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8272</v>
      </c>
      <c r="O106" t="s">
        <v>8273</v>
      </c>
      <c r="P106">
        <v>126</v>
      </c>
      <c r="Q106">
        <v>53.72</v>
      </c>
      <c r="R106" s="14">
        <v>41829.795729166668</v>
      </c>
    </row>
    <row r="107" spans="1:18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8272</v>
      </c>
      <c r="O107" t="s">
        <v>8273</v>
      </c>
      <c r="P107">
        <v>100</v>
      </c>
      <c r="Q107">
        <v>262.11</v>
      </c>
      <c r="R107" s="14">
        <v>42219.665173611109</v>
      </c>
    </row>
    <row r="108" spans="1:18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8272</v>
      </c>
      <c r="O108" t="s">
        <v>8273</v>
      </c>
      <c r="P108">
        <v>116</v>
      </c>
      <c r="Q108">
        <v>50.2</v>
      </c>
      <c r="R108" s="14">
        <v>42648.546111111107</v>
      </c>
    </row>
    <row r="109" spans="1:18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8272</v>
      </c>
      <c r="O109" t="s">
        <v>8273</v>
      </c>
      <c r="P109">
        <v>100</v>
      </c>
      <c r="Q109">
        <v>168.25</v>
      </c>
      <c r="R109" s="14">
        <v>42050.983182870375</v>
      </c>
    </row>
    <row r="110" spans="1:18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8272</v>
      </c>
      <c r="O110" t="s">
        <v>8273</v>
      </c>
      <c r="P110">
        <v>101</v>
      </c>
      <c r="Q110">
        <v>256.37</v>
      </c>
      <c r="R110" s="14">
        <v>42772.833379629628</v>
      </c>
    </row>
    <row r="111" spans="1:18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8272</v>
      </c>
      <c r="O111" t="s">
        <v>8273</v>
      </c>
      <c r="P111">
        <v>125</v>
      </c>
      <c r="Q111">
        <v>37.14</v>
      </c>
      <c r="R111" s="14">
        <v>42270.582141203704</v>
      </c>
    </row>
    <row r="112" spans="1:18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8272</v>
      </c>
      <c r="O112" t="s">
        <v>8273</v>
      </c>
      <c r="P112">
        <v>110</v>
      </c>
      <c r="Q112">
        <v>45.88</v>
      </c>
      <c r="R112" s="14">
        <v>42206.835370370376</v>
      </c>
    </row>
    <row r="113" spans="1:18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8272</v>
      </c>
      <c r="O113" t="s">
        <v>8273</v>
      </c>
      <c r="P113">
        <v>102</v>
      </c>
      <c r="Q113">
        <v>141.71</v>
      </c>
      <c r="R113" s="14">
        <v>42697.850844907407</v>
      </c>
    </row>
    <row r="114" spans="1:18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8272</v>
      </c>
      <c r="O114" t="s">
        <v>8273</v>
      </c>
      <c r="P114">
        <v>102</v>
      </c>
      <c r="Q114">
        <v>52.49</v>
      </c>
      <c r="R114" s="14">
        <v>42503.559467592597</v>
      </c>
    </row>
    <row r="115" spans="1:18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8272</v>
      </c>
      <c r="O115" t="s">
        <v>8273</v>
      </c>
      <c r="P115">
        <v>102</v>
      </c>
      <c r="Q115">
        <v>193.62</v>
      </c>
      <c r="R115" s="14">
        <v>42323.70930555556</v>
      </c>
    </row>
    <row r="116" spans="1:18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8272</v>
      </c>
      <c r="O116" t="s">
        <v>8273</v>
      </c>
      <c r="P116">
        <v>108</v>
      </c>
      <c r="Q116">
        <v>106.8</v>
      </c>
      <c r="R116" s="14">
        <v>41933.291643518518</v>
      </c>
    </row>
    <row r="117" spans="1:18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8272</v>
      </c>
      <c r="O117" t="s">
        <v>8273</v>
      </c>
      <c r="P117">
        <v>110</v>
      </c>
      <c r="Q117">
        <v>77.22</v>
      </c>
      <c r="R117" s="14">
        <v>41898.168125000004</v>
      </c>
    </row>
    <row r="118" spans="1:18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8272</v>
      </c>
      <c r="O118" t="s">
        <v>8273</v>
      </c>
      <c r="P118">
        <v>161</v>
      </c>
      <c r="Q118">
        <v>57.5</v>
      </c>
      <c r="R118" s="14">
        <v>42446.943831018521</v>
      </c>
    </row>
    <row r="119" spans="1:18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8272</v>
      </c>
      <c r="O119" t="s">
        <v>8273</v>
      </c>
      <c r="P119">
        <v>131</v>
      </c>
      <c r="Q119">
        <v>50.46</v>
      </c>
      <c r="R119" s="14">
        <v>42463.81385416667</v>
      </c>
    </row>
    <row r="120" spans="1:18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8272</v>
      </c>
      <c r="O120" t="s">
        <v>8273</v>
      </c>
      <c r="P120">
        <v>119</v>
      </c>
      <c r="Q120">
        <v>97.38</v>
      </c>
      <c r="R120" s="14">
        <v>42766.805034722223</v>
      </c>
    </row>
    <row r="121" spans="1:18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8272</v>
      </c>
      <c r="O121" t="s">
        <v>8273</v>
      </c>
      <c r="P121">
        <v>103</v>
      </c>
      <c r="Q121">
        <v>85.53</v>
      </c>
      <c r="R121" s="14">
        <v>42522.347812499997</v>
      </c>
    </row>
    <row r="122" spans="1:18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8272</v>
      </c>
      <c r="O122" t="s">
        <v>8273</v>
      </c>
      <c r="P122">
        <v>101</v>
      </c>
      <c r="Q122">
        <v>182.91</v>
      </c>
      <c r="R122" s="14">
        <v>42702.917048611111</v>
      </c>
    </row>
    <row r="123" spans="1:18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8272</v>
      </c>
      <c r="O123" t="s">
        <v>8273</v>
      </c>
      <c r="P123">
        <v>101</v>
      </c>
      <c r="Q123">
        <v>131.13999999999999</v>
      </c>
      <c r="R123" s="14">
        <v>42252.474351851852</v>
      </c>
    </row>
    <row r="124" spans="1:18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8272</v>
      </c>
      <c r="O124" t="s">
        <v>8273</v>
      </c>
      <c r="P124">
        <v>115</v>
      </c>
      <c r="Q124">
        <v>58.69</v>
      </c>
      <c r="R124" s="14">
        <v>41893.324884259258</v>
      </c>
    </row>
    <row r="125" spans="1:18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8272</v>
      </c>
      <c r="O125" t="s">
        <v>8273</v>
      </c>
      <c r="P125">
        <v>127</v>
      </c>
      <c r="Q125">
        <v>69.569999999999993</v>
      </c>
      <c r="R125" s="14">
        <v>41871.755694444444</v>
      </c>
    </row>
    <row r="126" spans="1:18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8272</v>
      </c>
      <c r="O126" t="s">
        <v>8273</v>
      </c>
      <c r="P126">
        <v>103</v>
      </c>
      <c r="Q126">
        <v>115.87</v>
      </c>
      <c r="R126" s="14">
        <v>42262.096782407403</v>
      </c>
    </row>
    <row r="127" spans="1:18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8272</v>
      </c>
      <c r="O127" t="s">
        <v>8273</v>
      </c>
      <c r="P127">
        <v>104</v>
      </c>
      <c r="Q127">
        <v>81.13</v>
      </c>
      <c r="R127" s="14">
        <v>42135.60020833333</v>
      </c>
    </row>
    <row r="128" spans="1:18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8272</v>
      </c>
      <c r="O128" t="s">
        <v>8273</v>
      </c>
      <c r="P128">
        <v>111</v>
      </c>
      <c r="Q128">
        <v>57.63</v>
      </c>
      <c r="R128" s="14">
        <v>42230.472222222219</v>
      </c>
    </row>
    <row r="129" spans="1:18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8272</v>
      </c>
      <c r="O129" t="s">
        <v>8273</v>
      </c>
      <c r="P129">
        <v>101</v>
      </c>
      <c r="Q129">
        <v>60.48</v>
      </c>
      <c r="R129" s="14">
        <v>42068.888391203705</v>
      </c>
    </row>
    <row r="130" spans="1:18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8272</v>
      </c>
      <c r="O130" t="s">
        <v>8273</v>
      </c>
      <c r="P130">
        <v>105</v>
      </c>
      <c r="Q130">
        <v>65.58</v>
      </c>
      <c r="R130" s="14">
        <v>42145.746689814812</v>
      </c>
    </row>
    <row r="131" spans="1:18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8272</v>
      </c>
      <c r="O131" t="s">
        <v>8273</v>
      </c>
      <c r="P131">
        <v>102</v>
      </c>
      <c r="Q131">
        <v>119.19</v>
      </c>
      <c r="R131" s="14">
        <v>41918.742175925923</v>
      </c>
    </row>
    <row r="132" spans="1:18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8272</v>
      </c>
      <c r="O132" t="s">
        <v>8273</v>
      </c>
      <c r="P132">
        <v>111</v>
      </c>
      <c r="Q132">
        <v>83.05</v>
      </c>
      <c r="R132" s="14">
        <v>42146.731087962966</v>
      </c>
    </row>
    <row r="133" spans="1:18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8272</v>
      </c>
      <c r="O133" t="s">
        <v>8273</v>
      </c>
      <c r="P133">
        <v>102</v>
      </c>
      <c r="Q133">
        <v>177.09</v>
      </c>
      <c r="R133" s="14">
        <v>42602.576712962968</v>
      </c>
    </row>
    <row r="134" spans="1:18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8272</v>
      </c>
      <c r="O134" t="s">
        <v>8273</v>
      </c>
      <c r="P134">
        <v>128</v>
      </c>
      <c r="Q134">
        <v>72.760000000000005</v>
      </c>
      <c r="R134" s="14">
        <v>42144.573807870373</v>
      </c>
    </row>
    <row r="135" spans="1:18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8272</v>
      </c>
      <c r="O135" t="s">
        <v>8273</v>
      </c>
      <c r="P135">
        <v>105</v>
      </c>
      <c r="Q135">
        <v>98.2</v>
      </c>
      <c r="R135" s="14">
        <v>41982.887280092589</v>
      </c>
    </row>
    <row r="136" spans="1:18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8272</v>
      </c>
      <c r="O136" t="s">
        <v>8273</v>
      </c>
      <c r="P136">
        <v>106</v>
      </c>
      <c r="Q136">
        <v>251.74</v>
      </c>
      <c r="R136" s="14">
        <v>42614.760937500003</v>
      </c>
    </row>
    <row r="137" spans="1:18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8272</v>
      </c>
      <c r="O137" t="s">
        <v>8273</v>
      </c>
      <c r="P137">
        <v>109</v>
      </c>
      <c r="Q137">
        <v>74.819999999999993</v>
      </c>
      <c r="R137" s="14">
        <v>42303.672662037032</v>
      </c>
    </row>
    <row r="138" spans="1:18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8272</v>
      </c>
      <c r="O138" t="s">
        <v>8273</v>
      </c>
      <c r="P138">
        <v>100</v>
      </c>
      <c r="Q138">
        <v>67.650000000000006</v>
      </c>
      <c r="R138" s="14">
        <v>42171.725416666668</v>
      </c>
    </row>
    <row r="139" spans="1:18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8272</v>
      </c>
      <c r="O139" t="s">
        <v>8273</v>
      </c>
      <c r="P139">
        <v>103</v>
      </c>
      <c r="Q139">
        <v>93.81</v>
      </c>
      <c r="R139" s="14">
        <v>41964.315532407403</v>
      </c>
    </row>
    <row r="140" spans="1:18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8272</v>
      </c>
      <c r="O140" t="s">
        <v>8273</v>
      </c>
      <c r="P140">
        <v>112</v>
      </c>
      <c r="Q140">
        <v>41.24</v>
      </c>
      <c r="R140" s="14">
        <v>42284.516064814816</v>
      </c>
    </row>
    <row r="141" spans="1:18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8272</v>
      </c>
      <c r="O141" t="s">
        <v>8273</v>
      </c>
      <c r="P141">
        <v>103</v>
      </c>
      <c r="Q141">
        <v>52.55</v>
      </c>
      <c r="R141" s="14">
        <v>42016.800208333334</v>
      </c>
    </row>
    <row r="142" spans="1:18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8272</v>
      </c>
      <c r="O142" t="s">
        <v>8273</v>
      </c>
      <c r="P142">
        <v>131</v>
      </c>
      <c r="Q142">
        <v>48.33</v>
      </c>
      <c r="R142" s="14">
        <v>42136.536134259266</v>
      </c>
    </row>
    <row r="143" spans="1:18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8272</v>
      </c>
      <c r="O143" t="s">
        <v>8273</v>
      </c>
      <c r="P143">
        <v>102</v>
      </c>
      <c r="Q143">
        <v>53.18</v>
      </c>
      <c r="R143" s="14">
        <v>42172.757638888885</v>
      </c>
    </row>
    <row r="144" spans="1:18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8272</v>
      </c>
      <c r="O144" t="s">
        <v>8273</v>
      </c>
      <c r="P144">
        <v>128</v>
      </c>
      <c r="Q144">
        <v>60.95</v>
      </c>
      <c r="R144" s="14">
        <v>42590.90425925926</v>
      </c>
    </row>
    <row r="145" spans="1:18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8272</v>
      </c>
      <c r="O145" t="s">
        <v>8273</v>
      </c>
      <c r="P145">
        <v>154</v>
      </c>
      <c r="Q145">
        <v>106.5</v>
      </c>
      <c r="R145" s="14">
        <v>42284.500104166669</v>
      </c>
    </row>
    <row r="146" spans="1:18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8272</v>
      </c>
      <c r="O146" t="s">
        <v>8273</v>
      </c>
      <c r="P146">
        <v>107</v>
      </c>
      <c r="Q146">
        <v>204.57</v>
      </c>
      <c r="R146" s="14">
        <v>42611.801412037035</v>
      </c>
    </row>
    <row r="147" spans="1:18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8272</v>
      </c>
      <c r="O147" t="s">
        <v>8273</v>
      </c>
      <c r="P147">
        <v>101</v>
      </c>
      <c r="Q147">
        <v>54.91</v>
      </c>
      <c r="R147" s="14">
        <v>42400.704537037032</v>
      </c>
    </row>
    <row r="148" spans="1:18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8272</v>
      </c>
      <c r="O148" t="s">
        <v>8273</v>
      </c>
      <c r="P148">
        <v>100</v>
      </c>
      <c r="Q148">
        <v>150.41999999999999</v>
      </c>
      <c r="R148" s="14">
        <v>42017.88045138889</v>
      </c>
    </row>
    <row r="149" spans="1:18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8272</v>
      </c>
      <c r="O149" t="s">
        <v>8273</v>
      </c>
      <c r="P149">
        <v>114</v>
      </c>
      <c r="Q149">
        <v>105.21</v>
      </c>
      <c r="R149" s="14">
        <v>42431.102534722217</v>
      </c>
    </row>
    <row r="150" spans="1:18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8272</v>
      </c>
      <c r="O150" t="s">
        <v>8273</v>
      </c>
      <c r="P150">
        <v>103</v>
      </c>
      <c r="Q150">
        <v>68.67</v>
      </c>
      <c r="R150" s="14">
        <v>42121.756921296299</v>
      </c>
    </row>
    <row r="151" spans="1:18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8272</v>
      </c>
      <c r="O151" t="s">
        <v>8273</v>
      </c>
      <c r="P151">
        <v>122</v>
      </c>
      <c r="Q151">
        <v>129.36000000000001</v>
      </c>
      <c r="R151" s="14">
        <v>42219.019733796296</v>
      </c>
    </row>
    <row r="152" spans="1:18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8272</v>
      </c>
      <c r="O152" t="s">
        <v>8273</v>
      </c>
      <c r="P152">
        <v>103</v>
      </c>
      <c r="Q152">
        <v>134.26</v>
      </c>
      <c r="R152" s="14">
        <v>42445.19430555556</v>
      </c>
    </row>
    <row r="153" spans="1:18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8272</v>
      </c>
      <c r="O153" t="s">
        <v>8273</v>
      </c>
      <c r="P153">
        <v>102</v>
      </c>
      <c r="Q153">
        <v>203.2</v>
      </c>
      <c r="R153" s="14">
        <v>42380.884872685187</v>
      </c>
    </row>
    <row r="154" spans="1:18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8272</v>
      </c>
      <c r="O154" t="s">
        <v>8273</v>
      </c>
      <c r="P154">
        <v>112</v>
      </c>
      <c r="Q154">
        <v>69.19</v>
      </c>
      <c r="R154" s="14">
        <v>42762.942430555559</v>
      </c>
    </row>
    <row r="155" spans="1:18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8272</v>
      </c>
      <c r="O155" t="s">
        <v>8273</v>
      </c>
      <c r="P155">
        <v>102</v>
      </c>
      <c r="Q155">
        <v>125.12</v>
      </c>
      <c r="R155" s="14">
        <v>42567.840069444443</v>
      </c>
    </row>
    <row r="156" spans="1:18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8272</v>
      </c>
      <c r="O156" t="s">
        <v>8273</v>
      </c>
      <c r="P156">
        <v>114</v>
      </c>
      <c r="Q156">
        <v>40.71</v>
      </c>
      <c r="R156" s="14">
        <v>42232.702546296292</v>
      </c>
    </row>
    <row r="157" spans="1:18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8272</v>
      </c>
      <c r="O157" t="s">
        <v>8273</v>
      </c>
      <c r="P157">
        <v>102</v>
      </c>
      <c r="Q157">
        <v>141.29</v>
      </c>
      <c r="R157" s="14">
        <v>42239.957962962959</v>
      </c>
    </row>
    <row r="158" spans="1:18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8272</v>
      </c>
      <c r="O158" t="s">
        <v>8273</v>
      </c>
      <c r="P158">
        <v>116</v>
      </c>
      <c r="Q158">
        <v>55.33</v>
      </c>
      <c r="R158" s="14">
        <v>42261.917395833334</v>
      </c>
    </row>
    <row r="159" spans="1:18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8272</v>
      </c>
      <c r="O159" t="s">
        <v>8273</v>
      </c>
      <c r="P159">
        <v>136</v>
      </c>
      <c r="Q159">
        <v>46.42</v>
      </c>
      <c r="R159" s="14">
        <v>42102.743773148148</v>
      </c>
    </row>
    <row r="160" spans="1:18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8272</v>
      </c>
      <c r="O160" t="s">
        <v>8273</v>
      </c>
      <c r="P160">
        <v>133</v>
      </c>
      <c r="Q160">
        <v>57.2</v>
      </c>
      <c r="R160" s="14">
        <v>42538.73583333334</v>
      </c>
    </row>
    <row r="161" spans="1:18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8272</v>
      </c>
      <c r="O161" t="s">
        <v>8273</v>
      </c>
      <c r="P161">
        <v>116</v>
      </c>
      <c r="Q161">
        <v>59.6</v>
      </c>
      <c r="R161" s="14">
        <v>42056.65143518518</v>
      </c>
    </row>
    <row r="162" spans="1:18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8272</v>
      </c>
      <c r="O162" t="s">
        <v>8273</v>
      </c>
      <c r="P162">
        <v>105</v>
      </c>
      <c r="Q162">
        <v>89.59</v>
      </c>
      <c r="R162" s="14">
        <v>42696.624444444446</v>
      </c>
    </row>
    <row r="163" spans="1:18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8272</v>
      </c>
      <c r="O163" t="s">
        <v>8273</v>
      </c>
      <c r="P163">
        <v>102</v>
      </c>
      <c r="Q163">
        <v>204.05</v>
      </c>
      <c r="R163" s="14">
        <v>42186.855879629627</v>
      </c>
    </row>
    <row r="164" spans="1:18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8272</v>
      </c>
      <c r="O164" t="s">
        <v>8273</v>
      </c>
      <c r="P164">
        <v>175</v>
      </c>
      <c r="Q164">
        <v>48.7</v>
      </c>
      <c r="R164" s="14">
        <v>42493.219236111108</v>
      </c>
    </row>
    <row r="165" spans="1:18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8272</v>
      </c>
      <c r="O165" t="s">
        <v>8273</v>
      </c>
      <c r="P165">
        <v>107</v>
      </c>
      <c r="Q165">
        <v>53.34</v>
      </c>
      <c r="R165" s="14">
        <v>42475.057164351849</v>
      </c>
    </row>
    <row r="166" spans="1:18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8272</v>
      </c>
      <c r="O166" t="s">
        <v>8273</v>
      </c>
      <c r="P166">
        <v>122</v>
      </c>
      <c r="Q166">
        <v>75.09</v>
      </c>
      <c r="R166" s="14">
        <v>42452.876909722225</v>
      </c>
    </row>
    <row r="167" spans="1:18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8272</v>
      </c>
      <c r="O167" t="s">
        <v>8273</v>
      </c>
      <c r="P167">
        <v>100</v>
      </c>
      <c r="Q167">
        <v>209.84</v>
      </c>
      <c r="R167" s="14">
        <v>42253.928530092591</v>
      </c>
    </row>
    <row r="168" spans="1:18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8272</v>
      </c>
      <c r="O168" t="s">
        <v>8273</v>
      </c>
      <c r="P168">
        <v>110</v>
      </c>
      <c r="Q168">
        <v>61.02</v>
      </c>
      <c r="R168" s="14">
        <v>42264.29178240741</v>
      </c>
    </row>
    <row r="169" spans="1:18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8272</v>
      </c>
      <c r="O169" t="s">
        <v>8273</v>
      </c>
      <c r="P169">
        <v>100</v>
      </c>
      <c r="Q169">
        <v>61</v>
      </c>
      <c r="R169" s="14">
        <v>42664.809560185182</v>
      </c>
    </row>
    <row r="170" spans="1:18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8272</v>
      </c>
      <c r="O170" t="s">
        <v>8273</v>
      </c>
      <c r="P170">
        <v>116</v>
      </c>
      <c r="Q170">
        <v>80.03</v>
      </c>
      <c r="R170" s="14">
        <v>42382.244409722218</v>
      </c>
    </row>
    <row r="171" spans="1:18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8272</v>
      </c>
      <c r="O171" t="s">
        <v>8273</v>
      </c>
      <c r="P171">
        <v>100</v>
      </c>
      <c r="Q171">
        <v>93.98</v>
      </c>
      <c r="R171" s="14">
        <v>41826.871238425927</v>
      </c>
    </row>
    <row r="172" spans="1:18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8272</v>
      </c>
      <c r="O172" t="s">
        <v>8273</v>
      </c>
      <c r="P172">
        <v>106</v>
      </c>
      <c r="Q172">
        <v>61.94</v>
      </c>
      <c r="R172" s="14">
        <v>42499.039629629624</v>
      </c>
    </row>
    <row r="173" spans="1:18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8272</v>
      </c>
      <c r="O173" t="s">
        <v>8273</v>
      </c>
      <c r="P173">
        <v>101</v>
      </c>
      <c r="Q173">
        <v>66.45</v>
      </c>
      <c r="R173" s="14">
        <v>42513.045798611114</v>
      </c>
    </row>
    <row r="174" spans="1:18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8272</v>
      </c>
      <c r="O174" t="s">
        <v>8273</v>
      </c>
      <c r="P174">
        <v>107</v>
      </c>
      <c r="Q174">
        <v>35.799999999999997</v>
      </c>
      <c r="R174" s="14">
        <v>41914.100289351853</v>
      </c>
    </row>
    <row r="175" spans="1:18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8272</v>
      </c>
      <c r="O175" t="s">
        <v>8273</v>
      </c>
      <c r="P175">
        <v>102</v>
      </c>
      <c r="Q175">
        <v>145.65</v>
      </c>
      <c r="R175" s="14">
        <v>42521.010370370372</v>
      </c>
    </row>
    <row r="176" spans="1:18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8272</v>
      </c>
      <c r="O176" t="s">
        <v>8273</v>
      </c>
      <c r="P176">
        <v>101</v>
      </c>
      <c r="Q176">
        <v>142.28</v>
      </c>
      <c r="R176" s="14">
        <v>42041.714178240742</v>
      </c>
    </row>
    <row r="177" spans="1:18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8272</v>
      </c>
      <c r="O177" t="s">
        <v>8273</v>
      </c>
      <c r="P177">
        <v>146</v>
      </c>
      <c r="Q177">
        <v>292.77999999999997</v>
      </c>
      <c r="R177" s="14">
        <v>41822.57503472222</v>
      </c>
    </row>
    <row r="178" spans="1:18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8272</v>
      </c>
      <c r="O178" t="s">
        <v>8273</v>
      </c>
      <c r="P178">
        <v>105</v>
      </c>
      <c r="Q178">
        <v>80.400000000000006</v>
      </c>
      <c r="R178" s="14">
        <v>42248.697754629626</v>
      </c>
    </row>
    <row r="179" spans="1:18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8272</v>
      </c>
      <c r="O179" t="s">
        <v>8273</v>
      </c>
      <c r="P179">
        <v>100</v>
      </c>
      <c r="Q179">
        <v>72.290000000000006</v>
      </c>
      <c r="R179" s="14">
        <v>41809.860300925924</v>
      </c>
    </row>
    <row r="180" spans="1:18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8272</v>
      </c>
      <c r="O180" t="s">
        <v>8273</v>
      </c>
      <c r="P180">
        <v>105</v>
      </c>
      <c r="Q180">
        <v>32.97</v>
      </c>
      <c r="R180" s="14">
        <v>42148.676851851851</v>
      </c>
    </row>
    <row r="181" spans="1:18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8272</v>
      </c>
      <c r="O181" t="s">
        <v>8273</v>
      </c>
      <c r="P181">
        <v>139</v>
      </c>
      <c r="Q181">
        <v>116.65</v>
      </c>
      <c r="R181" s="14">
        <v>42185.521087962959</v>
      </c>
    </row>
    <row r="182" spans="1:18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8272</v>
      </c>
      <c r="O182" t="s">
        <v>8273</v>
      </c>
      <c r="P182">
        <v>102</v>
      </c>
      <c r="Q182">
        <v>136.85</v>
      </c>
      <c r="R182" s="14">
        <v>42769.574999999997</v>
      </c>
    </row>
    <row r="183" spans="1:18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8272</v>
      </c>
      <c r="O183" t="s">
        <v>8273</v>
      </c>
      <c r="P183">
        <v>104</v>
      </c>
      <c r="Q183">
        <v>177.62</v>
      </c>
      <c r="R183" s="14">
        <v>42549.665717592594</v>
      </c>
    </row>
    <row r="184" spans="1:18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8272</v>
      </c>
      <c r="O184" t="s">
        <v>8273</v>
      </c>
      <c r="P184">
        <v>138</v>
      </c>
      <c r="Q184">
        <v>109.08</v>
      </c>
      <c r="R184" s="14">
        <v>42685.974004629628</v>
      </c>
    </row>
    <row r="185" spans="1:18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8272</v>
      </c>
      <c r="O185" t="s">
        <v>8273</v>
      </c>
      <c r="P185">
        <v>102</v>
      </c>
      <c r="Q185">
        <v>78.209999999999994</v>
      </c>
      <c r="R185" s="14">
        <v>42062.296412037031</v>
      </c>
    </row>
    <row r="186" spans="1:18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8272</v>
      </c>
      <c r="O186" t="s">
        <v>8273</v>
      </c>
      <c r="P186">
        <v>101</v>
      </c>
      <c r="Q186">
        <v>114.13</v>
      </c>
      <c r="R186" s="14">
        <v>41851.200150462959</v>
      </c>
    </row>
    <row r="187" spans="1:18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8272</v>
      </c>
      <c r="O187" t="s">
        <v>8273</v>
      </c>
      <c r="P187">
        <v>130</v>
      </c>
      <c r="Q187">
        <v>50</v>
      </c>
      <c r="R187" s="14">
        <v>42053.106111111112</v>
      </c>
    </row>
    <row r="188" spans="1:18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8272</v>
      </c>
      <c r="O188" t="s">
        <v>8273</v>
      </c>
      <c r="P188">
        <v>110</v>
      </c>
      <c r="Q188">
        <v>91.67</v>
      </c>
      <c r="R188" s="14">
        <v>42054.024421296301</v>
      </c>
    </row>
    <row r="189" spans="1:18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8272</v>
      </c>
      <c r="O189" t="s">
        <v>8273</v>
      </c>
      <c r="P189">
        <v>100</v>
      </c>
      <c r="Q189">
        <v>69.819999999999993</v>
      </c>
      <c r="R189" s="14">
        <v>42466.558796296296</v>
      </c>
    </row>
    <row r="190" spans="1:18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8272</v>
      </c>
      <c r="O190" t="s">
        <v>8273</v>
      </c>
      <c r="P190">
        <v>153</v>
      </c>
      <c r="Q190">
        <v>109.57</v>
      </c>
      <c r="R190" s="14">
        <v>42513.110787037032</v>
      </c>
    </row>
    <row r="191" spans="1:18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8272</v>
      </c>
      <c r="O191" t="s">
        <v>8273</v>
      </c>
      <c r="P191">
        <v>102</v>
      </c>
      <c r="Q191">
        <v>55.6</v>
      </c>
      <c r="R191" s="14">
        <v>42270.7269212963</v>
      </c>
    </row>
    <row r="192" spans="1:18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8272</v>
      </c>
      <c r="O192" t="s">
        <v>8273</v>
      </c>
      <c r="P192">
        <v>103</v>
      </c>
      <c r="Q192">
        <v>63.57</v>
      </c>
      <c r="R192" s="14">
        <v>41932.311099537037</v>
      </c>
    </row>
    <row r="193" spans="1:18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8272</v>
      </c>
      <c r="O193" t="s">
        <v>8273</v>
      </c>
      <c r="P193">
        <v>106</v>
      </c>
      <c r="Q193">
        <v>184.78</v>
      </c>
      <c r="R193" s="14">
        <v>42746.057106481487</v>
      </c>
    </row>
    <row r="194" spans="1:18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8272</v>
      </c>
      <c r="O194" t="s">
        <v>8273</v>
      </c>
      <c r="P194">
        <v>113</v>
      </c>
      <c r="Q194">
        <v>83.43</v>
      </c>
      <c r="R194" s="14">
        <v>41866.025347222225</v>
      </c>
    </row>
    <row r="195" spans="1:18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8272</v>
      </c>
      <c r="O195" t="s">
        <v>8273</v>
      </c>
      <c r="P195">
        <v>218</v>
      </c>
      <c r="Q195">
        <v>54.5</v>
      </c>
      <c r="R195" s="14">
        <v>42056.091631944444</v>
      </c>
    </row>
    <row r="196" spans="1:18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8272</v>
      </c>
      <c r="O196" t="s">
        <v>8273</v>
      </c>
      <c r="P196">
        <v>101</v>
      </c>
      <c r="Q196">
        <v>302.31</v>
      </c>
      <c r="R196" s="14">
        <v>41851.771354166667</v>
      </c>
    </row>
    <row r="197" spans="1:18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8272</v>
      </c>
      <c r="O197" t="s">
        <v>8273</v>
      </c>
      <c r="P197">
        <v>104</v>
      </c>
      <c r="Q197">
        <v>866.67</v>
      </c>
      <c r="R197" s="14">
        <v>42321.101759259262</v>
      </c>
    </row>
    <row r="198" spans="1:18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8272</v>
      </c>
      <c r="O198" t="s">
        <v>8273</v>
      </c>
      <c r="P198">
        <v>221</v>
      </c>
      <c r="Q198">
        <v>61.39</v>
      </c>
      <c r="R198" s="14">
        <v>42107.067557870367</v>
      </c>
    </row>
    <row r="199" spans="1:18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8272</v>
      </c>
      <c r="O199" t="s">
        <v>8273</v>
      </c>
      <c r="P199">
        <v>105</v>
      </c>
      <c r="Q199">
        <v>45.48</v>
      </c>
      <c r="R199" s="14">
        <v>41969.199756944443</v>
      </c>
    </row>
    <row r="200" spans="1:18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8272</v>
      </c>
      <c r="O200" t="s">
        <v>8273</v>
      </c>
      <c r="P200">
        <v>118</v>
      </c>
      <c r="Q200">
        <v>67.92</v>
      </c>
      <c r="R200" s="14">
        <v>42690.334317129629</v>
      </c>
    </row>
    <row r="201" spans="1:18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8272</v>
      </c>
      <c r="O201" t="s">
        <v>8273</v>
      </c>
      <c r="P201">
        <v>139</v>
      </c>
      <c r="Q201">
        <v>30.78</v>
      </c>
      <c r="R201" s="14">
        <v>42312.874594907407</v>
      </c>
    </row>
    <row r="202" spans="1:18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8272</v>
      </c>
      <c r="O202" t="s">
        <v>8273</v>
      </c>
      <c r="P202">
        <v>104</v>
      </c>
      <c r="Q202">
        <v>38.33</v>
      </c>
      <c r="R202" s="14">
        <v>41855.548101851848</v>
      </c>
    </row>
    <row r="203" spans="1:18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8272</v>
      </c>
      <c r="O203" t="s">
        <v>8273</v>
      </c>
      <c r="P203">
        <v>100</v>
      </c>
      <c r="Q203">
        <v>421.11</v>
      </c>
      <c r="R203" s="14">
        <v>42059.701319444444</v>
      </c>
    </row>
    <row r="204" spans="1:18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8272</v>
      </c>
      <c r="O204" t="s">
        <v>8273</v>
      </c>
      <c r="P204">
        <v>104</v>
      </c>
      <c r="Q204">
        <v>111.89</v>
      </c>
      <c r="R204" s="14">
        <v>41937.95344907407</v>
      </c>
    </row>
    <row r="205" spans="1:18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8272</v>
      </c>
      <c r="O205" t="s">
        <v>8273</v>
      </c>
      <c r="P205">
        <v>102</v>
      </c>
      <c r="Q205">
        <v>85.21</v>
      </c>
      <c r="R205" s="14">
        <v>42044.184988425928</v>
      </c>
    </row>
    <row r="206" spans="1:18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8272</v>
      </c>
      <c r="O206" t="s">
        <v>8273</v>
      </c>
      <c r="P206">
        <v>112</v>
      </c>
      <c r="Q206">
        <v>65.17</v>
      </c>
      <c r="R206" s="14">
        <v>42524.782638888893</v>
      </c>
    </row>
    <row r="207" spans="1:18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8272</v>
      </c>
      <c r="O207" t="s">
        <v>8273</v>
      </c>
      <c r="P207">
        <v>100</v>
      </c>
      <c r="Q207">
        <v>93.76</v>
      </c>
      <c r="R207" s="14">
        <v>42292.087592592594</v>
      </c>
    </row>
    <row r="208" spans="1:18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8272</v>
      </c>
      <c r="O208" t="s">
        <v>8273</v>
      </c>
      <c r="P208">
        <v>100</v>
      </c>
      <c r="Q208">
        <v>133.33000000000001</v>
      </c>
      <c r="R208" s="14">
        <v>41953.8675</v>
      </c>
    </row>
    <row r="209" spans="1:18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8272</v>
      </c>
      <c r="O209" t="s">
        <v>8273</v>
      </c>
      <c r="P209">
        <v>105</v>
      </c>
      <c r="Q209">
        <v>51.22</v>
      </c>
      <c r="R209" s="14">
        <v>41946.644745370373</v>
      </c>
    </row>
    <row r="210" spans="1:18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8272</v>
      </c>
      <c r="O210" t="s">
        <v>8273</v>
      </c>
      <c r="P210">
        <v>117</v>
      </c>
      <c r="Q210">
        <v>100.17</v>
      </c>
      <c r="R210" s="14">
        <v>41947.762592592589</v>
      </c>
    </row>
    <row r="211" spans="1:18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8272</v>
      </c>
      <c r="O211" t="s">
        <v>8273</v>
      </c>
      <c r="P211">
        <v>115</v>
      </c>
      <c r="Q211">
        <v>184.68</v>
      </c>
      <c r="R211" s="14">
        <v>42494.563449074078</v>
      </c>
    </row>
    <row r="212" spans="1:18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8272</v>
      </c>
      <c r="O212" t="s">
        <v>8273</v>
      </c>
      <c r="P212">
        <v>102</v>
      </c>
      <c r="Q212">
        <v>69.819999999999993</v>
      </c>
      <c r="R212" s="14">
        <v>41815.774826388886</v>
      </c>
    </row>
    <row r="213" spans="1:18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8272</v>
      </c>
      <c r="O213" t="s">
        <v>8273</v>
      </c>
      <c r="P213">
        <v>223</v>
      </c>
      <c r="Q213">
        <v>61.94</v>
      </c>
      <c r="R213" s="14">
        <v>41830.545694444445</v>
      </c>
    </row>
    <row r="214" spans="1:18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8272</v>
      </c>
      <c r="O214" t="s">
        <v>8273</v>
      </c>
      <c r="P214">
        <v>106</v>
      </c>
      <c r="Q214">
        <v>36.07</v>
      </c>
      <c r="R214" s="14">
        <v>41923.921643518523</v>
      </c>
    </row>
    <row r="215" spans="1:18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8272</v>
      </c>
      <c r="O215" t="s">
        <v>8273</v>
      </c>
      <c r="P215">
        <v>104</v>
      </c>
      <c r="Q215">
        <v>55.89</v>
      </c>
      <c r="R215" s="14">
        <v>41764.44663194444</v>
      </c>
    </row>
    <row r="216" spans="1:18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8272</v>
      </c>
      <c r="O216" t="s">
        <v>8273</v>
      </c>
      <c r="P216">
        <v>111</v>
      </c>
      <c r="Q216">
        <v>68.349999999999994</v>
      </c>
      <c r="R216" s="14">
        <v>41941.75203703704</v>
      </c>
    </row>
    <row r="217" spans="1:18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8272</v>
      </c>
      <c r="O217" t="s">
        <v>8273</v>
      </c>
      <c r="P217">
        <v>100</v>
      </c>
      <c r="Q217">
        <v>118.13</v>
      </c>
      <c r="R217" s="14">
        <v>41834.953865740739</v>
      </c>
    </row>
    <row r="218" spans="1:18" ht="6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8272</v>
      </c>
      <c r="O218" t="s">
        <v>8273</v>
      </c>
      <c r="P218">
        <v>110</v>
      </c>
      <c r="Q218">
        <v>99.79</v>
      </c>
      <c r="R218" s="14">
        <v>42290.61855324074</v>
      </c>
    </row>
    <row r="219" spans="1:18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8272</v>
      </c>
      <c r="O219" t="s">
        <v>8273</v>
      </c>
      <c r="P219">
        <v>122</v>
      </c>
      <c r="Q219">
        <v>203.33</v>
      </c>
      <c r="R219" s="14">
        <v>42152.503495370373</v>
      </c>
    </row>
    <row r="220" spans="1:18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8272</v>
      </c>
      <c r="O220" t="s">
        <v>8273</v>
      </c>
      <c r="P220">
        <v>100</v>
      </c>
      <c r="Q220">
        <v>110.23</v>
      </c>
      <c r="R220" s="14">
        <v>41791.492777777778</v>
      </c>
    </row>
    <row r="221" spans="1:18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8272</v>
      </c>
      <c r="O221" t="s">
        <v>8273</v>
      </c>
      <c r="P221">
        <v>211</v>
      </c>
      <c r="Q221">
        <v>58.61</v>
      </c>
      <c r="R221" s="14">
        <v>41808.991944444446</v>
      </c>
    </row>
    <row r="222" spans="1:18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8272</v>
      </c>
      <c r="O222" t="s">
        <v>8273</v>
      </c>
      <c r="P222">
        <v>109</v>
      </c>
      <c r="Q222">
        <v>81.38</v>
      </c>
      <c r="R222" s="14">
        <v>42500.041550925926</v>
      </c>
    </row>
    <row r="223" spans="1:18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8272</v>
      </c>
      <c r="O223" t="s">
        <v>8273</v>
      </c>
      <c r="P223">
        <v>104</v>
      </c>
      <c r="Q223">
        <v>199.17</v>
      </c>
      <c r="R223" s="14">
        <v>42265.022824074069</v>
      </c>
    </row>
    <row r="224" spans="1:18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8272</v>
      </c>
      <c r="O224" t="s">
        <v>8273</v>
      </c>
      <c r="P224">
        <v>130</v>
      </c>
      <c r="Q224">
        <v>46.43</v>
      </c>
      <c r="R224" s="14">
        <v>42053.733078703706</v>
      </c>
    </row>
    <row r="225" spans="1:18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8272</v>
      </c>
      <c r="O225" t="s">
        <v>8273</v>
      </c>
      <c r="P225">
        <v>104</v>
      </c>
      <c r="Q225">
        <v>70.569999999999993</v>
      </c>
      <c r="R225" s="14">
        <v>42675.832465277781</v>
      </c>
    </row>
    <row r="226" spans="1:18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8272</v>
      </c>
      <c r="O226" t="s">
        <v>8273</v>
      </c>
      <c r="P226">
        <v>100</v>
      </c>
      <c r="Q226">
        <v>22.22</v>
      </c>
      <c r="R226" s="14">
        <v>42467.144166666665</v>
      </c>
    </row>
    <row r="227" spans="1:18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8272</v>
      </c>
      <c r="O227" t="s">
        <v>8273</v>
      </c>
      <c r="P227">
        <v>100</v>
      </c>
      <c r="Q227">
        <v>37.78</v>
      </c>
      <c r="R227" s="14">
        <v>41894.91375</v>
      </c>
    </row>
    <row r="228" spans="1:18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8272</v>
      </c>
      <c r="O228" t="s">
        <v>8273</v>
      </c>
      <c r="P228">
        <v>101</v>
      </c>
      <c r="Q228">
        <v>72.05</v>
      </c>
      <c r="R228" s="14">
        <v>41752.83457175926</v>
      </c>
    </row>
    <row r="229" spans="1:18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8272</v>
      </c>
      <c r="O229" t="s">
        <v>8273</v>
      </c>
      <c r="P229">
        <v>101</v>
      </c>
      <c r="Q229">
        <v>103.21</v>
      </c>
      <c r="R229" s="14">
        <v>42037.791238425925</v>
      </c>
    </row>
    <row r="230" spans="1:18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8272</v>
      </c>
      <c r="O230" t="s">
        <v>8273</v>
      </c>
      <c r="P230">
        <v>140</v>
      </c>
      <c r="Q230">
        <v>35</v>
      </c>
      <c r="R230" s="14">
        <v>42088.911354166667</v>
      </c>
    </row>
    <row r="231" spans="1:18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8272</v>
      </c>
      <c r="O231" t="s">
        <v>8273</v>
      </c>
      <c r="P231">
        <v>104</v>
      </c>
      <c r="Q231">
        <v>81.78</v>
      </c>
      <c r="R231" s="14">
        <v>42018.676898148144</v>
      </c>
    </row>
    <row r="232" spans="1:18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8272</v>
      </c>
      <c r="O232" t="s">
        <v>8273</v>
      </c>
      <c r="P232">
        <v>103</v>
      </c>
      <c r="Q232">
        <v>297.02999999999997</v>
      </c>
      <c r="R232" s="14">
        <v>41884.617314814815</v>
      </c>
    </row>
    <row r="233" spans="1:18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8272</v>
      </c>
      <c r="O233" t="s">
        <v>8273</v>
      </c>
      <c r="P233">
        <v>108</v>
      </c>
      <c r="Q233">
        <v>46.61</v>
      </c>
      <c r="R233" s="14">
        <v>41884.056747685187</v>
      </c>
    </row>
    <row r="234" spans="1:18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8272</v>
      </c>
      <c r="O234" t="s">
        <v>8273</v>
      </c>
      <c r="P234">
        <v>100</v>
      </c>
      <c r="Q234">
        <v>95.24</v>
      </c>
      <c r="R234" s="14">
        <v>41839.730937500004</v>
      </c>
    </row>
    <row r="235" spans="1:18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8272</v>
      </c>
      <c r="O235" t="s">
        <v>8273</v>
      </c>
      <c r="P235">
        <v>110</v>
      </c>
      <c r="Q235">
        <v>52.21</v>
      </c>
      <c r="R235" s="14">
        <v>42380.581180555557</v>
      </c>
    </row>
    <row r="236" spans="1:18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8272</v>
      </c>
      <c r="O236" t="s">
        <v>8273</v>
      </c>
      <c r="P236">
        <v>100</v>
      </c>
      <c r="Q236">
        <v>134.15</v>
      </c>
      <c r="R236" s="14">
        <v>41776.063136574077</v>
      </c>
    </row>
    <row r="237" spans="1:18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8272</v>
      </c>
      <c r="O237" t="s">
        <v>8273</v>
      </c>
      <c r="P237">
        <v>106</v>
      </c>
      <c r="Q237">
        <v>62.83</v>
      </c>
      <c r="R237" s="14">
        <v>41800.380428240744</v>
      </c>
    </row>
    <row r="238" spans="1:18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8272</v>
      </c>
      <c r="O238" t="s">
        <v>8273</v>
      </c>
      <c r="P238">
        <v>112</v>
      </c>
      <c r="Q238">
        <v>58.95</v>
      </c>
      <c r="R238" s="14">
        <v>42572.61681712963</v>
      </c>
    </row>
    <row r="239" spans="1:18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8272</v>
      </c>
      <c r="O239" t="s">
        <v>8273</v>
      </c>
      <c r="P239">
        <v>106</v>
      </c>
      <c r="Q239">
        <v>143.11000000000001</v>
      </c>
      <c r="R239" s="14">
        <v>41851.541585648149</v>
      </c>
    </row>
    <row r="240" spans="1:18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8272</v>
      </c>
      <c r="O240" t="s">
        <v>8273</v>
      </c>
      <c r="P240">
        <v>101</v>
      </c>
      <c r="Q240">
        <v>84.17</v>
      </c>
      <c r="R240" s="14">
        <v>42205.710879629631</v>
      </c>
    </row>
    <row r="241" spans="1:18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8272</v>
      </c>
      <c r="O241" t="s">
        <v>8273</v>
      </c>
      <c r="P241">
        <v>135</v>
      </c>
      <c r="Q241">
        <v>89.79</v>
      </c>
      <c r="R241" s="14">
        <v>42374.911226851851</v>
      </c>
    </row>
    <row r="242" spans="1:18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8272</v>
      </c>
      <c r="O242" t="s">
        <v>8273</v>
      </c>
      <c r="P242">
        <v>105</v>
      </c>
      <c r="Q242">
        <v>64.16</v>
      </c>
      <c r="R242" s="14">
        <v>41809.12300925926</v>
      </c>
    </row>
    <row r="243" spans="1:18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8272</v>
      </c>
      <c r="O243" t="s">
        <v>8273</v>
      </c>
      <c r="P243">
        <v>103</v>
      </c>
      <c r="Q243">
        <v>59.65</v>
      </c>
      <c r="R243" s="14">
        <v>42294.429641203707</v>
      </c>
    </row>
    <row r="244" spans="1:18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8272</v>
      </c>
      <c r="O244" t="s">
        <v>8273</v>
      </c>
      <c r="P244">
        <v>100</v>
      </c>
      <c r="Q244">
        <v>31.25</v>
      </c>
      <c r="R244" s="14">
        <v>42124.841111111105</v>
      </c>
    </row>
    <row r="245" spans="1:18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8272</v>
      </c>
      <c r="O245" t="s">
        <v>8273</v>
      </c>
      <c r="P245">
        <v>186</v>
      </c>
      <c r="Q245">
        <v>41.22</v>
      </c>
      <c r="R245" s="14">
        <v>41861.524837962963</v>
      </c>
    </row>
    <row r="246" spans="1:18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8272</v>
      </c>
      <c r="O246" t="s">
        <v>8273</v>
      </c>
      <c r="P246">
        <v>108</v>
      </c>
      <c r="Q246">
        <v>77</v>
      </c>
      <c r="R246" s="14">
        <v>42402.889027777783</v>
      </c>
    </row>
    <row r="247" spans="1:18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8272</v>
      </c>
      <c r="O247" t="s">
        <v>8273</v>
      </c>
      <c r="P247">
        <v>110</v>
      </c>
      <c r="Q247">
        <v>51.22</v>
      </c>
      <c r="R247" s="14">
        <v>41960.119085648148</v>
      </c>
    </row>
    <row r="248" spans="1:18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8272</v>
      </c>
      <c r="O248" t="s">
        <v>8273</v>
      </c>
      <c r="P248">
        <v>171</v>
      </c>
      <c r="Q248">
        <v>68.25</v>
      </c>
      <c r="R248" s="14">
        <v>42532.052523148144</v>
      </c>
    </row>
    <row r="249" spans="1:18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8272</v>
      </c>
      <c r="O249" t="s">
        <v>8273</v>
      </c>
      <c r="P249">
        <v>101</v>
      </c>
      <c r="Q249">
        <v>41.13</v>
      </c>
      <c r="R249" s="14">
        <v>42088.723692129628</v>
      </c>
    </row>
    <row r="250" spans="1:18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8272</v>
      </c>
      <c r="O250" t="s">
        <v>8273</v>
      </c>
      <c r="P250">
        <v>153</v>
      </c>
      <c r="Q250">
        <v>41.41</v>
      </c>
      <c r="R250" s="14">
        <v>41820.639189814814</v>
      </c>
    </row>
    <row r="251" spans="1:18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8272</v>
      </c>
      <c r="O251" t="s">
        <v>8273</v>
      </c>
      <c r="P251">
        <v>101</v>
      </c>
      <c r="Q251">
        <v>145.87</v>
      </c>
      <c r="R251" s="14">
        <v>42626.7503125</v>
      </c>
    </row>
    <row r="252" spans="1:18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8272</v>
      </c>
      <c r="O252" t="s">
        <v>8273</v>
      </c>
      <c r="P252">
        <v>191</v>
      </c>
      <c r="Q252">
        <v>358.69</v>
      </c>
      <c r="R252" s="14">
        <v>41821.205636574072</v>
      </c>
    </row>
    <row r="253" spans="1:18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8272</v>
      </c>
      <c r="O253" t="s">
        <v>8273</v>
      </c>
      <c r="P253">
        <v>140</v>
      </c>
      <c r="Q253">
        <v>50.98</v>
      </c>
      <c r="R253" s="14">
        <v>42016.706678240742</v>
      </c>
    </row>
    <row r="254" spans="1:18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8272</v>
      </c>
      <c r="O254" t="s">
        <v>8273</v>
      </c>
      <c r="P254">
        <v>124</v>
      </c>
      <c r="Q254">
        <v>45.04</v>
      </c>
      <c r="R254" s="14">
        <v>42011.202581018515</v>
      </c>
    </row>
    <row r="255" spans="1:18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8272</v>
      </c>
      <c r="O255" t="s">
        <v>8273</v>
      </c>
      <c r="P255">
        <v>139</v>
      </c>
      <c r="Q255">
        <v>57.92</v>
      </c>
      <c r="R255" s="14">
        <v>42643.632858796293</v>
      </c>
    </row>
    <row r="256" spans="1:18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8272</v>
      </c>
      <c r="O256" t="s">
        <v>8273</v>
      </c>
      <c r="P256">
        <v>202</v>
      </c>
      <c r="Q256">
        <v>29.71</v>
      </c>
      <c r="R256" s="14">
        <v>42179.898472222223</v>
      </c>
    </row>
    <row r="257" spans="1:18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8272</v>
      </c>
      <c r="O257" t="s">
        <v>8273</v>
      </c>
      <c r="P257">
        <v>102</v>
      </c>
      <c r="Q257">
        <v>55.01</v>
      </c>
      <c r="R257" s="14">
        <v>42575.130057870367</v>
      </c>
    </row>
    <row r="258" spans="1:18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8272</v>
      </c>
      <c r="O258" t="s">
        <v>8273</v>
      </c>
      <c r="P258">
        <v>127</v>
      </c>
      <c r="Q258">
        <v>72.95</v>
      </c>
      <c r="R258" s="14">
        <v>42420.019097222219</v>
      </c>
    </row>
    <row r="259" spans="1:18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8272</v>
      </c>
      <c r="O259" t="s">
        <v>8273</v>
      </c>
      <c r="P259">
        <v>101</v>
      </c>
      <c r="Q259">
        <v>64.47</v>
      </c>
      <c r="R259" s="14">
        <v>42053.671666666662</v>
      </c>
    </row>
    <row r="260" spans="1:18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8272</v>
      </c>
      <c r="O260" t="s">
        <v>8273</v>
      </c>
      <c r="P260">
        <v>122</v>
      </c>
      <c r="Q260">
        <v>716.35</v>
      </c>
      <c r="R260" s="14">
        <v>42605.765381944439</v>
      </c>
    </row>
    <row r="261" spans="1:18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8272</v>
      </c>
      <c r="O261" t="s">
        <v>8273</v>
      </c>
      <c r="P261">
        <v>113</v>
      </c>
      <c r="Q261">
        <v>50.4</v>
      </c>
      <c r="R261" s="14">
        <v>42458.641724537039</v>
      </c>
    </row>
    <row r="262" spans="1:18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8272</v>
      </c>
      <c r="O262" t="s">
        <v>8273</v>
      </c>
      <c r="P262">
        <v>150</v>
      </c>
      <c r="Q262">
        <v>41.67</v>
      </c>
      <c r="R262" s="14">
        <v>42529.022013888884</v>
      </c>
    </row>
    <row r="263" spans="1:18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8272</v>
      </c>
      <c r="O263" t="s">
        <v>8273</v>
      </c>
      <c r="P263">
        <v>102</v>
      </c>
      <c r="Q263">
        <v>88.74</v>
      </c>
      <c r="R263" s="14">
        <v>41928.170497685183</v>
      </c>
    </row>
    <row r="264" spans="1:18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8272</v>
      </c>
      <c r="O264" t="s">
        <v>8273</v>
      </c>
      <c r="P264">
        <v>100</v>
      </c>
      <c r="Q264">
        <v>148.47999999999999</v>
      </c>
      <c r="R264" s="14">
        <v>42062.834444444445</v>
      </c>
    </row>
    <row r="265" spans="1:18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8272</v>
      </c>
      <c r="O265" t="s">
        <v>8273</v>
      </c>
      <c r="P265">
        <v>104</v>
      </c>
      <c r="Q265">
        <v>52</v>
      </c>
      <c r="R265" s="14">
        <v>41921.279976851853</v>
      </c>
    </row>
    <row r="266" spans="1:18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8272</v>
      </c>
      <c r="O266" t="s">
        <v>8273</v>
      </c>
      <c r="P266">
        <v>115</v>
      </c>
      <c r="Q266">
        <v>53.23</v>
      </c>
      <c r="R266" s="14">
        <v>42128.736608796295</v>
      </c>
    </row>
    <row r="267" spans="1:18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8272</v>
      </c>
      <c r="O267" t="s">
        <v>8273</v>
      </c>
      <c r="P267">
        <v>113</v>
      </c>
      <c r="Q267">
        <v>39.6</v>
      </c>
      <c r="R267" s="14">
        <v>42053.916921296302</v>
      </c>
    </row>
    <row r="268" spans="1:18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8272</v>
      </c>
      <c r="O268" t="s">
        <v>8273</v>
      </c>
      <c r="P268">
        <v>143</v>
      </c>
      <c r="Q268">
        <v>164.62</v>
      </c>
      <c r="R268" s="14">
        <v>42171.317442129628</v>
      </c>
    </row>
    <row r="269" spans="1:18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8272</v>
      </c>
      <c r="O269" t="s">
        <v>8273</v>
      </c>
      <c r="P269">
        <v>160</v>
      </c>
      <c r="Q269">
        <v>40.29</v>
      </c>
      <c r="R269" s="14">
        <v>41793.668761574074</v>
      </c>
    </row>
    <row r="270" spans="1:18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8272</v>
      </c>
      <c r="O270" t="s">
        <v>8273</v>
      </c>
      <c r="P270">
        <v>114</v>
      </c>
      <c r="Q270">
        <v>64.91</v>
      </c>
      <c r="R270" s="14">
        <v>42506.760405092587</v>
      </c>
    </row>
    <row r="271" spans="1:18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8272</v>
      </c>
      <c r="O271" t="s">
        <v>8273</v>
      </c>
      <c r="P271">
        <v>101</v>
      </c>
      <c r="Q271">
        <v>55.33</v>
      </c>
      <c r="R271" s="14">
        <v>42372.693055555559</v>
      </c>
    </row>
    <row r="272" spans="1:18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8272</v>
      </c>
      <c r="O272" t="s">
        <v>8273</v>
      </c>
      <c r="P272">
        <v>155</v>
      </c>
      <c r="Q272">
        <v>83.14</v>
      </c>
      <c r="R272" s="14">
        <v>42126.87501157407</v>
      </c>
    </row>
    <row r="273" spans="1:18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8272</v>
      </c>
      <c r="O273" t="s">
        <v>8273</v>
      </c>
      <c r="P273">
        <v>121</v>
      </c>
      <c r="Q273">
        <v>125.38</v>
      </c>
      <c r="R273" s="14">
        <v>42087.768055555556</v>
      </c>
    </row>
    <row r="274" spans="1:18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8272</v>
      </c>
      <c r="O274" t="s">
        <v>8273</v>
      </c>
      <c r="P274">
        <v>128</v>
      </c>
      <c r="Q274">
        <v>47.22</v>
      </c>
      <c r="R274" s="14">
        <v>42443.802361111113</v>
      </c>
    </row>
    <row r="275" spans="1:18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8272</v>
      </c>
      <c r="O275" t="s">
        <v>8273</v>
      </c>
      <c r="P275">
        <v>158</v>
      </c>
      <c r="Q275">
        <v>79.099999999999994</v>
      </c>
      <c r="R275" s="14">
        <v>42121.249814814815</v>
      </c>
    </row>
    <row r="276" spans="1:18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8272</v>
      </c>
      <c r="O276" t="s">
        <v>8273</v>
      </c>
      <c r="P276">
        <v>105</v>
      </c>
      <c r="Q276">
        <v>114.29</v>
      </c>
      <c r="R276" s="14">
        <v>42268.009224537032</v>
      </c>
    </row>
    <row r="277" spans="1:18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8272</v>
      </c>
      <c r="O277" t="s">
        <v>8273</v>
      </c>
      <c r="P277">
        <v>100</v>
      </c>
      <c r="Q277">
        <v>51.72</v>
      </c>
      <c r="R277" s="14">
        <v>41848.866157407407</v>
      </c>
    </row>
    <row r="278" spans="1:18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8272</v>
      </c>
      <c r="O278" t="s">
        <v>8273</v>
      </c>
      <c r="P278">
        <v>100</v>
      </c>
      <c r="Q278">
        <v>30.77</v>
      </c>
      <c r="R278" s="14">
        <v>42689.214988425927</v>
      </c>
    </row>
    <row r="279" spans="1:18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8272</v>
      </c>
      <c r="O279" t="s">
        <v>8273</v>
      </c>
      <c r="P279">
        <v>124</v>
      </c>
      <c r="Q279">
        <v>47.85</v>
      </c>
      <c r="R279" s="14">
        <v>42584.846828703703</v>
      </c>
    </row>
    <row r="280" spans="1:18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8272</v>
      </c>
      <c r="O280" t="s">
        <v>8273</v>
      </c>
      <c r="P280">
        <v>109</v>
      </c>
      <c r="Q280">
        <v>34.409999999999997</v>
      </c>
      <c r="R280" s="14">
        <v>42511.741944444439</v>
      </c>
    </row>
    <row r="281" spans="1:18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8272</v>
      </c>
      <c r="O281" t="s">
        <v>8273</v>
      </c>
      <c r="P281">
        <v>106</v>
      </c>
      <c r="Q281">
        <v>60.29</v>
      </c>
      <c r="R281" s="14">
        <v>42132.036168981482</v>
      </c>
    </row>
    <row r="282" spans="1:18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8272</v>
      </c>
      <c r="O282" t="s">
        <v>8273</v>
      </c>
      <c r="P282">
        <v>106</v>
      </c>
      <c r="Q282">
        <v>25.31</v>
      </c>
      <c r="R282" s="14">
        <v>42419.91942129629</v>
      </c>
    </row>
    <row r="283" spans="1:18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8272</v>
      </c>
      <c r="O283" t="s">
        <v>8273</v>
      </c>
      <c r="P283">
        <v>105</v>
      </c>
      <c r="Q283">
        <v>136</v>
      </c>
      <c r="R283" s="14">
        <v>42430.839398148149</v>
      </c>
    </row>
    <row r="284" spans="1:18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8272</v>
      </c>
      <c r="O284" t="s">
        <v>8273</v>
      </c>
      <c r="P284">
        <v>100</v>
      </c>
      <c r="Q284">
        <v>125</v>
      </c>
      <c r="R284" s="14">
        <v>42297.748738425929</v>
      </c>
    </row>
    <row r="285" spans="1:18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8272</v>
      </c>
      <c r="O285" t="s">
        <v>8273</v>
      </c>
      <c r="P285">
        <v>104</v>
      </c>
      <c r="Q285">
        <v>66.510000000000005</v>
      </c>
      <c r="R285" s="14">
        <v>41760.935706018521</v>
      </c>
    </row>
    <row r="286" spans="1:18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8272</v>
      </c>
      <c r="O286" t="s">
        <v>8273</v>
      </c>
      <c r="P286">
        <v>102</v>
      </c>
      <c r="Q286">
        <v>105</v>
      </c>
      <c r="R286" s="14">
        <v>41829.734259259261</v>
      </c>
    </row>
    <row r="287" spans="1:18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8272</v>
      </c>
      <c r="O287" t="s">
        <v>8273</v>
      </c>
      <c r="P287">
        <v>104</v>
      </c>
      <c r="Q287">
        <v>145</v>
      </c>
      <c r="R287" s="14">
        <v>42491.92288194444</v>
      </c>
    </row>
    <row r="288" spans="1:18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8272</v>
      </c>
      <c r="O288" t="s">
        <v>8273</v>
      </c>
      <c r="P288">
        <v>106</v>
      </c>
      <c r="Q288">
        <v>96.67</v>
      </c>
      <c r="R288" s="14">
        <v>41950.859560185185</v>
      </c>
    </row>
    <row r="289" spans="1:18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8272</v>
      </c>
      <c r="O289" t="s">
        <v>8273</v>
      </c>
      <c r="P289">
        <v>101</v>
      </c>
      <c r="Q289">
        <v>60.33</v>
      </c>
      <c r="R289" s="14">
        <v>41802.62090277778</v>
      </c>
    </row>
    <row r="290" spans="1:18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8272</v>
      </c>
      <c r="O290" t="s">
        <v>8273</v>
      </c>
      <c r="P290">
        <v>118</v>
      </c>
      <c r="Q290">
        <v>75.34</v>
      </c>
      <c r="R290" s="14">
        <v>41781.096203703702</v>
      </c>
    </row>
    <row r="291" spans="1:18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8272</v>
      </c>
      <c r="O291" t="s">
        <v>8273</v>
      </c>
      <c r="P291">
        <v>110</v>
      </c>
      <c r="Q291">
        <v>55</v>
      </c>
      <c r="R291" s="14">
        <v>42020.846666666665</v>
      </c>
    </row>
    <row r="292" spans="1:18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8272</v>
      </c>
      <c r="O292" t="s">
        <v>8273</v>
      </c>
      <c r="P292">
        <v>103</v>
      </c>
      <c r="Q292">
        <v>66.959999999999994</v>
      </c>
      <c r="R292" s="14">
        <v>42125.772812499999</v>
      </c>
    </row>
    <row r="293" spans="1:18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8272</v>
      </c>
      <c r="O293" t="s">
        <v>8273</v>
      </c>
      <c r="P293">
        <v>100</v>
      </c>
      <c r="Q293">
        <v>227.27</v>
      </c>
      <c r="R293" s="14">
        <v>41856.010069444441</v>
      </c>
    </row>
    <row r="294" spans="1:18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8272</v>
      </c>
      <c r="O294" t="s">
        <v>8273</v>
      </c>
      <c r="P294">
        <v>110</v>
      </c>
      <c r="Q294">
        <v>50.02</v>
      </c>
      <c r="R294" s="14">
        <v>41893.783553240741</v>
      </c>
    </row>
    <row r="295" spans="1:18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8272</v>
      </c>
      <c r="O295" t="s">
        <v>8273</v>
      </c>
      <c r="P295">
        <v>169</v>
      </c>
      <c r="Q295">
        <v>45.62</v>
      </c>
      <c r="R295" s="14">
        <v>41881.361342592594</v>
      </c>
    </row>
    <row r="296" spans="1:18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8272</v>
      </c>
      <c r="O296" t="s">
        <v>8273</v>
      </c>
      <c r="P296">
        <v>102</v>
      </c>
      <c r="Q296">
        <v>137.24</v>
      </c>
      <c r="R296" s="14">
        <v>41880.76357638889</v>
      </c>
    </row>
    <row r="297" spans="1:18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8272</v>
      </c>
      <c r="O297" t="s">
        <v>8273</v>
      </c>
      <c r="P297">
        <v>106</v>
      </c>
      <c r="Q297">
        <v>75.709999999999994</v>
      </c>
      <c r="R297" s="14">
        <v>42214.6956712963</v>
      </c>
    </row>
    <row r="298" spans="1:18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8272</v>
      </c>
      <c r="O298" t="s">
        <v>8273</v>
      </c>
      <c r="P298">
        <v>102</v>
      </c>
      <c r="Q298">
        <v>99</v>
      </c>
      <c r="R298" s="14">
        <v>42460.335312499999</v>
      </c>
    </row>
    <row r="299" spans="1:18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8272</v>
      </c>
      <c r="O299" t="s">
        <v>8273</v>
      </c>
      <c r="P299">
        <v>117</v>
      </c>
      <c r="Q299">
        <v>81.569999999999993</v>
      </c>
      <c r="R299" s="14">
        <v>42167.023206018523</v>
      </c>
    </row>
    <row r="300" spans="1:18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8272</v>
      </c>
      <c r="O300" t="s">
        <v>8273</v>
      </c>
      <c r="P300">
        <v>132</v>
      </c>
      <c r="Q300">
        <v>36.67</v>
      </c>
      <c r="R300" s="14">
        <v>42177.761782407411</v>
      </c>
    </row>
    <row r="301" spans="1:18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8272</v>
      </c>
      <c r="O301" t="s">
        <v>8273</v>
      </c>
      <c r="P301">
        <v>128</v>
      </c>
      <c r="Q301">
        <v>49.23</v>
      </c>
      <c r="R301" s="14">
        <v>42521.654328703706</v>
      </c>
    </row>
    <row r="302" spans="1:18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8272</v>
      </c>
      <c r="O302" t="s">
        <v>8273</v>
      </c>
      <c r="P302">
        <v>119</v>
      </c>
      <c r="Q302">
        <v>42.3</v>
      </c>
      <c r="R302" s="14">
        <v>41884.599849537037</v>
      </c>
    </row>
    <row r="303" spans="1:18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8272</v>
      </c>
      <c r="O303" t="s">
        <v>8273</v>
      </c>
      <c r="P303">
        <v>126</v>
      </c>
      <c r="Q303">
        <v>78.88</v>
      </c>
      <c r="R303" s="14">
        <v>42289.761192129634</v>
      </c>
    </row>
    <row r="304" spans="1:18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8272</v>
      </c>
      <c r="O304" t="s">
        <v>8273</v>
      </c>
      <c r="P304">
        <v>156</v>
      </c>
      <c r="Q304">
        <v>38.28</v>
      </c>
      <c r="R304" s="14">
        <v>42243.6252662037</v>
      </c>
    </row>
    <row r="305" spans="1:18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8272</v>
      </c>
      <c r="O305" t="s">
        <v>8273</v>
      </c>
      <c r="P305">
        <v>120</v>
      </c>
      <c r="Q305">
        <v>55.23</v>
      </c>
      <c r="R305" s="14">
        <v>42600.756041666667</v>
      </c>
    </row>
    <row r="306" spans="1:18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8272</v>
      </c>
      <c r="O306" t="s">
        <v>8273</v>
      </c>
      <c r="P306">
        <v>102</v>
      </c>
      <c r="Q306">
        <v>66.150000000000006</v>
      </c>
      <c r="R306" s="14">
        <v>41829.599791666667</v>
      </c>
    </row>
    <row r="307" spans="1:18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8272</v>
      </c>
      <c r="O307" t="s">
        <v>8273</v>
      </c>
      <c r="P307">
        <v>100</v>
      </c>
      <c r="Q307">
        <v>104.17</v>
      </c>
      <c r="R307" s="14">
        <v>42040.831678240742</v>
      </c>
    </row>
    <row r="308" spans="1:18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8272</v>
      </c>
      <c r="O308" t="s">
        <v>8273</v>
      </c>
      <c r="P308">
        <v>100</v>
      </c>
      <c r="Q308">
        <v>31.38</v>
      </c>
      <c r="R308" s="14">
        <v>42075.807395833333</v>
      </c>
    </row>
    <row r="309" spans="1:18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8272</v>
      </c>
      <c r="O309" t="s">
        <v>8273</v>
      </c>
      <c r="P309">
        <v>102</v>
      </c>
      <c r="Q309">
        <v>59.21</v>
      </c>
      <c r="R309" s="14">
        <v>42073.660694444443</v>
      </c>
    </row>
    <row r="310" spans="1:18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8272</v>
      </c>
      <c r="O310" t="s">
        <v>8273</v>
      </c>
      <c r="P310">
        <v>114</v>
      </c>
      <c r="Q310">
        <v>119.18</v>
      </c>
      <c r="R310" s="14">
        <v>42480.078715277778</v>
      </c>
    </row>
    <row r="311" spans="1:18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8272</v>
      </c>
      <c r="O311" t="s">
        <v>8273</v>
      </c>
      <c r="P311">
        <v>102</v>
      </c>
      <c r="Q311">
        <v>164.62</v>
      </c>
      <c r="R311" s="14">
        <v>42411.942291666666</v>
      </c>
    </row>
    <row r="312" spans="1:18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8272</v>
      </c>
      <c r="O312" t="s">
        <v>8273</v>
      </c>
      <c r="P312">
        <v>102</v>
      </c>
      <c r="Q312">
        <v>61.1</v>
      </c>
      <c r="R312" s="14">
        <v>41753.515856481477</v>
      </c>
    </row>
    <row r="313" spans="1:18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8272</v>
      </c>
      <c r="O313" t="s">
        <v>8273</v>
      </c>
      <c r="P313">
        <v>106</v>
      </c>
      <c r="Q313">
        <v>56.2</v>
      </c>
      <c r="R313" s="14">
        <v>42196.028703703705</v>
      </c>
    </row>
    <row r="314" spans="1:18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8272</v>
      </c>
      <c r="O314" t="s">
        <v>8273</v>
      </c>
      <c r="P314">
        <v>113</v>
      </c>
      <c r="Q314">
        <v>107</v>
      </c>
      <c r="R314" s="14">
        <v>42016.050451388888</v>
      </c>
    </row>
    <row r="315" spans="1:18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8272</v>
      </c>
      <c r="O315" t="s">
        <v>8273</v>
      </c>
      <c r="P315">
        <v>100</v>
      </c>
      <c r="Q315">
        <v>179.28</v>
      </c>
      <c r="R315" s="14">
        <v>41730.276747685188</v>
      </c>
    </row>
    <row r="316" spans="1:18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8272</v>
      </c>
      <c r="O316" t="s">
        <v>8273</v>
      </c>
      <c r="P316">
        <v>102</v>
      </c>
      <c r="Q316">
        <v>47.41</v>
      </c>
      <c r="R316" s="14">
        <v>42203.680300925931</v>
      </c>
    </row>
    <row r="317" spans="1:18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8272</v>
      </c>
      <c r="O317" t="s">
        <v>8273</v>
      </c>
      <c r="P317">
        <v>131</v>
      </c>
      <c r="Q317">
        <v>97.92</v>
      </c>
      <c r="R317" s="14">
        <v>41974.743148148147</v>
      </c>
    </row>
    <row r="318" spans="1:18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8272</v>
      </c>
      <c r="O318" t="s">
        <v>8273</v>
      </c>
      <c r="P318">
        <v>111</v>
      </c>
      <c r="Q318">
        <v>58.42</v>
      </c>
      <c r="R318" s="14">
        <v>41869.740671296298</v>
      </c>
    </row>
    <row r="319" spans="1:18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8272</v>
      </c>
      <c r="O319" t="s">
        <v>8273</v>
      </c>
      <c r="P319">
        <v>100</v>
      </c>
      <c r="Q319">
        <v>122.54</v>
      </c>
      <c r="R319" s="14">
        <v>41982.688611111109</v>
      </c>
    </row>
    <row r="320" spans="1:18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8272</v>
      </c>
      <c r="O320" t="s">
        <v>8273</v>
      </c>
      <c r="P320">
        <v>114</v>
      </c>
      <c r="Q320">
        <v>87.96</v>
      </c>
      <c r="R320" s="14">
        <v>41976.331979166673</v>
      </c>
    </row>
    <row r="321" spans="1:18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8272</v>
      </c>
      <c r="O321" t="s">
        <v>8273</v>
      </c>
      <c r="P321">
        <v>106</v>
      </c>
      <c r="Q321">
        <v>136.78</v>
      </c>
      <c r="R321" s="14">
        <v>41926.942685185182</v>
      </c>
    </row>
    <row r="322" spans="1:18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8272</v>
      </c>
      <c r="O322" t="s">
        <v>8273</v>
      </c>
      <c r="P322">
        <v>101</v>
      </c>
      <c r="Q322">
        <v>99.34</v>
      </c>
      <c r="R322" s="14">
        <v>42561.783877314811</v>
      </c>
    </row>
    <row r="323" spans="1:18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8272</v>
      </c>
      <c r="O323" t="s">
        <v>8273</v>
      </c>
      <c r="P323">
        <v>100</v>
      </c>
      <c r="Q323">
        <v>20</v>
      </c>
      <c r="R323" s="14">
        <v>42649.54923611111</v>
      </c>
    </row>
    <row r="324" spans="1:18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8272</v>
      </c>
      <c r="O324" t="s">
        <v>8273</v>
      </c>
      <c r="P324">
        <v>130</v>
      </c>
      <c r="Q324">
        <v>28.89</v>
      </c>
      <c r="R324" s="14">
        <v>42093.786840277782</v>
      </c>
    </row>
    <row r="325" spans="1:18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8272</v>
      </c>
      <c r="O325" t="s">
        <v>8273</v>
      </c>
      <c r="P325">
        <v>114</v>
      </c>
      <c r="Q325">
        <v>37.96</v>
      </c>
      <c r="R325" s="14">
        <v>42026.176180555558</v>
      </c>
    </row>
    <row r="326" spans="1:18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8272</v>
      </c>
      <c r="O326" t="s">
        <v>8273</v>
      </c>
      <c r="P326">
        <v>287</v>
      </c>
      <c r="Q326">
        <v>58.57</v>
      </c>
      <c r="R326" s="14">
        <v>42451.095856481479</v>
      </c>
    </row>
    <row r="327" spans="1:18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8272</v>
      </c>
      <c r="O327" t="s">
        <v>8273</v>
      </c>
      <c r="P327">
        <v>109</v>
      </c>
      <c r="Q327">
        <v>135.63</v>
      </c>
      <c r="R327" s="14">
        <v>42418.425983796296</v>
      </c>
    </row>
    <row r="328" spans="1:18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8272</v>
      </c>
      <c r="O328" t="s">
        <v>8273</v>
      </c>
      <c r="P328">
        <v>119</v>
      </c>
      <c r="Q328">
        <v>176.09</v>
      </c>
      <c r="R328" s="14">
        <v>41964.716319444444</v>
      </c>
    </row>
    <row r="329" spans="1:18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8272</v>
      </c>
      <c r="O329" t="s">
        <v>8273</v>
      </c>
      <c r="P329">
        <v>109</v>
      </c>
      <c r="Q329">
        <v>151.97999999999999</v>
      </c>
      <c r="R329" s="14">
        <v>42576.697569444441</v>
      </c>
    </row>
    <row r="330" spans="1:18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8272</v>
      </c>
      <c r="O330" t="s">
        <v>8273</v>
      </c>
      <c r="P330">
        <v>128</v>
      </c>
      <c r="Q330">
        <v>82.26</v>
      </c>
      <c r="R330" s="14">
        <v>42125.647534722222</v>
      </c>
    </row>
    <row r="331" spans="1:18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8272</v>
      </c>
      <c r="O331" t="s">
        <v>8273</v>
      </c>
      <c r="P331">
        <v>175</v>
      </c>
      <c r="Q331">
        <v>68.06</v>
      </c>
      <c r="R331" s="14">
        <v>42003.948425925926</v>
      </c>
    </row>
    <row r="332" spans="1:18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8272</v>
      </c>
      <c r="O332" t="s">
        <v>8273</v>
      </c>
      <c r="P332">
        <v>127</v>
      </c>
      <c r="Q332">
        <v>72.709999999999994</v>
      </c>
      <c r="R332" s="14">
        <v>41988.829942129625</v>
      </c>
    </row>
    <row r="333" spans="1:18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8272</v>
      </c>
      <c r="O333" t="s">
        <v>8273</v>
      </c>
      <c r="P333">
        <v>111</v>
      </c>
      <c r="Q333">
        <v>77.19</v>
      </c>
      <c r="R333" s="14">
        <v>41974.898599537039</v>
      </c>
    </row>
    <row r="334" spans="1:18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8272</v>
      </c>
      <c r="O334" t="s">
        <v>8273</v>
      </c>
      <c r="P334">
        <v>126</v>
      </c>
      <c r="Q334">
        <v>55.97</v>
      </c>
      <c r="R334" s="14">
        <v>42592.066921296297</v>
      </c>
    </row>
    <row r="335" spans="1:18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8272</v>
      </c>
      <c r="O335" t="s">
        <v>8273</v>
      </c>
      <c r="P335">
        <v>119</v>
      </c>
      <c r="Q335">
        <v>49.69</v>
      </c>
      <c r="R335" s="14">
        <v>42050.008368055554</v>
      </c>
    </row>
    <row r="336" spans="1:18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8272</v>
      </c>
      <c r="O336" t="s">
        <v>8273</v>
      </c>
      <c r="P336">
        <v>103</v>
      </c>
      <c r="Q336">
        <v>77.73</v>
      </c>
      <c r="R336" s="14">
        <v>42417.585532407407</v>
      </c>
    </row>
    <row r="337" spans="1:18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8272</v>
      </c>
      <c r="O337" t="s">
        <v>8273</v>
      </c>
      <c r="P337">
        <v>110</v>
      </c>
      <c r="Q337">
        <v>40.78</v>
      </c>
      <c r="R337" s="14">
        <v>41866.79886574074</v>
      </c>
    </row>
    <row r="338" spans="1:18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8272</v>
      </c>
      <c r="O338" t="s">
        <v>8273</v>
      </c>
      <c r="P338">
        <v>202</v>
      </c>
      <c r="Q338">
        <v>59.41</v>
      </c>
      <c r="R338" s="14">
        <v>42220.79487268519</v>
      </c>
    </row>
    <row r="339" spans="1:18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8272</v>
      </c>
      <c r="O339" t="s">
        <v>8273</v>
      </c>
      <c r="P339">
        <v>130</v>
      </c>
      <c r="Q339">
        <v>3.25</v>
      </c>
      <c r="R339" s="14">
        <v>42628.849120370374</v>
      </c>
    </row>
    <row r="340" spans="1:18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8272</v>
      </c>
      <c r="O340" t="s">
        <v>8273</v>
      </c>
      <c r="P340">
        <v>100</v>
      </c>
      <c r="Q340">
        <v>81.67</v>
      </c>
      <c r="R340" s="14">
        <v>42447.894432870366</v>
      </c>
    </row>
    <row r="341" spans="1:18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8272</v>
      </c>
      <c r="O341" t="s">
        <v>8273</v>
      </c>
      <c r="P341">
        <v>171</v>
      </c>
      <c r="Q341">
        <v>44.91</v>
      </c>
      <c r="R341" s="14">
        <v>42283.864351851851</v>
      </c>
    </row>
    <row r="342" spans="1:18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8272</v>
      </c>
      <c r="O342" t="s">
        <v>8273</v>
      </c>
      <c r="P342">
        <v>113</v>
      </c>
      <c r="Q342">
        <v>49.06</v>
      </c>
      <c r="R342" s="14">
        <v>42483.015694444446</v>
      </c>
    </row>
    <row r="343" spans="1:18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8272</v>
      </c>
      <c r="O343" t="s">
        <v>8273</v>
      </c>
      <c r="P343">
        <v>100</v>
      </c>
      <c r="Q343">
        <v>62.5</v>
      </c>
      <c r="R343" s="14">
        <v>41788.58997685185</v>
      </c>
    </row>
    <row r="344" spans="1:18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8272</v>
      </c>
      <c r="O344" t="s">
        <v>8273</v>
      </c>
      <c r="P344">
        <v>101</v>
      </c>
      <c r="Q344">
        <v>35.49</v>
      </c>
      <c r="R344" s="14">
        <v>42144.041851851856</v>
      </c>
    </row>
    <row r="345" spans="1:18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8272</v>
      </c>
      <c r="O345" t="s">
        <v>8273</v>
      </c>
      <c r="P345">
        <v>113</v>
      </c>
      <c r="Q345">
        <v>66.47</v>
      </c>
      <c r="R345" s="14">
        <v>42661.132245370376</v>
      </c>
    </row>
    <row r="346" spans="1:18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8272</v>
      </c>
      <c r="O346" t="s">
        <v>8273</v>
      </c>
      <c r="P346">
        <v>105</v>
      </c>
      <c r="Q346">
        <v>56.07</v>
      </c>
      <c r="R346" s="14">
        <v>42037.938206018516</v>
      </c>
    </row>
    <row r="347" spans="1:18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8272</v>
      </c>
      <c r="O347" t="s">
        <v>8273</v>
      </c>
      <c r="P347">
        <v>110</v>
      </c>
      <c r="Q347">
        <v>47.03</v>
      </c>
      <c r="R347" s="14">
        <v>42619.935694444444</v>
      </c>
    </row>
    <row r="348" spans="1:18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8272</v>
      </c>
      <c r="O348" t="s">
        <v>8273</v>
      </c>
      <c r="P348">
        <v>100</v>
      </c>
      <c r="Q348">
        <v>47.67</v>
      </c>
      <c r="R348" s="14">
        <v>41877.221886574072</v>
      </c>
    </row>
    <row r="349" spans="1:18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8272</v>
      </c>
      <c r="O349" t="s">
        <v>8273</v>
      </c>
      <c r="P349">
        <v>120</v>
      </c>
      <c r="Q349">
        <v>88.24</v>
      </c>
      <c r="R349" s="14">
        <v>41828.736921296295</v>
      </c>
    </row>
    <row r="350" spans="1:18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8272</v>
      </c>
      <c r="O350" t="s">
        <v>8273</v>
      </c>
      <c r="P350">
        <v>105</v>
      </c>
      <c r="Q350">
        <v>80.72</v>
      </c>
      <c r="R350" s="14">
        <v>42545.774189814809</v>
      </c>
    </row>
    <row r="351" spans="1:18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8272</v>
      </c>
      <c r="O351" t="s">
        <v>8273</v>
      </c>
      <c r="P351">
        <v>100</v>
      </c>
      <c r="Q351">
        <v>68.97</v>
      </c>
      <c r="R351" s="14">
        <v>42460.741747685184</v>
      </c>
    </row>
    <row r="352" spans="1:18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8272</v>
      </c>
      <c r="O352" t="s">
        <v>8273</v>
      </c>
      <c r="P352">
        <v>100</v>
      </c>
      <c r="Q352">
        <v>550.04</v>
      </c>
      <c r="R352" s="14">
        <v>41887.292187500003</v>
      </c>
    </row>
    <row r="353" spans="1:18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8272</v>
      </c>
      <c r="O353" t="s">
        <v>8273</v>
      </c>
      <c r="P353">
        <v>104</v>
      </c>
      <c r="Q353">
        <v>57.78</v>
      </c>
      <c r="R353" s="14">
        <v>41828.646319444444</v>
      </c>
    </row>
    <row r="354" spans="1:18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8272</v>
      </c>
      <c r="O354" t="s">
        <v>8273</v>
      </c>
      <c r="P354">
        <v>116</v>
      </c>
      <c r="Q354">
        <v>73.58</v>
      </c>
      <c r="R354" s="14">
        <v>42173.803217592591</v>
      </c>
    </row>
    <row r="355" spans="1:18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8272</v>
      </c>
      <c r="O355" t="s">
        <v>8273</v>
      </c>
      <c r="P355">
        <v>101</v>
      </c>
      <c r="Q355">
        <v>75.5</v>
      </c>
      <c r="R355" s="14">
        <v>41775.858564814815</v>
      </c>
    </row>
    <row r="356" spans="1:18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8272</v>
      </c>
      <c r="O356" t="s">
        <v>8273</v>
      </c>
      <c r="P356">
        <v>102</v>
      </c>
      <c r="Q356">
        <v>235.46</v>
      </c>
      <c r="R356" s="14">
        <v>42055.277199074073</v>
      </c>
    </row>
    <row r="357" spans="1:18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8272</v>
      </c>
      <c r="O357" t="s">
        <v>8273</v>
      </c>
      <c r="P357">
        <v>111</v>
      </c>
      <c r="Q357">
        <v>92.5</v>
      </c>
      <c r="R357" s="14">
        <v>42447.896666666667</v>
      </c>
    </row>
    <row r="358" spans="1:18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8272</v>
      </c>
      <c r="O358" t="s">
        <v>8273</v>
      </c>
      <c r="P358">
        <v>109</v>
      </c>
      <c r="Q358">
        <v>46.05</v>
      </c>
      <c r="R358" s="14">
        <v>42523.248715277776</v>
      </c>
    </row>
    <row r="359" spans="1:18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8272</v>
      </c>
      <c r="O359" t="s">
        <v>8273</v>
      </c>
      <c r="P359">
        <v>100</v>
      </c>
      <c r="Q359">
        <v>31.58</v>
      </c>
      <c r="R359" s="14">
        <v>41822.90488425926</v>
      </c>
    </row>
    <row r="360" spans="1:18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8272</v>
      </c>
      <c r="O360" t="s">
        <v>8273</v>
      </c>
      <c r="P360">
        <v>104</v>
      </c>
      <c r="Q360">
        <v>36.96</v>
      </c>
      <c r="R360" s="14">
        <v>42185.556157407409</v>
      </c>
    </row>
    <row r="361" spans="1:18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8272</v>
      </c>
      <c r="O361" t="s">
        <v>8273</v>
      </c>
      <c r="P361">
        <v>101</v>
      </c>
      <c r="Q361">
        <v>88.25</v>
      </c>
      <c r="R361" s="14">
        <v>41820.62809027778</v>
      </c>
    </row>
    <row r="362" spans="1:18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8272</v>
      </c>
      <c r="O362" t="s">
        <v>8273</v>
      </c>
      <c r="P362">
        <v>129</v>
      </c>
      <c r="Q362">
        <v>64.38</v>
      </c>
      <c r="R362" s="14">
        <v>41876.815787037034</v>
      </c>
    </row>
    <row r="363" spans="1:18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8272</v>
      </c>
      <c r="O363" t="s">
        <v>8273</v>
      </c>
      <c r="P363">
        <v>103</v>
      </c>
      <c r="Q363">
        <v>62.05</v>
      </c>
      <c r="R363" s="14">
        <v>41802.574282407404</v>
      </c>
    </row>
    <row r="364" spans="1:18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8272</v>
      </c>
      <c r="O364" t="s">
        <v>8273</v>
      </c>
      <c r="P364">
        <v>110</v>
      </c>
      <c r="Q364">
        <v>73.400000000000006</v>
      </c>
      <c r="R364" s="14">
        <v>41786.761354166665</v>
      </c>
    </row>
    <row r="365" spans="1:18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8272</v>
      </c>
      <c r="O365" t="s">
        <v>8273</v>
      </c>
      <c r="P365">
        <v>113</v>
      </c>
      <c r="Q365">
        <v>99.5</v>
      </c>
      <c r="R365" s="14">
        <v>42627.454097222217</v>
      </c>
    </row>
    <row r="366" spans="1:18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8272</v>
      </c>
      <c r="O366" t="s">
        <v>8273</v>
      </c>
      <c r="P366">
        <v>112</v>
      </c>
      <c r="Q366">
        <v>62.17</v>
      </c>
      <c r="R366" s="14">
        <v>42374.651504629626</v>
      </c>
    </row>
    <row r="367" spans="1:18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8272</v>
      </c>
      <c r="O367" t="s">
        <v>8273</v>
      </c>
      <c r="P367">
        <v>139</v>
      </c>
      <c r="Q367">
        <v>62.33</v>
      </c>
      <c r="R367" s="14">
        <v>41772.685393518521</v>
      </c>
    </row>
    <row r="368" spans="1:18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8272</v>
      </c>
      <c r="O368" t="s">
        <v>8273</v>
      </c>
      <c r="P368">
        <v>111</v>
      </c>
      <c r="Q368">
        <v>58.79</v>
      </c>
      <c r="R368" s="14">
        <v>42633.116851851853</v>
      </c>
    </row>
    <row r="369" spans="1:18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8272</v>
      </c>
      <c r="O369" t="s">
        <v>8273</v>
      </c>
      <c r="P369">
        <v>139</v>
      </c>
      <c r="Q369">
        <v>45.35</v>
      </c>
      <c r="R369" s="14">
        <v>42219.180393518516</v>
      </c>
    </row>
    <row r="370" spans="1:18" ht="6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8272</v>
      </c>
      <c r="O370" t="s">
        <v>8273</v>
      </c>
      <c r="P370">
        <v>106</v>
      </c>
      <c r="Q370">
        <v>41.94</v>
      </c>
      <c r="R370" s="14">
        <v>41753.593275462961</v>
      </c>
    </row>
    <row r="371" spans="1:18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8272</v>
      </c>
      <c r="O371" t="s">
        <v>8273</v>
      </c>
      <c r="P371">
        <v>101</v>
      </c>
      <c r="Q371">
        <v>59.17</v>
      </c>
      <c r="R371" s="14">
        <v>42230.662731481483</v>
      </c>
    </row>
    <row r="372" spans="1:18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8272</v>
      </c>
      <c r="O372" t="s">
        <v>8273</v>
      </c>
      <c r="P372">
        <v>100</v>
      </c>
      <c r="Q372">
        <v>200.49</v>
      </c>
      <c r="R372" s="14">
        <v>41787.218229166669</v>
      </c>
    </row>
    <row r="373" spans="1:18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8272</v>
      </c>
      <c r="O373" t="s">
        <v>8273</v>
      </c>
      <c r="P373">
        <v>118</v>
      </c>
      <c r="Q373">
        <v>57.26</v>
      </c>
      <c r="R373" s="14">
        <v>42147.826840277776</v>
      </c>
    </row>
    <row r="374" spans="1:18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8272</v>
      </c>
      <c r="O374" t="s">
        <v>8273</v>
      </c>
      <c r="P374">
        <v>120</v>
      </c>
      <c r="Q374">
        <v>58.06</v>
      </c>
      <c r="R374" s="14">
        <v>41940.598182870373</v>
      </c>
    </row>
    <row r="375" spans="1:18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8272</v>
      </c>
      <c r="O375" t="s">
        <v>8273</v>
      </c>
      <c r="P375">
        <v>128</v>
      </c>
      <c r="Q375">
        <v>186.8</v>
      </c>
      <c r="R375" s="14">
        <v>42020.700567129628</v>
      </c>
    </row>
    <row r="376" spans="1:18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8272</v>
      </c>
      <c r="O376" t="s">
        <v>8273</v>
      </c>
      <c r="P376">
        <v>126</v>
      </c>
      <c r="Q376">
        <v>74.12</v>
      </c>
      <c r="R376" s="14">
        <v>41891.96503472222</v>
      </c>
    </row>
    <row r="377" spans="1:18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8272</v>
      </c>
      <c r="O377" t="s">
        <v>8273</v>
      </c>
      <c r="P377">
        <v>107</v>
      </c>
      <c r="Q377">
        <v>62.67</v>
      </c>
      <c r="R377" s="14">
        <v>42490.133877314816</v>
      </c>
    </row>
    <row r="378" spans="1:18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8272</v>
      </c>
      <c r="O378" t="s">
        <v>8273</v>
      </c>
      <c r="P378">
        <v>100</v>
      </c>
      <c r="Q378">
        <v>121.36</v>
      </c>
      <c r="R378" s="14">
        <v>41995.870486111111</v>
      </c>
    </row>
    <row r="379" spans="1:18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8272</v>
      </c>
      <c r="O379" t="s">
        <v>8273</v>
      </c>
      <c r="P379">
        <v>111</v>
      </c>
      <c r="Q379">
        <v>40.630000000000003</v>
      </c>
      <c r="R379" s="14">
        <v>42401.806562500002</v>
      </c>
    </row>
    <row r="380" spans="1:18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8272</v>
      </c>
      <c r="O380" t="s">
        <v>8273</v>
      </c>
      <c r="P380">
        <v>101</v>
      </c>
      <c r="Q380">
        <v>63</v>
      </c>
      <c r="R380" s="14">
        <v>41897.602037037039</v>
      </c>
    </row>
    <row r="381" spans="1:18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8272</v>
      </c>
      <c r="O381" t="s">
        <v>8273</v>
      </c>
      <c r="P381">
        <v>121</v>
      </c>
      <c r="Q381">
        <v>33.67</v>
      </c>
      <c r="R381" s="14">
        <v>41882.585648148146</v>
      </c>
    </row>
    <row r="382" spans="1:18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8272</v>
      </c>
      <c r="O382" t="s">
        <v>8273</v>
      </c>
      <c r="P382">
        <v>123</v>
      </c>
      <c r="Q382">
        <v>43.2</v>
      </c>
      <c r="R382" s="14">
        <v>42556.504490740743</v>
      </c>
    </row>
    <row r="383" spans="1:18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8272</v>
      </c>
      <c r="O383" t="s">
        <v>8273</v>
      </c>
      <c r="P383">
        <v>103</v>
      </c>
      <c r="Q383">
        <v>83.57</v>
      </c>
      <c r="R383" s="14">
        <v>41792.542986111112</v>
      </c>
    </row>
    <row r="384" spans="1:18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8272</v>
      </c>
      <c r="O384" t="s">
        <v>8273</v>
      </c>
      <c r="P384">
        <v>121</v>
      </c>
      <c r="Q384">
        <v>140</v>
      </c>
      <c r="R384" s="14">
        <v>41879.913761574076</v>
      </c>
    </row>
    <row r="385" spans="1:18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8272</v>
      </c>
      <c r="O385" t="s">
        <v>8273</v>
      </c>
      <c r="P385">
        <v>186</v>
      </c>
      <c r="Q385">
        <v>80.87</v>
      </c>
      <c r="R385" s="14">
        <v>42552.048356481479</v>
      </c>
    </row>
    <row r="386" spans="1:18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8272</v>
      </c>
      <c r="O386" t="s">
        <v>8273</v>
      </c>
      <c r="P386">
        <v>300</v>
      </c>
      <c r="Q386">
        <v>53.85</v>
      </c>
      <c r="R386" s="14">
        <v>41810.142199074071</v>
      </c>
    </row>
    <row r="387" spans="1:18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8272</v>
      </c>
      <c r="O387" t="s">
        <v>8273</v>
      </c>
      <c r="P387">
        <v>141</v>
      </c>
      <c r="Q387">
        <v>67.959999999999994</v>
      </c>
      <c r="R387" s="14">
        <v>42072.576249999998</v>
      </c>
    </row>
    <row r="388" spans="1:18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8272</v>
      </c>
      <c r="O388" t="s">
        <v>8273</v>
      </c>
      <c r="P388">
        <v>114</v>
      </c>
      <c r="Q388">
        <v>27.14</v>
      </c>
      <c r="R388" s="14">
        <v>41779.724224537036</v>
      </c>
    </row>
    <row r="389" spans="1:18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8272</v>
      </c>
      <c r="O389" t="s">
        <v>8273</v>
      </c>
      <c r="P389">
        <v>154</v>
      </c>
      <c r="Q389">
        <v>110.87</v>
      </c>
      <c r="R389" s="14">
        <v>42134.172071759262</v>
      </c>
    </row>
    <row r="390" spans="1:18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8272</v>
      </c>
      <c r="O390" t="s">
        <v>8273</v>
      </c>
      <c r="P390">
        <v>102</v>
      </c>
      <c r="Q390">
        <v>106.84</v>
      </c>
      <c r="R390" s="14">
        <v>42505.738032407404</v>
      </c>
    </row>
    <row r="391" spans="1:18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8272</v>
      </c>
      <c r="O391" t="s">
        <v>8273</v>
      </c>
      <c r="P391">
        <v>102</v>
      </c>
      <c r="Q391">
        <v>105.52</v>
      </c>
      <c r="R391" s="14">
        <v>42118.556331018524</v>
      </c>
    </row>
    <row r="392" spans="1:18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8272</v>
      </c>
      <c r="O392" t="s">
        <v>8273</v>
      </c>
      <c r="P392">
        <v>156</v>
      </c>
      <c r="Q392">
        <v>51.92</v>
      </c>
      <c r="R392" s="14">
        <v>42360.887835648144</v>
      </c>
    </row>
    <row r="393" spans="1:18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8272</v>
      </c>
      <c r="O393" t="s">
        <v>8273</v>
      </c>
      <c r="P393">
        <v>105</v>
      </c>
      <c r="Q393">
        <v>86.23</v>
      </c>
      <c r="R393" s="14">
        <v>42165.993125000001</v>
      </c>
    </row>
    <row r="394" spans="1:18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8272</v>
      </c>
      <c r="O394" t="s">
        <v>8273</v>
      </c>
      <c r="P394">
        <v>101</v>
      </c>
      <c r="Q394">
        <v>114.55</v>
      </c>
      <c r="R394" s="14">
        <v>41927.936157407406</v>
      </c>
    </row>
    <row r="395" spans="1:18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8272</v>
      </c>
      <c r="O395" t="s">
        <v>8273</v>
      </c>
      <c r="P395">
        <v>339</v>
      </c>
      <c r="Q395">
        <v>62.59</v>
      </c>
      <c r="R395" s="14">
        <v>42462.140868055561</v>
      </c>
    </row>
    <row r="396" spans="1:18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8272</v>
      </c>
      <c r="O396" t="s">
        <v>8273</v>
      </c>
      <c r="P396">
        <v>101</v>
      </c>
      <c r="Q396">
        <v>61.06</v>
      </c>
      <c r="R396" s="14">
        <v>42632.348310185189</v>
      </c>
    </row>
    <row r="397" spans="1:18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8272</v>
      </c>
      <c r="O397" t="s">
        <v>8273</v>
      </c>
      <c r="P397">
        <v>122</v>
      </c>
      <c r="Q397">
        <v>70.23</v>
      </c>
      <c r="R397" s="14">
        <v>42054.849050925928</v>
      </c>
    </row>
    <row r="398" spans="1:18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8272</v>
      </c>
      <c r="O398" t="s">
        <v>8273</v>
      </c>
      <c r="P398">
        <v>101</v>
      </c>
      <c r="Q398">
        <v>78.52</v>
      </c>
      <c r="R398" s="14">
        <v>42497.275706018518</v>
      </c>
    </row>
    <row r="399" spans="1:18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8272</v>
      </c>
      <c r="O399" t="s">
        <v>8273</v>
      </c>
      <c r="P399">
        <v>140</v>
      </c>
      <c r="Q399">
        <v>61.82</v>
      </c>
      <c r="R399" s="14">
        <v>42058.904074074075</v>
      </c>
    </row>
    <row r="400" spans="1:18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8272</v>
      </c>
      <c r="O400" t="s">
        <v>8273</v>
      </c>
      <c r="P400">
        <v>119</v>
      </c>
      <c r="Q400">
        <v>48.34</v>
      </c>
      <c r="R400" s="14">
        <v>41807.690081018518</v>
      </c>
    </row>
    <row r="401" spans="1:18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8272</v>
      </c>
      <c r="O401" t="s">
        <v>8273</v>
      </c>
      <c r="P401">
        <v>107</v>
      </c>
      <c r="Q401">
        <v>107.25</v>
      </c>
      <c r="R401" s="14">
        <v>42284.69694444444</v>
      </c>
    </row>
    <row r="402" spans="1:18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8272</v>
      </c>
      <c r="O402" t="s">
        <v>8273</v>
      </c>
      <c r="P402">
        <v>228</v>
      </c>
      <c r="Q402">
        <v>57</v>
      </c>
      <c r="R402" s="14">
        <v>42045.84238425926</v>
      </c>
    </row>
    <row r="403" spans="1:18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8272</v>
      </c>
      <c r="O403" t="s">
        <v>8273</v>
      </c>
      <c r="P403">
        <v>106</v>
      </c>
      <c r="Q403">
        <v>40.92</v>
      </c>
      <c r="R403" s="14">
        <v>42184.209537037037</v>
      </c>
    </row>
    <row r="404" spans="1:18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8272</v>
      </c>
      <c r="O404" t="s">
        <v>8273</v>
      </c>
      <c r="P404">
        <v>105</v>
      </c>
      <c r="Q404">
        <v>79.540000000000006</v>
      </c>
      <c r="R404" s="14">
        <v>42341.180636574078</v>
      </c>
    </row>
    <row r="405" spans="1:18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8272</v>
      </c>
      <c r="O405" t="s">
        <v>8273</v>
      </c>
      <c r="P405">
        <v>106</v>
      </c>
      <c r="Q405">
        <v>64.63</v>
      </c>
      <c r="R405" s="14">
        <v>42170.910231481481</v>
      </c>
    </row>
    <row r="406" spans="1:18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8272</v>
      </c>
      <c r="O406" t="s">
        <v>8273</v>
      </c>
      <c r="P406">
        <v>105</v>
      </c>
      <c r="Q406">
        <v>107.57</v>
      </c>
      <c r="R406" s="14">
        <v>42151.069606481484</v>
      </c>
    </row>
    <row r="407" spans="1:18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8272</v>
      </c>
      <c r="O407" t="s">
        <v>8273</v>
      </c>
      <c r="P407">
        <v>100</v>
      </c>
      <c r="Q407">
        <v>178.57</v>
      </c>
      <c r="R407" s="14">
        <v>41944.527627314819</v>
      </c>
    </row>
    <row r="408" spans="1:18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8272</v>
      </c>
      <c r="O408" t="s">
        <v>8273</v>
      </c>
      <c r="P408">
        <v>100</v>
      </c>
      <c r="Q408">
        <v>62.63</v>
      </c>
      <c r="R408" s="14">
        <v>42593.865405092598</v>
      </c>
    </row>
    <row r="409" spans="1:18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8272</v>
      </c>
      <c r="O409" t="s">
        <v>8273</v>
      </c>
      <c r="P409">
        <v>225</v>
      </c>
      <c r="Q409">
        <v>75</v>
      </c>
      <c r="R409" s="14">
        <v>42503.740868055553</v>
      </c>
    </row>
    <row r="410" spans="1:18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8272</v>
      </c>
      <c r="O410" t="s">
        <v>8273</v>
      </c>
      <c r="P410">
        <v>106</v>
      </c>
      <c r="Q410">
        <v>58.9</v>
      </c>
      <c r="R410" s="14">
        <v>41927.848900462966</v>
      </c>
    </row>
    <row r="411" spans="1:18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8272</v>
      </c>
      <c r="O411" t="s">
        <v>8273</v>
      </c>
      <c r="P411">
        <v>105</v>
      </c>
      <c r="Q411">
        <v>139.56</v>
      </c>
      <c r="R411" s="14">
        <v>42375.114988425921</v>
      </c>
    </row>
    <row r="412" spans="1:18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8272</v>
      </c>
      <c r="O412" t="s">
        <v>8273</v>
      </c>
      <c r="P412">
        <v>113</v>
      </c>
      <c r="Q412">
        <v>64.290000000000006</v>
      </c>
      <c r="R412" s="14">
        <v>42553.926527777774</v>
      </c>
    </row>
    <row r="413" spans="1:18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8272</v>
      </c>
      <c r="O413" t="s">
        <v>8273</v>
      </c>
      <c r="P413">
        <v>101</v>
      </c>
      <c r="Q413">
        <v>63.28</v>
      </c>
      <c r="R413" s="14">
        <v>42155.142638888887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2:P413 P1:R1">
    <cfRule type="colorScale" priority="6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C9F40-CD3C-4A9A-8E7B-13D3F23096F7}">
  <dimension ref="A1:C16"/>
  <sheetViews>
    <sheetView workbookViewId="0">
      <selection activeCell="E19" sqref="E19"/>
    </sheetView>
  </sheetViews>
  <sheetFormatPr defaultRowHeight="15" x14ac:dyDescent="0.25"/>
  <cols>
    <col min="1" max="1" width="30.28515625" customWidth="1"/>
    <col min="2" max="2" width="17.140625" customWidth="1"/>
    <col min="3" max="3" width="18.5703125" customWidth="1"/>
  </cols>
  <sheetData>
    <row r="1" spans="1:3" x14ac:dyDescent="0.25">
      <c r="B1" t="s">
        <v>8342</v>
      </c>
      <c r="C1" t="s">
        <v>8343</v>
      </c>
    </row>
    <row r="2" spans="1:3" ht="15.75" x14ac:dyDescent="0.25">
      <c r="A2" t="s">
        <v>8344</v>
      </c>
      <c r="B2" s="19">
        <f>AVERAGE('Successful US Kickstarters'!D:D)</f>
        <v>5048.8786407766993</v>
      </c>
      <c r="C2" s="19">
        <f>AVERAGE('Failed US Kickstarters'!D:D)</f>
        <v>8898.4285714285706</v>
      </c>
    </row>
    <row r="3" spans="1:3" ht="15.75" x14ac:dyDescent="0.25">
      <c r="A3" t="s">
        <v>8345</v>
      </c>
      <c r="B3" s="19">
        <f>MEDIAN('Successful US Kickstarters'!D:D)</f>
        <v>3000</v>
      </c>
      <c r="C3" s="19">
        <f>MEDIAN('Failed US Kickstarters'!D:D)</f>
        <v>4000</v>
      </c>
    </row>
    <row r="4" spans="1:3" ht="15.75" x14ac:dyDescent="0.25">
      <c r="A4" t="s">
        <v>8349</v>
      </c>
      <c r="B4" s="19">
        <f>_xlfn.STDEV.P('Successful US Kickstarters'!D:D)</f>
        <v>7748.7537726373303</v>
      </c>
      <c r="C4" s="19">
        <f>_xlfn.STDEV.P('Failed US Kickstarters'!D:D)</f>
        <v>15860.020745231819</v>
      </c>
    </row>
    <row r="5" spans="1:3" ht="15.75" x14ac:dyDescent="0.25">
      <c r="A5" t="s">
        <v>8350</v>
      </c>
      <c r="B5" s="19">
        <f>_xlfn.QUARTILE.EXC('Successful US Kickstarters'!D:D, 3)</f>
        <v>5000</v>
      </c>
      <c r="C5" s="19">
        <f>_xlfn.QUARTILE.EXC('Failed US Kickstarters'!D:D, 3)</f>
        <v>9800</v>
      </c>
    </row>
    <row r="6" spans="1:3" ht="15.75" x14ac:dyDescent="0.25">
      <c r="A6" t="s">
        <v>8351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ht="15.75" x14ac:dyDescent="0.25">
      <c r="A7" t="s">
        <v>8352</v>
      </c>
      <c r="B7" s="19">
        <f>B5-B6</f>
        <v>3500</v>
      </c>
      <c r="C7" s="19">
        <f>C5-C6</f>
        <v>7800</v>
      </c>
    </row>
    <row r="8" spans="1:3" ht="15.75" x14ac:dyDescent="0.25">
      <c r="B8" s="19"/>
      <c r="C8" s="19"/>
    </row>
    <row r="9" spans="1:3" ht="15.75" x14ac:dyDescent="0.25">
      <c r="B9" s="19"/>
      <c r="C9" s="19"/>
    </row>
    <row r="10" spans="1:3" x14ac:dyDescent="0.25">
      <c r="B10" s="20"/>
      <c r="C10" s="20"/>
    </row>
    <row r="11" spans="1:3" ht="15.75" x14ac:dyDescent="0.25">
      <c r="A11" t="s">
        <v>8346</v>
      </c>
      <c r="B11" s="19">
        <f>AVERAGE('Successful US Kickstarters'!E:E)</f>
        <v>5601.5458009708727</v>
      </c>
      <c r="C11" s="19">
        <f>AVERAGE('Failed US Kickstarters'!E:E)</f>
        <v>591.06828571428571</v>
      </c>
    </row>
    <row r="12" spans="1:3" ht="15.75" x14ac:dyDescent="0.25">
      <c r="A12" t="s">
        <v>8347</v>
      </c>
      <c r="B12" s="19">
        <f>MEDIAN('Successful US Kickstarters'!E:E)</f>
        <v>3167.5</v>
      </c>
      <c r="C12" s="19">
        <f>MEDIAN('Failed US Kickstarters'!E:E)</f>
        <v>100</v>
      </c>
    </row>
    <row r="13" spans="1:3" ht="15.75" x14ac:dyDescent="0.25">
      <c r="A13" t="s">
        <v>8353</v>
      </c>
      <c r="B13" s="19">
        <f>_xlfn.STDEV.P('Successful US Kickstarters'!E:E)</f>
        <v>8334.5731699164608</v>
      </c>
      <c r="C13" s="19">
        <f>_xlfn.STDEV.P('Failed US Kickstarters'!E:E)</f>
        <v>1461.9178338968413</v>
      </c>
    </row>
    <row r="14" spans="1:3" ht="15.75" x14ac:dyDescent="0.25">
      <c r="A14" t="s">
        <v>8354</v>
      </c>
      <c r="B14" s="19">
        <f>_xlfn.QUARTILE.EXC('Successful US Kickstarters'!E:E, 3)</f>
        <v>5699</v>
      </c>
      <c r="C14" s="19">
        <f>_xlfn.QUARTILE.EXC('Failed US Kickstarters'!E:E, 3)</f>
        <v>497</v>
      </c>
    </row>
    <row r="15" spans="1:3" ht="15.75" x14ac:dyDescent="0.25">
      <c r="A15" t="s">
        <v>8355</v>
      </c>
      <c r="B15" s="19">
        <f>_xlfn.QUARTILE.EXC('Successful US Kickstarters'!E:E, 1)</f>
        <v>1716.5074999999999</v>
      </c>
      <c r="C15" s="19">
        <f>_xlfn.QUARTILE.EXC('Failed US Kickstarters'!E:E, 1)</f>
        <v>10</v>
      </c>
    </row>
    <row r="16" spans="1:3" ht="15.75" x14ac:dyDescent="0.25">
      <c r="A16" t="s">
        <v>8356</v>
      </c>
      <c r="B16" s="19">
        <f>B14-B15</f>
        <v>3982.4925000000003</v>
      </c>
      <c r="C16" s="19">
        <f>C14-C15</f>
        <v>487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48DE-8987-44B5-8BD9-C2E12D52E09F}">
  <dimension ref="A1:J13"/>
  <sheetViews>
    <sheetView workbookViewId="0">
      <pane ySplit="1" topLeftCell="A2" activePane="bottomLeft" state="frozen"/>
      <selection pane="bottomLeft" activeCell="R17" sqref="R17"/>
    </sheetView>
  </sheetViews>
  <sheetFormatPr defaultRowHeight="15" x14ac:dyDescent="0.25"/>
  <cols>
    <col min="1" max="1" width="22.42578125" customWidth="1"/>
    <col min="2" max="2" width="21.140625" customWidth="1"/>
    <col min="3" max="3" width="18.42578125" customWidth="1"/>
    <col min="4" max="4" width="22.85546875" customWidth="1"/>
    <col min="5" max="5" width="19.28515625" customWidth="1"/>
    <col min="6" max="6" width="25.7109375" customWidth="1"/>
    <col min="7" max="7" width="23.85546875" customWidth="1"/>
    <col min="8" max="8" width="19.85546875" bestFit="1" customWidth="1"/>
  </cols>
  <sheetData>
    <row r="1" spans="1:10" x14ac:dyDescent="0.25">
      <c r="A1" t="s">
        <v>8340</v>
      </c>
      <c r="B1" t="s">
        <v>8375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10" x14ac:dyDescent="0.25">
      <c r="A2" t="s">
        <v>8363</v>
      </c>
      <c r="B2">
        <f>COUNTIFS(Kickstarter!$D:$D, "&lt;1000", Kickstarter!$F:$F, "Successful", Kickstarter!$O:$O, "plays")</f>
        <v>141</v>
      </c>
      <c r="C2">
        <f>COUNTIFS(Kickstarter!$D:$D, "&lt;1000", Kickstarter!$F:$F, "Failed", Kickstarter!$O:$O, "plays")</f>
        <v>45</v>
      </c>
      <c r="D2">
        <f>COUNTIFS(Kickstarter!$E:$E, "&lt;1000", Kickstarter!$F:$F, "Canceled", Kickstarter!$O:$O, "plays")</f>
        <v>0</v>
      </c>
      <c r="E2">
        <f>SUM(B2:D2)</f>
        <v>186</v>
      </c>
      <c r="F2">
        <f t="shared" ref="F2:F13" si="0">ROUND(B2/E2*100,0)</f>
        <v>76</v>
      </c>
      <c r="G2">
        <f>ROUND(C2/E2*100,0)</f>
        <v>24</v>
      </c>
      <c r="H2">
        <f>ROUND(D2/E2*100,0)</f>
        <v>0</v>
      </c>
    </row>
    <row r="3" spans="1:10" x14ac:dyDescent="0.25">
      <c r="A3" t="s">
        <v>8364</v>
      </c>
      <c r="B3">
        <f>COUNTIFS(Kickstarter!$D:$D, "&gt;1000", Kickstarter!$E:$E, "&lt;4999",  Kickstarter!$F:$F, "Successful", Kickstarter!$O:$O, "plays")</f>
        <v>330</v>
      </c>
      <c r="C3">
        <f>COUNTIFS(Kickstarter!$D:$D, "&gt;1000", Kickstarter!$E:$E, "&lt;4999",  Kickstarter!$F:$F, "Failed", Kickstarter!$O:$O, "plays")</f>
        <v>285</v>
      </c>
      <c r="D3">
        <f>COUNTIFS(Kickstarter!$E:$E, "&gt;1000", Kickstarter!$E:$E, "&lt;4999",  Kickstarter!$F:$F, "Canceled", Kickstarter!$O:$O, "plays")</f>
        <v>0</v>
      </c>
      <c r="E3">
        <f t="shared" ref="E3:E13" si="1">SUM(B3:D3)</f>
        <v>615</v>
      </c>
      <c r="F3">
        <f t="shared" si="0"/>
        <v>54</v>
      </c>
      <c r="G3">
        <f t="shared" ref="G3:H13" si="2">ROUND(C3/E3*100,0)</f>
        <v>46</v>
      </c>
      <c r="H3">
        <f t="shared" ref="H3:H13" si="3">ROUND(D3/E3*100,0)</f>
        <v>0</v>
      </c>
    </row>
    <row r="4" spans="1:10" x14ac:dyDescent="0.25">
      <c r="A4" t="s">
        <v>8365</v>
      </c>
      <c r="B4">
        <f>COUNTIFS(Kickstarter!$D:$D, "&gt;5000", Kickstarter!$E:$E, "&lt;9999",  Kickstarter!$F:$F, "Successful", Kickstarter!$O:$O, "plays")</f>
        <v>42</v>
      </c>
      <c r="C4">
        <f>COUNTIFS(Kickstarter!$D:$D, "&gt;5000", Kickstarter!$E:$E, "&lt;9999",  Kickstarter!$F:$F, "Failed", Kickstarter!$O:$O, "plays")</f>
        <v>125</v>
      </c>
      <c r="D4">
        <f>COUNTIFS(Kickstarter!$E:$E, "&gt;5000", Kickstarter!$E:$E, "&lt;9999",  Kickstarter!$F:$F, "Canceled", Kickstarter!$O:$O, "plays")</f>
        <v>0</v>
      </c>
      <c r="E4">
        <f t="shared" si="1"/>
        <v>167</v>
      </c>
      <c r="F4">
        <f t="shared" si="0"/>
        <v>25</v>
      </c>
      <c r="G4">
        <f t="shared" si="2"/>
        <v>75</v>
      </c>
      <c r="H4">
        <f t="shared" si="3"/>
        <v>0</v>
      </c>
    </row>
    <row r="5" spans="1:10" x14ac:dyDescent="0.25">
      <c r="A5" t="s">
        <v>8366</v>
      </c>
      <c r="B5">
        <f>COUNTIFS(Kickstarter!$D:$D, "&gt;10000", Kickstarter!$E:$E, "&lt;14999",  Kickstarter!$F:$F, "Successful", Kickstarter!$O:$O, "plays")</f>
        <v>10</v>
      </c>
      <c r="C5">
        <f>COUNTIFS(Kickstarter!$D:$D, "&gt;10000", Kickstarter!$E:$E, "&lt;14999",  Kickstarter!$F:$F, "Failed", Kickstarter!$O:$O, "plays")</f>
        <v>66</v>
      </c>
      <c r="D5">
        <f>COUNTIFS(Kickstarter!$E:$E, "&gt;10000", Kickstarter!$E:$E, "&lt;14999",  Kickstarter!$F:$F, "Canceled", Kickstarter!$O:$O, "plays")</f>
        <v>0</v>
      </c>
      <c r="E5">
        <f t="shared" si="1"/>
        <v>76</v>
      </c>
      <c r="F5">
        <f t="shared" si="0"/>
        <v>13</v>
      </c>
      <c r="G5">
        <f t="shared" si="2"/>
        <v>87</v>
      </c>
      <c r="H5">
        <f t="shared" si="3"/>
        <v>0</v>
      </c>
    </row>
    <row r="6" spans="1:10" x14ac:dyDescent="0.25">
      <c r="A6" t="s">
        <v>8367</v>
      </c>
      <c r="B6">
        <f>COUNTIFS(Kickstarter!$D:$D, "&gt;15000", Kickstarter!$E:$E, "&lt;19999",  Kickstarter!$F:$F, "Successful", Kickstarter!$O:$O, "plays")</f>
        <v>1</v>
      </c>
      <c r="C6">
        <f>COUNTIFS(Kickstarter!$D:$D, "&gt;15000", Kickstarter!$E:$E, "&lt;19999",  Kickstarter!$F:$F, "Failed", Kickstarter!$O:$O, "plays")</f>
        <v>44</v>
      </c>
      <c r="D6">
        <f>COUNTIFS(Kickstarter!$E:$E, "&gt;15000", Kickstarter!$E:$E, "&lt;19999",  Kickstarter!$F:$F, "Canceled", Kickstarter!$O:$O, "plays")</f>
        <v>0</v>
      </c>
      <c r="E6">
        <f t="shared" si="1"/>
        <v>45</v>
      </c>
      <c r="F6">
        <f t="shared" si="0"/>
        <v>2</v>
      </c>
      <c r="G6">
        <f t="shared" si="2"/>
        <v>98</v>
      </c>
      <c r="H6">
        <f t="shared" si="3"/>
        <v>0</v>
      </c>
    </row>
    <row r="7" spans="1:10" x14ac:dyDescent="0.25">
      <c r="A7" t="s">
        <v>8368</v>
      </c>
      <c r="B7">
        <f>COUNTIFS(Kickstarter!$D:$D, "&gt;20000", Kickstarter!$E:$E, "&lt;24999",  Kickstarter!$F:$F, "Successful", Kickstarter!$O:$O, "plays")</f>
        <v>2</v>
      </c>
      <c r="C7">
        <f>COUNTIFS(Kickstarter!$D:$D, "&gt;20000", Kickstarter!$E:$E, "&lt;24999",  Kickstarter!$F:$F, "Failed", Kickstarter!$O:$O, "plays")</f>
        <v>31</v>
      </c>
      <c r="D7">
        <f>COUNTIFS(Kickstarter!$E:$E, "&gt;20000", Kickstarter!$E:$E, "&lt;24999",  Kickstarter!$F:$F, "Canceled", Kickstarter!$O:$O, "plays")</f>
        <v>0</v>
      </c>
      <c r="E7">
        <f t="shared" si="1"/>
        <v>33</v>
      </c>
      <c r="F7">
        <f t="shared" si="0"/>
        <v>6</v>
      </c>
      <c r="G7">
        <f t="shared" si="2"/>
        <v>94</v>
      </c>
      <c r="H7">
        <f t="shared" si="3"/>
        <v>0</v>
      </c>
      <c r="J7" s="21"/>
    </row>
    <row r="8" spans="1:10" x14ac:dyDescent="0.25">
      <c r="A8" t="s">
        <v>8369</v>
      </c>
      <c r="B8">
        <f>COUNTIFS(Kickstarter!$D:$D, "&gt;25000", Kickstarter!$E:$E, "&lt;29999",  Kickstarter!$F:$F, "Successful", Kickstarter!$O:$O, "plays")</f>
        <v>0</v>
      </c>
      <c r="C8">
        <f>COUNTIFS(Kickstarter!$D:$D, "&gt;25000", Kickstarter!$E:$E, "&lt;29999",  Kickstarter!$F:$F, "Failed", Kickstarter!$O:$O, "plays")</f>
        <v>28</v>
      </c>
      <c r="D8">
        <f>COUNTIFS(Kickstarter!$E:$E, "&gt;25000", Kickstarter!$E:$E, "&lt;29999",  Kickstarter!$F:$F, "Canceled", Kickstarter!$O:$O, "plays")</f>
        <v>0</v>
      </c>
      <c r="E8">
        <f t="shared" si="1"/>
        <v>28</v>
      </c>
      <c r="F8">
        <f t="shared" si="0"/>
        <v>0</v>
      </c>
      <c r="G8">
        <f t="shared" si="2"/>
        <v>100</v>
      </c>
      <c r="H8">
        <f t="shared" si="3"/>
        <v>0</v>
      </c>
    </row>
    <row r="9" spans="1:10" x14ac:dyDescent="0.25">
      <c r="A9" t="s">
        <v>8370</v>
      </c>
      <c r="B9">
        <f>COUNTIFS(Kickstarter!$D:$D, "&gt;30000", Kickstarter!$E:$E, "&lt;34999",  Kickstarter!$F:$F, "Successful",  Kickstarter!$O:$O, "plays")</f>
        <v>1</v>
      </c>
      <c r="C9">
        <f>COUNTIFS(Kickstarter!$D:$D, "&gt;30000", Kickstarter!$E:$E, "&lt;34999",  Kickstarter!$F:$F, "Failedl",  Kickstarter!$O:$O, "plays")</f>
        <v>0</v>
      </c>
      <c r="D9">
        <f>COUNTIFS(Kickstarter!$E:$E, "&gt;30000", Kickstarter!$E:$E, "&lt;34999",  Kickstarter!$F:$F, "Canceled",  Kickstarter!$O:$O, "plays")</f>
        <v>0</v>
      </c>
      <c r="E9">
        <f t="shared" si="1"/>
        <v>1</v>
      </c>
      <c r="F9">
        <f t="shared" si="0"/>
        <v>100</v>
      </c>
      <c r="G9">
        <f t="shared" si="2"/>
        <v>0</v>
      </c>
      <c r="H9">
        <f t="shared" si="3"/>
        <v>0</v>
      </c>
    </row>
    <row r="10" spans="1:10" x14ac:dyDescent="0.25">
      <c r="A10" t="s">
        <v>8371</v>
      </c>
      <c r="B10">
        <f>COUNTIFS(Kickstarter!$D:$D, "&gt;35000", Kickstarter!$E:$E, "&lt;39999",  Kickstarter!$F:$F, "Successful", Kickstarter!$O:$O, "plays")</f>
        <v>0</v>
      </c>
      <c r="C10">
        <f>COUNTIFS(Kickstarter!$D:$D, "&gt;35000", Kickstarter!$E:$E, "&lt;39999",  Kickstarter!$F:$F, "Successful", Kickstarter!$O:$O, "plays")</f>
        <v>0</v>
      </c>
      <c r="D10">
        <f>COUNTIFS(Kickstarter!$E:$E, "&gt;35000", Kickstarter!$E:$E, "&lt;39999",  Kickstarter!$F:$F, "Canceled", Kickstarter!$O:$O, "plays")</f>
        <v>0</v>
      </c>
      <c r="E10">
        <f t="shared" si="1"/>
        <v>0</v>
      </c>
      <c r="F10">
        <f>IFERROR(ROUND(B10/E10*100,2),0)</f>
        <v>0</v>
      </c>
      <c r="G10">
        <f>IFERROR(ROUND(C10/E10*100,2),0)</f>
        <v>0</v>
      </c>
      <c r="H10">
        <f>IFERROR(ROUND(D10/E10*100,2),0)</f>
        <v>0</v>
      </c>
    </row>
    <row r="11" spans="1:10" x14ac:dyDescent="0.25">
      <c r="A11" t="s">
        <v>8372</v>
      </c>
      <c r="B11">
        <f>COUNTIFS(Kickstarter!$D:$D, "&gt;40000", Kickstarter!$E:$E, "&lt;44999",  Kickstarter!$F:$F, "Successful",  Kickstarter!$O:$O, "plays")</f>
        <v>0</v>
      </c>
      <c r="C11">
        <f>COUNTIFS(Kickstarter!$D:$D, "&gt;40000", Kickstarter!$E:$E, "&lt;44999",  Kickstarter!$F:$F, "Failed",  Kickstarter!$O:$O, "plays")</f>
        <v>15</v>
      </c>
      <c r="D11">
        <f>COUNTIFS(Kickstarter!$E:$E, "&gt;40000", Kickstarter!$E:$E, "&lt;44999",  Kickstarter!$F:$F, "Canceled",  Kickstarter!$O:$O, "plays")</f>
        <v>0</v>
      </c>
      <c r="E11">
        <f t="shared" si="1"/>
        <v>15</v>
      </c>
      <c r="F11">
        <f t="shared" si="0"/>
        <v>0</v>
      </c>
      <c r="G11">
        <f t="shared" si="2"/>
        <v>100</v>
      </c>
      <c r="H11">
        <f t="shared" si="3"/>
        <v>0</v>
      </c>
    </row>
    <row r="12" spans="1:10" x14ac:dyDescent="0.25">
      <c r="A12" t="s">
        <v>8373</v>
      </c>
      <c r="B12">
        <f>COUNTIFS(Kickstarter!$D:$D, "&gt;45000", Kickstarter!$E:$E, "&lt;49999",  Kickstarter!$F:$F, "Successful",  Kickstarter!$O:$O, "plays")</f>
        <v>0</v>
      </c>
      <c r="C12">
        <f>COUNTIFS(Kickstarter!$D:$D, "&gt;45000", Kickstarter!$E:$E, "&lt;49999",  Kickstarter!$F:$F, "Failed",  Kickstarter!$O:$O, "plays")</f>
        <v>14</v>
      </c>
      <c r="D12">
        <f>COUNTIFS(Kickstarter!$E:$E, "&gt;45000", Kickstarter!$E:$E, "&lt;49999",  Kickstarter!$F:$F, "Canceled",  Kickstarter!$O:$O, "plays")</f>
        <v>0</v>
      </c>
      <c r="E12">
        <f t="shared" si="1"/>
        <v>14</v>
      </c>
      <c r="F12">
        <f t="shared" si="0"/>
        <v>0</v>
      </c>
      <c r="G12">
        <f t="shared" si="2"/>
        <v>100</v>
      </c>
      <c r="H12">
        <f t="shared" si="3"/>
        <v>0</v>
      </c>
    </row>
    <row r="13" spans="1:10" x14ac:dyDescent="0.25">
      <c r="A13" t="s">
        <v>8374</v>
      </c>
      <c r="B13">
        <f>COUNTIFS(Kickstarter!$D:$D, "&gt;50000",  Kickstarter!$F:$F, "Successful",  Kickstarter!$O:$O, "plays")</f>
        <v>2</v>
      </c>
      <c r="C13">
        <f>COUNTIFS(Kickstarter!$D:$D, "&gt;50000",  Kickstarter!$F:$F, "Failed",  Kickstarter!$O:$O, "plays")</f>
        <v>10</v>
      </c>
      <c r="D13">
        <f>COUNTIFS(Kickstarter!$E:$E, "&gt;50000",  Kickstarter!$F:$F, "Canceled",  Kickstarter!$O:$O, "plays")</f>
        <v>0</v>
      </c>
      <c r="E13">
        <f t="shared" si="1"/>
        <v>12</v>
      </c>
      <c r="F13">
        <f t="shared" si="0"/>
        <v>17</v>
      </c>
      <c r="G13">
        <f t="shared" si="2"/>
        <v>83</v>
      </c>
      <c r="H13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73843-FA8B-4E78-AC1F-C09FBC827D50}">
  <dimension ref="A1:F14"/>
  <sheetViews>
    <sheetView workbookViewId="0">
      <selection activeCell="A10" sqref="A5: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8318</v>
      </c>
      <c r="B3" s="11" t="s">
        <v>8315</v>
      </c>
    </row>
    <row r="4" spans="1:6" x14ac:dyDescent="0.25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5">
      <c r="A5" s="13" t="s">
        <v>8265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3" t="s">
        <v>8291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3" t="s">
        <v>8288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3" t="s">
        <v>8286</v>
      </c>
      <c r="B8" s="12">
        <v>23</v>
      </c>
      <c r="C8" s="12"/>
      <c r="D8" s="12"/>
      <c r="E8" s="12"/>
      <c r="F8" s="12">
        <v>23</v>
      </c>
    </row>
    <row r="9" spans="1:6" x14ac:dyDescent="0.25">
      <c r="A9" s="13" t="s">
        <v>8280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3" t="s">
        <v>8293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3" t="s">
        <v>8277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3" t="s">
        <v>8274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3" t="s">
        <v>8272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3" t="s">
        <v>8317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B22D6-FE73-4125-8224-651B114E766D}">
  <dimension ref="A1:F47"/>
  <sheetViews>
    <sheetView workbookViewId="0">
      <selection activeCell="C7" sqref="C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8319</v>
      </c>
      <c r="B2" t="s">
        <v>8322</v>
      </c>
    </row>
    <row r="4" spans="1:6" x14ac:dyDescent="0.25">
      <c r="A4" s="11" t="s">
        <v>8318</v>
      </c>
      <c r="B4" s="11" t="s">
        <v>8315</v>
      </c>
    </row>
    <row r="5" spans="1:6" x14ac:dyDescent="0.25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5">
      <c r="A6" s="13" t="s">
        <v>8271</v>
      </c>
      <c r="B6" s="12"/>
      <c r="C6" s="12">
        <v>78</v>
      </c>
      <c r="D6" s="12"/>
      <c r="E6" s="12"/>
      <c r="F6" s="12">
        <v>78</v>
      </c>
    </row>
    <row r="7" spans="1:6" x14ac:dyDescent="0.25">
      <c r="A7" s="13" t="s">
        <v>8299</v>
      </c>
      <c r="B7" s="12">
        <v>16</v>
      </c>
      <c r="C7" s="12"/>
      <c r="D7" s="12"/>
      <c r="E7" s="12"/>
      <c r="F7" s="12">
        <v>16</v>
      </c>
    </row>
    <row r="8" spans="1:6" x14ac:dyDescent="0.25">
      <c r="A8" s="13" t="s">
        <v>8287</v>
      </c>
      <c r="B8" s="12">
        <v>23</v>
      </c>
      <c r="C8" s="12"/>
      <c r="D8" s="12"/>
      <c r="E8" s="12"/>
      <c r="F8" s="12">
        <v>23</v>
      </c>
    </row>
    <row r="9" spans="1:6" x14ac:dyDescent="0.25">
      <c r="A9" s="13" t="s">
        <v>8313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3" t="s">
        <v>8309</v>
      </c>
      <c r="B10" s="12"/>
      <c r="C10" s="12"/>
      <c r="D10" s="12"/>
      <c r="E10" s="12">
        <v>33</v>
      </c>
      <c r="F10" s="12">
        <v>33</v>
      </c>
    </row>
    <row r="11" spans="1:6" x14ac:dyDescent="0.25">
      <c r="A11" s="13" t="s">
        <v>8270</v>
      </c>
      <c r="B11" s="12"/>
      <c r="C11" s="12"/>
      <c r="D11" s="12"/>
      <c r="E11" s="12">
        <v>164</v>
      </c>
      <c r="F11" s="12">
        <v>164</v>
      </c>
    </row>
    <row r="12" spans="1:6" x14ac:dyDescent="0.25">
      <c r="A12" s="13" t="s">
        <v>8269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3" t="s">
        <v>8285</v>
      </c>
      <c r="B13" s="12"/>
      <c r="C13" s="12"/>
      <c r="D13" s="12"/>
      <c r="E13" s="12">
        <v>30</v>
      </c>
      <c r="F13" s="12">
        <v>30</v>
      </c>
    </row>
    <row r="14" spans="1:6" x14ac:dyDescent="0.25">
      <c r="A14" s="13" t="s">
        <v>8302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5">
      <c r="A15" s="13" t="s">
        <v>8279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3" t="s">
        <v>8292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5">
      <c r="A17" s="13" t="s">
        <v>8303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3" t="s">
        <v>8304</v>
      </c>
      <c r="B18" s="12"/>
      <c r="C18" s="12"/>
      <c r="D18" s="12"/>
      <c r="E18" s="12">
        <v>103</v>
      </c>
      <c r="F18" s="12">
        <v>103</v>
      </c>
    </row>
    <row r="19" spans="1:6" x14ac:dyDescent="0.25">
      <c r="A19" s="13" t="s">
        <v>8284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5">
      <c r="A20" s="13" t="s">
        <v>8283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3" t="s">
        <v>8311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5">
      <c r="A22" s="13" t="s">
        <v>8282</v>
      </c>
      <c r="B22" s="12"/>
      <c r="C22" s="12"/>
      <c r="D22" s="12"/>
      <c r="E22" s="12">
        <v>14</v>
      </c>
      <c r="F22" s="12">
        <v>14</v>
      </c>
    </row>
    <row r="23" spans="1:6" x14ac:dyDescent="0.25">
      <c r="A23" s="13" t="s">
        <v>8290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3" t="s">
        <v>8314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5">
      <c r="A25" s="13" t="s">
        <v>8298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3" t="s">
        <v>8278</v>
      </c>
      <c r="B26" s="12"/>
      <c r="C26" s="12"/>
      <c r="D26" s="12"/>
      <c r="E26" s="12">
        <v>49</v>
      </c>
      <c r="F26" s="12">
        <v>49</v>
      </c>
    </row>
    <row r="27" spans="1:6" x14ac:dyDescent="0.25">
      <c r="A27" s="13" t="s">
        <v>8305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3" t="s">
        <v>8294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5">
      <c r="A29" s="13" t="s">
        <v>8300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3" t="s">
        <v>8273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5">
      <c r="A31" s="13" t="s">
        <v>8301</v>
      </c>
      <c r="B31" s="12"/>
      <c r="C31" s="12"/>
      <c r="D31" s="12"/>
      <c r="E31" s="12">
        <v>35</v>
      </c>
      <c r="F31" s="12">
        <v>35</v>
      </c>
    </row>
    <row r="32" spans="1:6" x14ac:dyDescent="0.25">
      <c r="A32" s="13" t="s">
        <v>8297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3" t="s">
        <v>8308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3" t="s">
        <v>8281</v>
      </c>
      <c r="B34" s="12"/>
      <c r="C34" s="12"/>
      <c r="D34" s="12"/>
      <c r="E34" s="12">
        <v>240</v>
      </c>
      <c r="F34" s="12">
        <v>240</v>
      </c>
    </row>
    <row r="35" spans="1:6" x14ac:dyDescent="0.25">
      <c r="A35" s="13" t="s">
        <v>8268</v>
      </c>
      <c r="B35" s="12">
        <v>31</v>
      </c>
      <c r="C35" s="12"/>
      <c r="D35" s="12"/>
      <c r="E35" s="12"/>
      <c r="F35" s="12">
        <v>31</v>
      </c>
    </row>
    <row r="36" spans="1:6" x14ac:dyDescent="0.25">
      <c r="A36" s="13" t="s">
        <v>8267</v>
      </c>
      <c r="B36" s="12"/>
      <c r="C36" s="12"/>
      <c r="D36" s="12"/>
      <c r="E36" s="12">
        <v>48</v>
      </c>
      <c r="F36" s="12">
        <v>48</v>
      </c>
    </row>
    <row r="37" spans="1:6" x14ac:dyDescent="0.25">
      <c r="A37" s="13" t="s">
        <v>8307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5">
      <c r="A38" s="13" t="s">
        <v>8310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5">
      <c r="A39" s="13" t="s">
        <v>8312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5">
      <c r="A40" s="13" t="s">
        <v>8306</v>
      </c>
      <c r="B40" s="12"/>
      <c r="C40" s="12"/>
      <c r="D40" s="12"/>
      <c r="E40" s="12">
        <v>52</v>
      </c>
      <c r="F40" s="12">
        <v>52</v>
      </c>
    </row>
    <row r="41" spans="1:6" x14ac:dyDescent="0.25">
      <c r="A41" s="13" t="s">
        <v>8266</v>
      </c>
      <c r="B41" s="12"/>
      <c r="C41" s="12"/>
      <c r="D41" s="12"/>
      <c r="E41" s="12">
        <v>49</v>
      </c>
      <c r="F41" s="12">
        <v>49</v>
      </c>
    </row>
    <row r="42" spans="1:6" x14ac:dyDescent="0.25">
      <c r="A42" s="13" t="s">
        <v>8296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5">
      <c r="A43" s="13" t="s">
        <v>8289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3" t="s">
        <v>8276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5">
      <c r="A45" s="13" t="s">
        <v>8275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5">
      <c r="A46" s="13" t="s">
        <v>8295</v>
      </c>
      <c r="B46" s="12">
        <v>19</v>
      </c>
      <c r="C46" s="12"/>
      <c r="D46" s="12"/>
      <c r="E46" s="12"/>
      <c r="F46" s="12">
        <v>19</v>
      </c>
    </row>
    <row r="47" spans="1:6" x14ac:dyDescent="0.25">
      <c r="A47" s="13" t="s">
        <v>8317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EF625-28E1-43B4-9BE4-737EAFE6C632}">
  <dimension ref="A1:D6"/>
  <sheetViews>
    <sheetView workbookViewId="0">
      <selection activeCell="B2" sqref="B2"/>
    </sheetView>
  </sheetViews>
  <sheetFormatPr defaultRowHeight="15" x14ac:dyDescent="0.25"/>
  <cols>
    <col min="1" max="1" width="42.5703125" customWidth="1"/>
    <col min="2" max="2" width="52.140625" customWidth="1"/>
    <col min="3" max="3" width="28.42578125" customWidth="1"/>
    <col min="4" max="4" width="22.42578125" customWidth="1"/>
  </cols>
  <sheetData>
    <row r="1" spans="1:4" x14ac:dyDescent="0.25">
      <c r="A1" t="s">
        <v>8338</v>
      </c>
      <c r="B1" t="s">
        <v>8339</v>
      </c>
      <c r="C1" t="s">
        <v>8340</v>
      </c>
      <c r="D1" t="s">
        <v>8341</v>
      </c>
    </row>
    <row r="2" spans="1:4" ht="63" x14ac:dyDescent="0.25">
      <c r="A2" s="16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</row>
    <row r="3" spans="1:4" ht="63" x14ac:dyDescent="0.25">
      <c r="A3" s="16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</row>
    <row r="4" spans="1:4" ht="63" x14ac:dyDescent="0.25">
      <c r="A4" s="16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</row>
    <row r="5" spans="1:4" ht="47.25" x14ac:dyDescent="0.25">
      <c r="A5" s="16" t="s">
        <v>3329</v>
      </c>
      <c r="B5" s="18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</row>
    <row r="6" spans="1:4" ht="63" x14ac:dyDescent="0.25">
      <c r="A6" s="1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Launch Date</vt:lpstr>
      <vt:lpstr>Theater Outcomes by Launch Date</vt:lpstr>
      <vt:lpstr>Kickstarter</vt:lpstr>
      <vt:lpstr>Failed US Kickstarters</vt:lpstr>
      <vt:lpstr>Successful US Kickstarters</vt:lpstr>
      <vt:lpstr>Descriptive Statistics</vt:lpstr>
      <vt:lpstr>Outcomes Based on Goals</vt:lpstr>
      <vt:lpstr>Sheet3</vt:lpstr>
      <vt:lpstr>Sheet4</vt:lpstr>
      <vt:lpstr>Sheet6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Coleman</cp:lastModifiedBy>
  <dcterms:created xsi:type="dcterms:W3CDTF">2017-04-20T15:17:24Z</dcterms:created>
  <dcterms:modified xsi:type="dcterms:W3CDTF">2021-07-10T23:53:05Z</dcterms:modified>
</cp:coreProperties>
</file>