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2. 해외 물류비용 관리\"/>
    </mc:Choice>
  </mc:AlternateContent>
  <xr:revisionPtr revIDLastSave="0" documentId="13_ncr:1_{D0F2DE1A-6CDB-4BDB-BEEE-1281EC43574D}" xr6:coauthVersionLast="47" xr6:coauthVersionMax="47" xr10:uidLastSave="{00000000-0000-0000-0000-000000000000}"/>
  <bookViews>
    <workbookView xWindow="38290" yWindow="-110" windowWidth="38620" windowHeight="21100" xr2:uid="{055D8EF2-953F-4EC2-9EEE-8988964B9BC0}"/>
  </bookViews>
  <sheets>
    <sheet name="Basic Information" sheetId="1" r:id="rId1"/>
    <sheet name="ArtiSential Standard Packaging" sheetId="2" r:id="rId2"/>
    <sheet name="Inner Box" sheetId="3" r:id="rId3"/>
    <sheet name="Outer Box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1" i="2" l="1"/>
  <c r="F21" i="2" s="1"/>
  <c r="H21" i="2" s="1"/>
  <c r="E22" i="2"/>
  <c r="F22" i="2" s="1"/>
  <c r="H22" i="2" s="1"/>
  <c r="E23" i="2"/>
  <c r="F23" i="2" s="1"/>
  <c r="H23" i="2" s="1"/>
  <c r="F16" i="2"/>
  <c r="H16" i="2" s="1"/>
  <c r="F15" i="2"/>
  <c r="H15" i="2" s="1"/>
  <c r="F14" i="2"/>
  <c r="H14" i="2" s="1"/>
  <c r="F13" i="2"/>
  <c r="H13" i="2" s="1"/>
</calcChain>
</file>

<file path=xl/sharedStrings.xml><?xml version="1.0" encoding="utf-8"?>
<sst xmlns="http://schemas.openxmlformats.org/spreadsheetml/2006/main" count="163" uniqueCount="120">
  <si>
    <t>Dimensions</t>
  </si>
  <si>
    <t>AIR</t>
  </si>
  <si>
    <t>OCEAN</t>
  </si>
  <si>
    <t>Carton (5 units)</t>
  </si>
  <si>
    <t>Carton (10 units)</t>
  </si>
  <si>
    <t>1 Pallet (Single stack)</t>
  </si>
  <si>
    <t>1 Pallet (Double stack)</t>
  </si>
  <si>
    <t>1 Pallet (Triple stack)</t>
  </si>
  <si>
    <t>77cm(W) * 35cm(L) * 56cm(H)</t>
  </si>
  <si>
    <t>77cm(W) * 66cm(L) * 56cm(H)</t>
  </si>
  <si>
    <t>148cm(W) * 113cm(L) * 75cm(H)</t>
  </si>
  <si>
    <t>148cm(W) * 113cm(L) * 135cm(H)</t>
  </si>
  <si>
    <t>148cm(W) * 113cm(L) * 185cm(H)</t>
  </si>
  <si>
    <t>Weight (kg)</t>
  </si>
  <si>
    <t>11 Kg</t>
  </si>
  <si>
    <t>18.5 Kg</t>
  </si>
  <si>
    <t>52 Kg</t>
  </si>
  <si>
    <t>89 Kg</t>
  </si>
  <si>
    <t>126 Kg</t>
  </si>
  <si>
    <t>C.Weight(kg)</t>
    <phoneticPr fontId="2" type="noConversion"/>
  </si>
  <si>
    <t>30 Kg</t>
    <phoneticPr fontId="2" type="noConversion"/>
  </si>
  <si>
    <t>1.5 CBM</t>
    <phoneticPr fontId="2" type="noConversion"/>
  </si>
  <si>
    <t>2.3 CBM</t>
    <phoneticPr fontId="2" type="noConversion"/>
  </si>
  <si>
    <t>3.1 CBM</t>
    <phoneticPr fontId="2" type="noConversion"/>
  </si>
  <si>
    <t>Box</t>
    <phoneticPr fontId="2" type="noConversion"/>
  </si>
  <si>
    <t>1 EA</t>
    <phoneticPr fontId="2" type="noConversion"/>
  </si>
  <si>
    <t>2 EA</t>
    <phoneticPr fontId="2" type="noConversion"/>
  </si>
  <si>
    <t>4 EA</t>
    <phoneticPr fontId="2" type="noConversion"/>
  </si>
  <si>
    <t>6 EA</t>
    <phoneticPr fontId="2" type="noConversion"/>
  </si>
  <si>
    <t>Q'ty (units)</t>
  </si>
  <si>
    <t>5 units</t>
  </si>
  <si>
    <t>10 units</t>
  </si>
  <si>
    <t>20 units</t>
  </si>
  <si>
    <t>40 units</t>
  </si>
  <si>
    <t>60 units</t>
  </si>
  <si>
    <t>Packing Information</t>
    <phoneticPr fontId="2" type="noConversion"/>
  </si>
  <si>
    <t>제품</t>
    <phoneticPr fontId="2" type="noConversion"/>
  </si>
  <si>
    <t>구분</t>
    <phoneticPr fontId="2" type="noConversion"/>
  </si>
  <si>
    <t>규격</t>
    <phoneticPr fontId="2" type="noConversion"/>
  </si>
  <si>
    <t>타입</t>
    <phoneticPr fontId="2" type="noConversion"/>
  </si>
  <si>
    <t>Transport
Validation</t>
    <phoneticPr fontId="2" type="noConversion"/>
  </si>
  <si>
    <t>Dimension</t>
    <phoneticPr fontId="2" type="noConversion"/>
  </si>
  <si>
    <t>Net Weight</t>
    <phoneticPr fontId="2" type="noConversion"/>
  </si>
  <si>
    <t>G. Weight</t>
    <phoneticPr fontId="2" type="noConversion"/>
  </si>
  <si>
    <t>제품 수량
(Max)</t>
    <phoneticPr fontId="2" type="noConversion"/>
  </si>
  <si>
    <t>Remark</t>
    <phoneticPr fontId="2" type="noConversion"/>
  </si>
  <si>
    <t>가로(W)</t>
    <phoneticPr fontId="2" type="noConversion"/>
  </si>
  <si>
    <t>세로(L)</t>
    <phoneticPr fontId="2" type="noConversion"/>
  </si>
  <si>
    <t>높이(H)</t>
    <phoneticPr fontId="2" type="noConversion"/>
  </si>
  <si>
    <t>ArtiSential</t>
    <phoneticPr fontId="2" type="noConversion"/>
  </si>
  <si>
    <t>이너 박스</t>
    <phoneticPr fontId="2" type="noConversion"/>
  </si>
  <si>
    <t>1개용(38cm)</t>
    <phoneticPr fontId="2" type="noConversion"/>
  </si>
  <si>
    <t>비멸균 최대 4개</t>
    <phoneticPr fontId="2" type="noConversion"/>
  </si>
  <si>
    <t>1개용(45cm)</t>
    <phoneticPr fontId="2" type="noConversion"/>
  </si>
  <si>
    <t>아우터 박스</t>
    <phoneticPr fontId="2" type="noConversion"/>
  </si>
  <si>
    <t>10개용(38cm)</t>
    <phoneticPr fontId="2" type="noConversion"/>
  </si>
  <si>
    <t>B 골지</t>
    <phoneticPr fontId="2" type="noConversion"/>
  </si>
  <si>
    <t>O</t>
  </si>
  <si>
    <t>10개용(45cm)</t>
    <phoneticPr fontId="2" type="noConversion"/>
  </si>
  <si>
    <t>5개용(38cm)</t>
    <phoneticPr fontId="2" type="noConversion"/>
  </si>
  <si>
    <t>5개용(45cm)</t>
    <phoneticPr fontId="2" type="noConversion"/>
  </si>
  <si>
    <t>허가 O, But 츨고물량 저조로 보유자재 X</t>
    <phoneticPr fontId="2" type="noConversion"/>
  </si>
  <si>
    <t>2개용(38cm)</t>
    <phoneticPr fontId="2" type="noConversion"/>
  </si>
  <si>
    <t>X</t>
    <phoneticPr fontId="2" type="noConversion"/>
  </si>
  <si>
    <t>비멸균 품목에 사용중</t>
    <phoneticPr fontId="2" type="noConversion"/>
  </si>
  <si>
    <t>2개용(48cm)</t>
    <phoneticPr fontId="2" type="noConversion"/>
  </si>
  <si>
    <t>Pallet</t>
    <phoneticPr fontId="2" type="noConversion"/>
  </si>
  <si>
    <t>1단 적재(Full)</t>
    <phoneticPr fontId="2" type="noConversion"/>
  </si>
  <si>
    <t>2단 적재(Full)</t>
    <phoneticPr fontId="2" type="noConversion"/>
  </si>
  <si>
    <t>3단 적재(Full)</t>
    <phoneticPr fontId="2" type="noConversion"/>
  </si>
  <si>
    <t>ACA03-PG</t>
    <phoneticPr fontId="2" type="noConversion"/>
  </si>
  <si>
    <t>5개용(L)</t>
    <phoneticPr fontId="2" type="noConversion"/>
  </si>
  <si>
    <t>미국은 Validation완료 타국가 확인 필요</t>
    <phoneticPr fontId="2" type="noConversion"/>
  </si>
  <si>
    <t>ArtiSeal</t>
  </si>
  <si>
    <t>1개용(S/M)</t>
    <phoneticPr fontId="2" type="noConversion"/>
  </si>
  <si>
    <t>5개용(S/M)</t>
    <phoneticPr fontId="2" type="noConversion"/>
  </si>
  <si>
    <t>AT0810_Trocar</t>
    <phoneticPr fontId="2" type="noConversion"/>
  </si>
  <si>
    <t>5개용</t>
    <phoneticPr fontId="2" type="noConversion"/>
  </si>
  <si>
    <t>5배수로 주문 필요</t>
    <phoneticPr fontId="2" type="noConversion"/>
  </si>
  <si>
    <t>50개용</t>
    <phoneticPr fontId="2" type="noConversion"/>
  </si>
  <si>
    <t>ASG-1000
_ArtiSeal Generator</t>
    <phoneticPr fontId="2" type="noConversion"/>
  </si>
  <si>
    <t>1대 기준</t>
    <phoneticPr fontId="2" type="noConversion"/>
  </si>
  <si>
    <t>TK-04</t>
    <phoneticPr fontId="2" type="noConversion"/>
  </si>
  <si>
    <t>1개용</t>
    <phoneticPr fontId="2" type="noConversion"/>
  </si>
  <si>
    <t>Max 6개용</t>
    <phoneticPr fontId="2" type="noConversion"/>
  </si>
  <si>
    <t>ArtiSential 5개용 BOX 사용</t>
    <phoneticPr fontId="2" type="noConversion"/>
  </si>
  <si>
    <t>Max 12개용</t>
    <phoneticPr fontId="2" type="noConversion"/>
  </si>
  <si>
    <t>ArtiSential 10개용 BOX 사용</t>
    <phoneticPr fontId="2" type="noConversion"/>
  </si>
  <si>
    <t>ArtiSential Standard Packaging</t>
    <phoneticPr fontId="2" type="noConversion"/>
  </si>
  <si>
    <t>ArtiSeal</t>
    <phoneticPr fontId="2" type="noConversion"/>
  </si>
  <si>
    <t>Training Kit</t>
    <phoneticPr fontId="2" type="noConversion"/>
  </si>
  <si>
    <t>CBM 간편 계산기</t>
    <phoneticPr fontId="2" type="noConversion"/>
  </si>
  <si>
    <t>단 위</t>
  </si>
  <si>
    <t>가로
(장,Length)</t>
  </si>
  <si>
    <t>세로
(폭,Width)</t>
  </si>
  <si>
    <t>높이
(고,Height)</t>
  </si>
  <si>
    <t>CBM (㎥)</t>
  </si>
  <si>
    <t>CBM (반올림)</t>
  </si>
  <si>
    <t>3단 적재</t>
    <phoneticPr fontId="2" type="noConversion"/>
  </si>
  <si>
    <t>CM</t>
  </si>
  <si>
    <t>2단 적재</t>
    <phoneticPr fontId="2" type="noConversion"/>
  </si>
  <si>
    <t>1단 적재</t>
    <phoneticPr fontId="2" type="noConversion"/>
  </si>
  <si>
    <t>Chargeable Weight 간편 계산기</t>
    <phoneticPr fontId="2" type="noConversion"/>
  </si>
  <si>
    <t>Total Gross 
Weight</t>
    <phoneticPr fontId="2" type="noConversion"/>
  </si>
  <si>
    <t>Volume
Weight</t>
    <phoneticPr fontId="2" type="noConversion"/>
  </si>
  <si>
    <t>Box 수량</t>
    <phoneticPr fontId="2" type="noConversion"/>
  </si>
  <si>
    <t xml:space="preserve">Chargeable
Weight </t>
    <phoneticPr fontId="2" type="noConversion"/>
  </si>
  <si>
    <t>Courier</t>
    <phoneticPr fontId="2" type="noConversion"/>
  </si>
  <si>
    <t>Forwarder</t>
    <phoneticPr fontId="2" type="noConversion"/>
  </si>
  <si>
    <t>Total CBM</t>
    <phoneticPr fontId="2" type="noConversion"/>
  </si>
  <si>
    <t>가로
(Length)</t>
    <phoneticPr fontId="2" type="noConversion"/>
  </si>
  <si>
    <t>세로
(Width)</t>
    <phoneticPr fontId="2" type="noConversion"/>
  </si>
  <si>
    <t>높이
(Height)</t>
    <phoneticPr fontId="2" type="noConversion"/>
  </si>
  <si>
    <t>Trocar</t>
    <phoneticPr fontId="2" type="noConversion"/>
  </si>
  <si>
    <t>Suture Pad</t>
    <phoneticPr fontId="2" type="noConversion"/>
  </si>
  <si>
    <t>항공 수출 시_아우터 박스 포장 형태</t>
    <phoneticPr fontId="2" type="noConversion"/>
  </si>
  <si>
    <t>해상 수출 시_Pallet 포장 형태</t>
    <phoneticPr fontId="2" type="noConversion"/>
  </si>
  <si>
    <t>Trocar 전용 Outer Box</t>
    <phoneticPr fontId="2" type="noConversion"/>
  </si>
  <si>
    <t>Pallet 수량</t>
    <phoneticPr fontId="2" type="noConversion"/>
  </si>
  <si>
    <t>57 Kg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</si>
</sst>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General&quot;cm(W)&quot;"/>
    <numFmt numFmtId="177" formatCode="General&quot;cm(L)&quot;"/>
    <numFmt numFmtId="178" formatCode="General&quot;cm(H)&quot;"/>
    <numFmt numFmtId="179" formatCode="General&quot; Kgs&quot;"/>
    <numFmt numFmtId="180" formatCode="General&quot; ㎥&quot;"/>
    <numFmt numFmtId="181" formatCode="#,##0.000_ &quot;㎥&quot;"/>
    <numFmt numFmtId="182" formatCode="#,##0_ &quot;㎝&quot;"/>
  </numFmts>
  <fonts count="16" x14ac:knownFonts="1">
    <font>
      <sz val="11"/>
      <color theme="1"/>
      <name val="맑은 고딕"/>
      <family val="2"/>
      <charset val="129"/>
      <scheme val="minor"/>
    </font>
    <font>
      <b/>
      <sz val="11"/>
      <color rgb="FFFFFFFF"/>
      <name val="Pretendard"/>
      <family val="3"/>
      <charset val="129"/>
    </font>
    <font>
      <sz val="8"/>
      <name val="맑은 고딕"/>
      <family val="2"/>
      <charset val="129"/>
      <scheme val="minor"/>
    </font>
    <font>
      <b/>
      <sz val="10"/>
      <color rgb="FFFFFFFF"/>
      <name val="Pretendard"/>
      <family val="3"/>
      <charset val="129"/>
    </font>
    <font>
      <b/>
      <sz val="9"/>
      <color rgb="FF000000"/>
      <name val="Pretendard"/>
      <family val="3"/>
      <charset val="129"/>
    </font>
    <font>
      <sz val="9"/>
      <color theme="1"/>
      <name val="Pretendard"/>
      <family val="3"/>
      <charset val="129"/>
    </font>
    <font>
      <b/>
      <u/>
      <sz val="18"/>
      <color theme="3" tint="9.9978637043366805E-2"/>
      <name val="Pretendard"/>
      <family val="3"/>
      <charset val="129"/>
    </font>
    <font>
      <sz val="11"/>
      <color theme="1"/>
      <name val="Pretendard"/>
      <family val="3"/>
      <charset val="129"/>
    </font>
    <font>
      <b/>
      <sz val="10"/>
      <color theme="0"/>
      <name val="Pretendard"/>
      <family val="3"/>
      <charset val="129"/>
    </font>
    <font>
      <b/>
      <sz val="9"/>
      <color theme="1"/>
      <name val="Pretendard"/>
      <family val="3"/>
      <charset val="129"/>
    </font>
    <font>
      <sz val="10"/>
      <color theme="1"/>
      <name val="Pretendard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b/>
      <sz val="10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153D6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42"/>
      </patternFill>
    </fill>
    <fill>
      <patternFill patternType="solid">
        <fgColor indexed="9"/>
        <bgColor indexed="26"/>
      </patternFill>
    </fill>
    <fill>
      <patternFill patternType="solid">
        <fgColor theme="0" tint="-0.14999847407452621"/>
        <bgColor indexed="42"/>
      </patternFill>
    </fill>
    <fill>
      <patternFill patternType="solid">
        <fgColor theme="1" tint="4.9989318521683403E-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medium">
        <color indexed="64"/>
      </top>
      <bottom style="double">
        <color indexed="64"/>
      </bottom>
      <diagonal/>
    </border>
    <border>
      <left style="double">
        <color indexed="8"/>
      </left>
      <right style="thin">
        <color indexed="8"/>
      </right>
      <top style="medium">
        <color indexed="64"/>
      </top>
      <bottom style="double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double">
        <color indexed="64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0" fontId="12" fillId="0" borderId="0">
      <alignment vertical="center"/>
    </xf>
  </cellStyleXfs>
  <cellXfs count="72">
    <xf numFmtId="0" fontId="0" fillId="0" borderId="0" xfId="0">
      <alignment vertical="center"/>
    </xf>
    <xf numFmtId="0" fontId="4" fillId="3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0" fillId="0" borderId="9" xfId="0" applyFont="1" applyBorder="1">
      <alignment vertical="center"/>
    </xf>
    <xf numFmtId="176" fontId="10" fillId="0" borderId="9" xfId="0" applyNumberFormat="1" applyFont="1" applyBorder="1" applyAlignment="1">
      <alignment horizontal="center" vertical="center"/>
    </xf>
    <xf numFmtId="177" fontId="10" fillId="0" borderId="9" xfId="0" applyNumberFormat="1" applyFont="1" applyBorder="1" applyAlignment="1">
      <alignment horizontal="center" vertical="center"/>
    </xf>
    <xf numFmtId="178" fontId="10" fillId="0" borderId="9" xfId="0" applyNumberFormat="1" applyFont="1" applyBorder="1" applyAlignment="1">
      <alignment horizontal="center" vertical="center"/>
    </xf>
    <xf numFmtId="179" fontId="10" fillId="0" borderId="9" xfId="0" applyNumberFormat="1" applyFont="1" applyBorder="1">
      <alignment vertical="center"/>
    </xf>
    <xf numFmtId="0" fontId="10" fillId="0" borderId="9" xfId="0" applyFont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10" fillId="5" borderId="9" xfId="0" applyFont="1" applyFill="1" applyBorder="1" applyAlignment="1">
      <alignment horizontal="center" vertical="center"/>
    </xf>
    <xf numFmtId="176" fontId="10" fillId="5" borderId="9" xfId="0" applyNumberFormat="1" applyFont="1" applyFill="1" applyBorder="1" applyAlignment="1">
      <alignment horizontal="center" vertical="center"/>
    </xf>
    <xf numFmtId="177" fontId="10" fillId="5" borderId="9" xfId="0" applyNumberFormat="1" applyFont="1" applyFill="1" applyBorder="1" applyAlignment="1">
      <alignment horizontal="center" vertical="center"/>
    </xf>
    <xf numFmtId="178" fontId="10" fillId="5" borderId="9" xfId="0" applyNumberFormat="1" applyFont="1" applyFill="1" applyBorder="1" applyAlignment="1">
      <alignment horizontal="center" vertical="center"/>
    </xf>
    <xf numFmtId="179" fontId="10" fillId="5" borderId="9" xfId="0" applyNumberFormat="1" applyFont="1" applyFill="1" applyBorder="1">
      <alignment vertical="center"/>
    </xf>
    <xf numFmtId="0" fontId="10" fillId="5" borderId="9" xfId="0" applyFont="1" applyFill="1" applyBorder="1">
      <alignment vertical="center"/>
    </xf>
    <xf numFmtId="0" fontId="9" fillId="6" borderId="9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179" fontId="10" fillId="0" borderId="9" xfId="0" applyNumberFormat="1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0" fontId="11" fillId="7" borderId="0" xfId="0" applyFont="1" applyFill="1">
      <alignment vertical="center"/>
    </xf>
    <xf numFmtId="0" fontId="0" fillId="7" borderId="0" xfId="0" applyFill="1">
      <alignment vertical="center"/>
    </xf>
    <xf numFmtId="0" fontId="12" fillId="0" borderId="0" xfId="1">
      <alignment vertical="center"/>
    </xf>
    <xf numFmtId="0" fontId="12" fillId="6" borderId="0" xfId="1" applyFill="1">
      <alignment vertical="center"/>
    </xf>
    <xf numFmtId="3" fontId="12" fillId="0" borderId="0" xfId="1" applyNumberFormat="1">
      <alignment vertical="center"/>
    </xf>
    <xf numFmtId="0" fontId="12" fillId="0" borderId="0" xfId="1" applyAlignment="1">
      <alignment horizontal="center" vertical="center"/>
    </xf>
    <xf numFmtId="0" fontId="14" fillId="10" borderId="24" xfId="1" applyFont="1" applyFill="1" applyBorder="1" applyAlignment="1">
      <alignment horizontal="center" vertical="center"/>
    </xf>
    <xf numFmtId="0" fontId="14" fillId="10" borderId="25" xfId="1" applyFont="1" applyFill="1" applyBorder="1" applyAlignment="1">
      <alignment horizontal="center" vertical="center" wrapText="1"/>
    </xf>
    <xf numFmtId="0" fontId="14" fillId="10" borderId="22" xfId="1" applyFont="1" applyFill="1" applyBorder="1" applyAlignment="1">
      <alignment horizontal="center" vertical="center" wrapText="1"/>
    </xf>
    <xf numFmtId="0" fontId="15" fillId="9" borderId="13" xfId="1" applyFont="1" applyFill="1" applyBorder="1" applyAlignment="1">
      <alignment horizontal="center" vertical="center"/>
    </xf>
    <xf numFmtId="0" fontId="15" fillId="0" borderId="17" xfId="1" applyFont="1" applyBorder="1" applyAlignment="1">
      <alignment horizontal="center" vertical="center"/>
    </xf>
    <xf numFmtId="1" fontId="15" fillId="0" borderId="17" xfId="1" applyNumberFormat="1" applyFont="1" applyBorder="1" applyAlignment="1">
      <alignment horizontal="center" vertical="center"/>
    </xf>
    <xf numFmtId="0" fontId="14" fillId="8" borderId="20" xfId="1" applyFont="1" applyFill="1" applyBorder="1" applyAlignment="1">
      <alignment horizontal="center" vertical="center"/>
    </xf>
    <xf numFmtId="0" fontId="14" fillId="8" borderId="21" xfId="1" applyFont="1" applyFill="1" applyBorder="1" applyAlignment="1">
      <alignment horizontal="center" vertical="center" wrapText="1"/>
    </xf>
    <xf numFmtId="0" fontId="14" fillId="8" borderId="14" xfId="1" applyFont="1" applyFill="1" applyBorder="1" applyAlignment="1">
      <alignment horizontal="center" vertical="center" wrapText="1"/>
    </xf>
    <xf numFmtId="0" fontId="14" fillId="8" borderId="14" xfId="1" applyFont="1" applyFill="1" applyBorder="1" applyAlignment="1">
      <alignment horizontal="center" vertical="center"/>
    </xf>
    <xf numFmtId="0" fontId="14" fillId="8" borderId="22" xfId="1" applyFont="1" applyFill="1" applyBorder="1" applyAlignment="1">
      <alignment horizontal="center" vertical="center" wrapText="1"/>
    </xf>
    <xf numFmtId="0" fontId="15" fillId="9" borderId="19" xfId="1" applyFont="1" applyFill="1" applyBorder="1" applyAlignment="1">
      <alignment horizontal="center" vertical="center"/>
    </xf>
    <xf numFmtId="0" fontId="13" fillId="11" borderId="0" xfId="0" applyFont="1" applyFill="1" applyAlignment="1">
      <alignment horizontal="center" vertical="center"/>
    </xf>
    <xf numFmtId="182" fontId="15" fillId="9" borderId="18" xfId="1" applyNumberFormat="1" applyFont="1" applyFill="1" applyBorder="1" applyAlignment="1">
      <alignment horizontal="center" vertical="center"/>
    </xf>
    <xf numFmtId="182" fontId="15" fillId="9" borderId="16" xfId="1" applyNumberFormat="1" applyFont="1" applyFill="1" applyBorder="1" applyAlignment="1">
      <alignment horizontal="center" vertical="center"/>
    </xf>
    <xf numFmtId="180" fontId="15" fillId="9" borderId="16" xfId="1" applyNumberFormat="1" applyFont="1" applyFill="1" applyBorder="1" applyAlignment="1">
      <alignment horizontal="center" vertical="center"/>
    </xf>
    <xf numFmtId="181" fontId="15" fillId="9" borderId="16" xfId="1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182" fontId="15" fillId="9" borderId="15" xfId="1" applyNumberFormat="1" applyFont="1" applyFill="1" applyBorder="1" applyAlignment="1">
      <alignment horizontal="center" vertical="center"/>
    </xf>
    <xf numFmtId="0" fontId="15" fillId="0" borderId="23" xfId="1" applyFont="1" applyBorder="1" applyAlignment="1">
      <alignment horizontal="center" vertical="center"/>
    </xf>
    <xf numFmtId="0" fontId="3" fillId="11" borderId="1" xfId="0" applyFont="1" applyFill="1" applyBorder="1">
      <alignment vertical="center"/>
    </xf>
    <xf numFmtId="0" fontId="3" fillId="11" borderId="2" xfId="0" applyFont="1" applyFill="1" applyBorder="1">
      <alignment vertical="center"/>
    </xf>
    <xf numFmtId="0" fontId="3" fillId="11" borderId="3" xfId="0" applyFont="1" applyFill="1" applyBorder="1">
      <alignment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 wrapText="1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1" fillId="2" borderId="3" xfId="0" applyFont="1" applyFill="1" applyBorder="1">
      <alignment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E3554334-0FBC-4A11-B5D7-42EFA522EE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6350</xdr:rowOff>
    </xdr:from>
    <xdr:to>
      <xdr:col>10</xdr:col>
      <xdr:colOff>228955</xdr:colOff>
      <xdr:row>15</xdr:row>
      <xdr:rowOff>146213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D20FE10-7722-FCBB-6EB0-733C896B35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38150"/>
          <a:ext cx="6902805" cy="3162463"/>
        </a:xfrm>
        <a:prstGeom prst="rect">
          <a:avLst/>
        </a:prstGeom>
      </xdr:spPr>
    </xdr:pic>
    <xdr:clientData/>
  </xdr:twoCellAnchor>
  <xdr:twoCellAnchor editAs="oneCell">
    <xdr:from>
      <xdr:col>10</xdr:col>
      <xdr:colOff>222250</xdr:colOff>
      <xdr:row>1</xdr:row>
      <xdr:rowOff>6350</xdr:rowOff>
    </xdr:from>
    <xdr:to>
      <xdr:col>21</xdr:col>
      <xdr:colOff>6705</xdr:colOff>
      <xdr:row>15</xdr:row>
      <xdr:rowOff>146212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5265E69-4806-0EDD-108D-9BCAA0606A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96100" y="603250"/>
          <a:ext cx="6902805" cy="31624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10</xdr:col>
      <xdr:colOff>228955</xdr:colOff>
      <xdr:row>32</xdr:row>
      <xdr:rowOff>139862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8E58EBE-421C-7437-023C-82F569DAC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4864100"/>
          <a:ext cx="6902805" cy="31624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374650</xdr:rowOff>
    </xdr:from>
    <xdr:to>
      <xdr:col>10</xdr:col>
      <xdr:colOff>228955</xdr:colOff>
      <xdr:row>49</xdr:row>
      <xdr:rowOff>133512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65E8856F-DCD5-560E-6991-9A73634D9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8909050"/>
          <a:ext cx="6902805" cy="3162462"/>
        </a:xfrm>
        <a:prstGeom prst="rect">
          <a:avLst/>
        </a:prstGeom>
      </xdr:spPr>
    </xdr:pic>
    <xdr:clientData/>
  </xdr:twoCellAnchor>
  <xdr:twoCellAnchor editAs="oneCell">
    <xdr:from>
      <xdr:col>10</xdr:col>
      <xdr:colOff>215900</xdr:colOff>
      <xdr:row>34</xdr:row>
      <xdr:rowOff>374650</xdr:rowOff>
    </xdr:from>
    <xdr:to>
      <xdr:col>21</xdr:col>
      <xdr:colOff>355</xdr:colOff>
      <xdr:row>49</xdr:row>
      <xdr:rowOff>133512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6E721C08-0F67-5A49-A9B2-07C82526F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9750" y="8909050"/>
          <a:ext cx="6902805" cy="3162462"/>
        </a:xfrm>
        <a:prstGeom prst="rect">
          <a:avLst/>
        </a:prstGeom>
      </xdr:spPr>
    </xdr:pic>
    <xdr:clientData/>
  </xdr:twoCellAnchor>
  <xdr:twoCellAnchor editAs="oneCell">
    <xdr:from>
      <xdr:col>10</xdr:col>
      <xdr:colOff>203200</xdr:colOff>
      <xdr:row>17</xdr:row>
      <xdr:rowOff>374650</xdr:rowOff>
    </xdr:from>
    <xdr:to>
      <xdr:col>20</xdr:col>
      <xdr:colOff>502005</xdr:colOff>
      <xdr:row>32</xdr:row>
      <xdr:rowOff>133512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5167E7EE-24DB-4303-92D1-B443436D0D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77050" y="4857750"/>
          <a:ext cx="6902805" cy="31624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368300</xdr:rowOff>
    </xdr:from>
    <xdr:to>
      <xdr:col>10</xdr:col>
      <xdr:colOff>228955</xdr:colOff>
      <xdr:row>66</xdr:row>
      <xdr:rowOff>127162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30C3CA55-277B-C535-9ED2-EC8BC6F014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2954000"/>
          <a:ext cx="6902805" cy="31624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69</xdr:row>
      <xdr:rowOff>6350</xdr:rowOff>
    </xdr:from>
    <xdr:to>
      <xdr:col>10</xdr:col>
      <xdr:colOff>228955</xdr:colOff>
      <xdr:row>83</xdr:row>
      <xdr:rowOff>146212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D0E4ABCC-E766-D722-822D-E39B5FD71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7456150"/>
          <a:ext cx="6902805" cy="31624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368300</xdr:rowOff>
    </xdr:from>
    <xdr:to>
      <xdr:col>6</xdr:col>
      <xdr:colOff>63707</xdr:colOff>
      <xdr:row>21</xdr:row>
      <xdr:rowOff>51025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D6689E6-28AB-4991-5CD7-4237860CB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8300"/>
          <a:ext cx="4026107" cy="43817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355600</xdr:rowOff>
    </xdr:from>
    <xdr:to>
      <xdr:col>8</xdr:col>
      <xdr:colOff>392931</xdr:colOff>
      <xdr:row>43</xdr:row>
      <xdr:rowOff>31750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DF6851F-E5A0-31A0-9868-025761A493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702300"/>
          <a:ext cx="5676131" cy="4375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50CEB7F-77DF-431E-A1CA-6EE2F218288A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e3e25231-3f35-4ea7-8992-0c46dafbc923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A04C6-0784-451D-95EC-403ABC7429EC}">
  <dimension ref="A1:L27"/>
  <sheetViews>
    <sheetView tabSelected="1" zoomScale="130" zoomScaleNormal="130" workbookViewId="0">
      <selection activeCell="E31" sqref="E31"/>
    </sheetView>
  </sheetViews>
  <sheetFormatPr defaultRowHeight="17" x14ac:dyDescent="0.45"/>
  <cols>
    <col min="1" max="1" width="20.58203125" customWidth="1"/>
    <col min="2" max="2" width="10.75" customWidth="1"/>
    <col min="3" max="3" width="10.83203125" bestFit="1" customWidth="1"/>
    <col min="4" max="4" width="8.58203125" customWidth="1"/>
    <col min="5" max="5" width="18" customWidth="1"/>
    <col min="6" max="6" width="8.9140625" customWidth="1"/>
    <col min="7" max="7" width="8.08203125" customWidth="1"/>
    <col min="8" max="8" width="8.58203125" bestFit="1" customWidth="1"/>
    <col min="9" max="9" width="10" bestFit="1" customWidth="1"/>
    <col min="10" max="10" width="9.08203125" bestFit="1" customWidth="1"/>
    <col min="11" max="11" width="7.4140625" bestFit="1" customWidth="1"/>
    <col min="12" max="12" width="28.4140625" bestFit="1" customWidth="1"/>
  </cols>
  <sheetData>
    <row r="1" spans="1:12" ht="23" x14ac:dyDescent="0.45">
      <c r="A1" s="4" t="s">
        <v>35</v>
      </c>
      <c r="B1" s="5"/>
      <c r="C1" s="6"/>
      <c r="D1" s="5"/>
      <c r="E1" s="5"/>
      <c r="F1" s="5"/>
      <c r="G1" s="5"/>
      <c r="H1" s="5"/>
      <c r="I1" s="5"/>
      <c r="J1" s="5"/>
      <c r="K1" s="5"/>
      <c r="L1" s="5"/>
    </row>
    <row r="2" spans="1:12" x14ac:dyDescent="0.45">
      <c r="A2" s="60" t="s">
        <v>36</v>
      </c>
      <c r="B2" s="60" t="s">
        <v>37</v>
      </c>
      <c r="C2" s="60" t="s">
        <v>38</v>
      </c>
      <c r="D2" s="60" t="s">
        <v>39</v>
      </c>
      <c r="E2" s="61" t="s">
        <v>40</v>
      </c>
      <c r="F2" s="60" t="s">
        <v>41</v>
      </c>
      <c r="G2" s="60"/>
      <c r="H2" s="60"/>
      <c r="I2" s="60" t="s">
        <v>42</v>
      </c>
      <c r="J2" s="60" t="s">
        <v>43</v>
      </c>
      <c r="K2" s="61" t="s">
        <v>44</v>
      </c>
      <c r="L2" s="60" t="s">
        <v>45</v>
      </c>
    </row>
    <row r="3" spans="1:12" x14ac:dyDescent="0.45">
      <c r="A3" s="60"/>
      <c r="B3" s="60"/>
      <c r="C3" s="60"/>
      <c r="D3" s="60"/>
      <c r="E3" s="61"/>
      <c r="F3" s="7" t="s">
        <v>46</v>
      </c>
      <c r="G3" s="7" t="s">
        <v>47</v>
      </c>
      <c r="H3" s="7" t="s">
        <v>48</v>
      </c>
      <c r="I3" s="60"/>
      <c r="J3" s="60"/>
      <c r="K3" s="60"/>
      <c r="L3" s="60"/>
    </row>
    <row r="4" spans="1:12" x14ac:dyDescent="0.45">
      <c r="A4" s="55" t="s">
        <v>49</v>
      </c>
      <c r="B4" s="59" t="s">
        <v>50</v>
      </c>
      <c r="C4" s="8" t="s">
        <v>51</v>
      </c>
      <c r="D4" s="9"/>
      <c r="E4" s="9"/>
      <c r="F4" s="10">
        <v>75</v>
      </c>
      <c r="G4" s="11">
        <v>32</v>
      </c>
      <c r="H4" s="12">
        <v>10</v>
      </c>
      <c r="I4" s="13"/>
      <c r="J4" s="13"/>
      <c r="K4" s="14">
        <v>1</v>
      </c>
      <c r="L4" s="14" t="s">
        <v>52</v>
      </c>
    </row>
    <row r="5" spans="1:12" x14ac:dyDescent="0.45">
      <c r="A5" s="56"/>
      <c r="B5" s="59"/>
      <c r="C5" s="8" t="s">
        <v>53</v>
      </c>
      <c r="D5" s="9"/>
      <c r="E5" s="9"/>
      <c r="F5" s="10"/>
      <c r="G5" s="11"/>
      <c r="H5" s="12"/>
      <c r="I5" s="13"/>
      <c r="J5" s="13"/>
      <c r="K5" s="14">
        <v>1</v>
      </c>
      <c r="L5" s="14" t="s">
        <v>52</v>
      </c>
    </row>
    <row r="6" spans="1:12" x14ac:dyDescent="0.45">
      <c r="A6" s="56"/>
      <c r="B6" s="58" t="s">
        <v>54</v>
      </c>
      <c r="C6" s="15" t="s">
        <v>55</v>
      </c>
      <c r="D6" s="16" t="s">
        <v>56</v>
      </c>
      <c r="E6" s="16" t="s">
        <v>57</v>
      </c>
      <c r="F6" s="17">
        <v>77</v>
      </c>
      <c r="G6" s="18">
        <v>66</v>
      </c>
      <c r="H6" s="19">
        <v>56</v>
      </c>
      <c r="I6" s="20">
        <v>15</v>
      </c>
      <c r="J6" s="20">
        <v>18.5</v>
      </c>
      <c r="K6" s="16">
        <v>10</v>
      </c>
      <c r="L6" s="21"/>
    </row>
    <row r="7" spans="1:12" x14ac:dyDescent="0.45">
      <c r="A7" s="56"/>
      <c r="B7" s="58"/>
      <c r="C7" s="15" t="s">
        <v>58</v>
      </c>
      <c r="D7" s="16" t="s">
        <v>56</v>
      </c>
      <c r="E7" s="16" t="s">
        <v>57</v>
      </c>
      <c r="F7" s="17">
        <v>85</v>
      </c>
      <c r="G7" s="18">
        <v>66</v>
      </c>
      <c r="H7" s="19">
        <v>56</v>
      </c>
      <c r="I7" s="20">
        <v>15</v>
      </c>
      <c r="J7" s="20">
        <v>18.5</v>
      </c>
      <c r="K7" s="16">
        <v>10</v>
      </c>
      <c r="L7" s="21"/>
    </row>
    <row r="8" spans="1:12" x14ac:dyDescent="0.45">
      <c r="A8" s="56"/>
      <c r="B8" s="58"/>
      <c r="C8" s="15" t="s">
        <v>59</v>
      </c>
      <c r="D8" s="16" t="s">
        <v>56</v>
      </c>
      <c r="E8" s="16" t="s">
        <v>57</v>
      </c>
      <c r="F8" s="17">
        <v>77</v>
      </c>
      <c r="G8" s="18">
        <v>35</v>
      </c>
      <c r="H8" s="19">
        <v>56</v>
      </c>
      <c r="I8" s="20">
        <v>6.5</v>
      </c>
      <c r="J8" s="20">
        <v>10</v>
      </c>
      <c r="K8" s="16">
        <v>5</v>
      </c>
      <c r="L8" s="21"/>
    </row>
    <row r="9" spans="1:12" x14ac:dyDescent="0.45">
      <c r="A9" s="56"/>
      <c r="B9" s="58"/>
      <c r="C9" s="15" t="s">
        <v>60</v>
      </c>
      <c r="D9" s="16" t="s">
        <v>56</v>
      </c>
      <c r="E9" s="16" t="s">
        <v>57</v>
      </c>
      <c r="F9" s="17">
        <v>85</v>
      </c>
      <c r="G9" s="18">
        <v>35</v>
      </c>
      <c r="H9" s="19">
        <v>56</v>
      </c>
      <c r="I9" s="20">
        <v>6.5</v>
      </c>
      <c r="J9" s="20">
        <v>10</v>
      </c>
      <c r="K9" s="16">
        <v>5</v>
      </c>
      <c r="L9" s="16" t="s">
        <v>61</v>
      </c>
    </row>
    <row r="10" spans="1:12" x14ac:dyDescent="0.45">
      <c r="A10" s="56"/>
      <c r="B10" s="58"/>
      <c r="C10" s="15" t="s">
        <v>62</v>
      </c>
      <c r="D10" s="16"/>
      <c r="E10" s="16" t="s">
        <v>63</v>
      </c>
      <c r="F10" s="17">
        <v>77</v>
      </c>
      <c r="G10" s="18">
        <v>35</v>
      </c>
      <c r="H10" s="19">
        <v>22</v>
      </c>
      <c r="I10" s="20"/>
      <c r="J10" s="20"/>
      <c r="K10" s="16">
        <v>2</v>
      </c>
      <c r="L10" s="16" t="s">
        <v>64</v>
      </c>
    </row>
    <row r="11" spans="1:12" x14ac:dyDescent="0.45">
      <c r="A11" s="56"/>
      <c r="B11" s="58"/>
      <c r="C11" s="15" t="s">
        <v>65</v>
      </c>
      <c r="D11" s="21"/>
      <c r="E11" s="16" t="s">
        <v>63</v>
      </c>
      <c r="F11" s="17"/>
      <c r="G11" s="18"/>
      <c r="H11" s="19"/>
      <c r="I11" s="20"/>
      <c r="J11" s="20"/>
      <c r="K11" s="16"/>
      <c r="L11" s="21"/>
    </row>
    <row r="12" spans="1:12" x14ac:dyDescent="0.45">
      <c r="A12" s="56"/>
      <c r="B12" s="59" t="s">
        <v>66</v>
      </c>
      <c r="C12" s="8" t="s">
        <v>67</v>
      </c>
      <c r="D12" s="9"/>
      <c r="E12" s="9"/>
      <c r="F12" s="10">
        <v>148</v>
      </c>
      <c r="G12" s="11">
        <v>113</v>
      </c>
      <c r="H12" s="12">
        <v>90</v>
      </c>
      <c r="I12" s="13"/>
      <c r="J12" s="13"/>
      <c r="K12" s="14">
        <v>20</v>
      </c>
      <c r="L12" s="9"/>
    </row>
    <row r="13" spans="1:12" x14ac:dyDescent="0.45">
      <c r="A13" s="56"/>
      <c r="B13" s="59"/>
      <c r="C13" s="8" t="s">
        <v>68</v>
      </c>
      <c r="D13" s="9"/>
      <c r="E13" s="9"/>
      <c r="F13" s="10">
        <v>148</v>
      </c>
      <c r="G13" s="11">
        <v>113</v>
      </c>
      <c r="H13" s="12">
        <v>135</v>
      </c>
      <c r="I13" s="13"/>
      <c r="J13" s="13"/>
      <c r="K13" s="14">
        <v>40</v>
      </c>
      <c r="L13" s="9"/>
    </row>
    <row r="14" spans="1:12" x14ac:dyDescent="0.45">
      <c r="A14" s="57"/>
      <c r="B14" s="59"/>
      <c r="C14" s="8" t="s">
        <v>69</v>
      </c>
      <c r="D14" s="9"/>
      <c r="E14" s="9"/>
      <c r="F14" s="10">
        <v>148</v>
      </c>
      <c r="G14" s="11">
        <v>113</v>
      </c>
      <c r="H14" s="12">
        <v>185</v>
      </c>
      <c r="I14" s="13"/>
      <c r="J14" s="13"/>
      <c r="K14" s="14">
        <v>60</v>
      </c>
      <c r="L14" s="9"/>
    </row>
    <row r="15" spans="1:12" x14ac:dyDescent="0.45">
      <c r="A15" s="22" t="s">
        <v>70</v>
      </c>
      <c r="B15" s="15" t="s">
        <v>54</v>
      </c>
      <c r="C15" s="15" t="s">
        <v>71</v>
      </c>
      <c r="D15" s="15"/>
      <c r="E15" s="23" t="s">
        <v>57</v>
      </c>
      <c r="F15" s="17">
        <v>82</v>
      </c>
      <c r="G15" s="18">
        <v>33</v>
      </c>
      <c r="H15" s="19">
        <v>43</v>
      </c>
      <c r="I15" s="15"/>
      <c r="J15" s="15"/>
      <c r="K15" s="23">
        <v>5</v>
      </c>
      <c r="L15" s="23" t="s">
        <v>72</v>
      </c>
    </row>
    <row r="16" spans="1:12" x14ac:dyDescent="0.45">
      <c r="A16" s="55" t="s">
        <v>73</v>
      </c>
      <c r="B16" s="8" t="s">
        <v>50</v>
      </c>
      <c r="C16" s="8" t="s">
        <v>74</v>
      </c>
      <c r="D16" s="14"/>
      <c r="E16" s="14"/>
      <c r="F16" s="10">
        <v>73</v>
      </c>
      <c r="G16" s="11">
        <v>32</v>
      </c>
      <c r="H16" s="12">
        <v>8</v>
      </c>
      <c r="I16" s="24"/>
      <c r="J16" s="24"/>
      <c r="K16" s="14">
        <v>1</v>
      </c>
      <c r="L16" s="14"/>
    </row>
    <row r="17" spans="1:12" x14ac:dyDescent="0.45">
      <c r="A17" s="56"/>
      <c r="B17" s="58" t="s">
        <v>54</v>
      </c>
      <c r="C17" s="15" t="s">
        <v>75</v>
      </c>
      <c r="D17" s="16" t="s">
        <v>56</v>
      </c>
      <c r="E17" s="16" t="s">
        <v>57</v>
      </c>
      <c r="F17" s="17">
        <v>75</v>
      </c>
      <c r="G17" s="18">
        <v>33</v>
      </c>
      <c r="H17" s="19">
        <v>43</v>
      </c>
      <c r="I17" s="20">
        <v>6.5</v>
      </c>
      <c r="J17" s="20">
        <v>10</v>
      </c>
      <c r="K17" s="16">
        <v>5</v>
      </c>
      <c r="L17" s="16"/>
    </row>
    <row r="18" spans="1:12" x14ac:dyDescent="0.45">
      <c r="A18" s="56"/>
      <c r="B18" s="58"/>
      <c r="C18" s="15" t="s">
        <v>71</v>
      </c>
      <c r="D18" s="16" t="s">
        <v>56</v>
      </c>
      <c r="E18" s="16" t="s">
        <v>57</v>
      </c>
      <c r="F18" s="17">
        <v>82</v>
      </c>
      <c r="G18" s="18">
        <v>33</v>
      </c>
      <c r="H18" s="19">
        <v>43</v>
      </c>
      <c r="I18" s="20">
        <v>6.5</v>
      </c>
      <c r="J18" s="20">
        <v>10</v>
      </c>
      <c r="K18" s="16">
        <v>5</v>
      </c>
      <c r="L18" s="16"/>
    </row>
    <row r="19" spans="1:12" x14ac:dyDescent="0.45">
      <c r="A19" s="56"/>
      <c r="B19" s="59" t="s">
        <v>66</v>
      </c>
      <c r="C19" s="8" t="s">
        <v>67</v>
      </c>
      <c r="D19" s="9"/>
      <c r="E19" s="9"/>
      <c r="F19" s="10">
        <v>148</v>
      </c>
      <c r="G19" s="11">
        <v>113</v>
      </c>
      <c r="H19" s="12">
        <v>60</v>
      </c>
      <c r="I19" s="13"/>
      <c r="J19" s="13"/>
      <c r="K19" s="14"/>
      <c r="L19" s="9"/>
    </row>
    <row r="20" spans="1:12" x14ac:dyDescent="0.45">
      <c r="A20" s="56"/>
      <c r="B20" s="59"/>
      <c r="C20" s="8" t="s">
        <v>68</v>
      </c>
      <c r="D20" s="9"/>
      <c r="E20" s="9"/>
      <c r="F20" s="10">
        <v>148</v>
      </c>
      <c r="G20" s="11">
        <v>113</v>
      </c>
      <c r="H20" s="12">
        <v>105</v>
      </c>
      <c r="I20" s="13"/>
      <c r="J20" s="13"/>
      <c r="K20" s="14"/>
      <c r="L20" s="9"/>
    </row>
    <row r="21" spans="1:12" x14ac:dyDescent="0.45">
      <c r="A21" s="57"/>
      <c r="B21" s="59"/>
      <c r="C21" s="8" t="s">
        <v>69</v>
      </c>
      <c r="D21" s="9"/>
      <c r="E21" s="9"/>
      <c r="F21" s="10">
        <v>148</v>
      </c>
      <c r="G21" s="11">
        <v>113</v>
      </c>
      <c r="H21" s="12">
        <v>150</v>
      </c>
      <c r="I21" s="13"/>
      <c r="J21" s="13"/>
      <c r="K21" s="14"/>
      <c r="L21" s="9"/>
    </row>
    <row r="22" spans="1:12" x14ac:dyDescent="0.45">
      <c r="A22" s="25" t="s">
        <v>76</v>
      </c>
      <c r="B22" s="8" t="s">
        <v>50</v>
      </c>
      <c r="C22" s="8" t="s">
        <v>77</v>
      </c>
      <c r="D22" s="9"/>
      <c r="E22" s="9"/>
      <c r="F22" s="10">
        <v>24</v>
      </c>
      <c r="G22" s="11">
        <v>12</v>
      </c>
      <c r="H22" s="12">
        <v>21</v>
      </c>
      <c r="I22" s="13">
        <v>0.56000000000000005</v>
      </c>
      <c r="J22" s="13"/>
      <c r="K22" s="14">
        <v>5</v>
      </c>
      <c r="L22" s="14" t="s">
        <v>78</v>
      </c>
    </row>
    <row r="23" spans="1:12" x14ac:dyDescent="0.45">
      <c r="A23" s="25" t="s">
        <v>76</v>
      </c>
      <c r="B23" s="15" t="s">
        <v>54</v>
      </c>
      <c r="C23" s="15" t="s">
        <v>79</v>
      </c>
      <c r="D23" s="21"/>
      <c r="E23" s="16" t="s">
        <v>57</v>
      </c>
      <c r="F23" s="17">
        <v>64</v>
      </c>
      <c r="G23" s="18">
        <v>51</v>
      </c>
      <c r="H23" s="19">
        <v>24</v>
      </c>
      <c r="I23" s="20">
        <v>28.000000000000004</v>
      </c>
      <c r="J23" s="20">
        <v>31.500000000000004</v>
      </c>
      <c r="K23" s="16">
        <v>50</v>
      </c>
      <c r="L23" s="16" t="s">
        <v>117</v>
      </c>
    </row>
    <row r="24" spans="1:12" ht="23" x14ac:dyDescent="0.45">
      <c r="A24" s="25" t="s">
        <v>80</v>
      </c>
      <c r="B24" s="15" t="s">
        <v>54</v>
      </c>
      <c r="C24" s="15" t="s">
        <v>81</v>
      </c>
      <c r="D24" s="21"/>
      <c r="E24" s="16" t="s">
        <v>57</v>
      </c>
      <c r="F24" s="17">
        <v>70</v>
      </c>
      <c r="G24" s="18">
        <v>52</v>
      </c>
      <c r="H24" s="19">
        <v>32</v>
      </c>
      <c r="I24" s="20">
        <v>15</v>
      </c>
      <c r="J24" s="20">
        <v>18.5</v>
      </c>
      <c r="K24" s="16">
        <v>1</v>
      </c>
      <c r="L24" s="21"/>
    </row>
    <row r="25" spans="1:12" x14ac:dyDescent="0.45">
      <c r="A25" s="55" t="s">
        <v>82</v>
      </c>
      <c r="B25" s="8" t="s">
        <v>50</v>
      </c>
      <c r="C25" s="8" t="s">
        <v>83</v>
      </c>
      <c r="D25" s="9"/>
      <c r="E25" s="9"/>
      <c r="F25" s="10">
        <v>38</v>
      </c>
      <c r="G25" s="11">
        <v>12</v>
      </c>
      <c r="H25" s="12">
        <v>34</v>
      </c>
      <c r="I25" s="13">
        <v>1.65</v>
      </c>
      <c r="J25" s="13"/>
      <c r="K25" s="14"/>
      <c r="L25" s="9"/>
    </row>
    <row r="26" spans="1:12" x14ac:dyDescent="0.45">
      <c r="A26" s="56"/>
      <c r="B26" s="15" t="s">
        <v>54</v>
      </c>
      <c r="C26" s="15" t="s">
        <v>84</v>
      </c>
      <c r="D26" s="21"/>
      <c r="E26" s="16" t="s">
        <v>57</v>
      </c>
      <c r="F26" s="17">
        <v>77</v>
      </c>
      <c r="G26" s="18">
        <v>66</v>
      </c>
      <c r="H26" s="19">
        <v>56</v>
      </c>
      <c r="I26" s="20">
        <v>9.8999999999999986</v>
      </c>
      <c r="J26" s="20">
        <v>13.399999999999999</v>
      </c>
      <c r="K26" s="16">
        <v>6</v>
      </c>
      <c r="L26" s="16" t="s">
        <v>85</v>
      </c>
    </row>
    <row r="27" spans="1:12" x14ac:dyDescent="0.45">
      <c r="A27" s="57"/>
      <c r="B27" s="15" t="s">
        <v>54</v>
      </c>
      <c r="C27" s="15" t="s">
        <v>86</v>
      </c>
      <c r="D27" s="21"/>
      <c r="E27" s="16" t="s">
        <v>57</v>
      </c>
      <c r="F27" s="17">
        <v>77</v>
      </c>
      <c r="G27" s="18">
        <v>66</v>
      </c>
      <c r="H27" s="19">
        <v>56</v>
      </c>
      <c r="I27" s="20">
        <v>19.799999999999997</v>
      </c>
      <c r="J27" s="20">
        <v>23.299999999999997</v>
      </c>
      <c r="K27" s="16">
        <v>12</v>
      </c>
      <c r="L27" s="16" t="s">
        <v>87</v>
      </c>
    </row>
  </sheetData>
  <mergeCells count="18">
    <mergeCell ref="J2:J3"/>
    <mergeCell ref="K2:K3"/>
    <mergeCell ref="L2:L3"/>
    <mergeCell ref="A4:A14"/>
    <mergeCell ref="B4:B5"/>
    <mergeCell ref="B6:B11"/>
    <mergeCell ref="B12:B14"/>
    <mergeCell ref="A2:A3"/>
    <mergeCell ref="B2:B3"/>
    <mergeCell ref="C2:C3"/>
    <mergeCell ref="D2:D3"/>
    <mergeCell ref="E2:E3"/>
    <mergeCell ref="F2:H2"/>
    <mergeCell ref="A16:A21"/>
    <mergeCell ref="B17:B18"/>
    <mergeCell ref="B19:B21"/>
    <mergeCell ref="A25:A27"/>
    <mergeCell ref="I2:I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DF074-E7DA-459B-BCD1-AFEC4A785F8E}">
  <dimension ref="A1:K30"/>
  <sheetViews>
    <sheetView zoomScale="130" zoomScaleNormal="130" workbookViewId="0">
      <selection activeCell="C32" sqref="C32"/>
    </sheetView>
  </sheetViews>
  <sheetFormatPr defaultRowHeight="17" x14ac:dyDescent="0.45"/>
  <cols>
    <col min="1" max="1" width="19.25" customWidth="1"/>
    <col min="2" max="6" width="25.58203125" customWidth="1"/>
    <col min="7" max="7" width="9.4140625" bestFit="1" customWidth="1"/>
    <col min="8" max="8" width="15" customWidth="1"/>
    <col min="9" max="12" width="15.58203125" customWidth="1"/>
  </cols>
  <sheetData>
    <row r="1" spans="1:9" ht="17.5" thickBot="1" x14ac:dyDescent="0.5">
      <c r="A1" s="62" t="s">
        <v>88</v>
      </c>
      <c r="B1" s="63"/>
      <c r="C1" s="63"/>
      <c r="D1" s="63"/>
      <c r="E1" s="63"/>
      <c r="F1" s="64"/>
    </row>
    <row r="2" spans="1:9" ht="17.5" thickBot="1" x14ac:dyDescent="0.5">
      <c r="A2" s="65" t="s">
        <v>0</v>
      </c>
      <c r="B2" s="68" t="s">
        <v>1</v>
      </c>
      <c r="C2" s="69"/>
      <c r="D2" s="68" t="s">
        <v>2</v>
      </c>
      <c r="E2" s="70"/>
      <c r="F2" s="71"/>
    </row>
    <row r="3" spans="1:9" ht="17.5" thickBot="1" x14ac:dyDescent="0.5">
      <c r="A3" s="66"/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9" ht="17.5" thickBot="1" x14ac:dyDescent="0.5">
      <c r="A4" s="67"/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</row>
    <row r="5" spans="1:9" ht="19" customHeight="1" thickBot="1" x14ac:dyDescent="0.5">
      <c r="A5" s="2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</row>
    <row r="6" spans="1:9" ht="19" customHeight="1" thickBot="1" x14ac:dyDescent="0.5">
      <c r="A6" s="2" t="s">
        <v>19</v>
      </c>
      <c r="B6" s="3" t="s">
        <v>20</v>
      </c>
      <c r="C6" s="3" t="s">
        <v>119</v>
      </c>
      <c r="D6" s="3" t="s">
        <v>21</v>
      </c>
      <c r="E6" s="3" t="s">
        <v>22</v>
      </c>
      <c r="F6" s="3" t="s">
        <v>23</v>
      </c>
    </row>
    <row r="7" spans="1:9" ht="19" customHeight="1" thickBot="1" x14ac:dyDescent="0.5">
      <c r="A7" s="2" t="s">
        <v>24</v>
      </c>
      <c r="B7" s="3" t="s">
        <v>25</v>
      </c>
      <c r="C7" s="3" t="s">
        <v>25</v>
      </c>
      <c r="D7" s="3" t="s">
        <v>26</v>
      </c>
      <c r="E7" s="3" t="s">
        <v>27</v>
      </c>
      <c r="F7" s="3" t="s">
        <v>28</v>
      </c>
    </row>
    <row r="8" spans="1:9" ht="19" customHeight="1" thickBot="1" x14ac:dyDescent="0.5">
      <c r="A8" s="2" t="s">
        <v>29</v>
      </c>
      <c r="B8" s="3" t="s">
        <v>30</v>
      </c>
      <c r="C8" s="3" t="s">
        <v>31</v>
      </c>
      <c r="D8" s="3" t="s">
        <v>32</v>
      </c>
      <c r="E8" s="3" t="s">
        <v>33</v>
      </c>
      <c r="F8" s="3" t="s">
        <v>34</v>
      </c>
    </row>
    <row r="10" spans="1:9" ht="17.5" thickBot="1" x14ac:dyDescent="0.5"/>
    <row r="11" spans="1:9" ht="17.5" thickBot="1" x14ac:dyDescent="0.5">
      <c r="A11" s="52" t="s">
        <v>102</v>
      </c>
      <c r="B11" s="53"/>
      <c r="C11" s="53"/>
      <c r="D11" s="53"/>
      <c r="E11" s="53"/>
      <c r="F11" s="54"/>
      <c r="G11" s="44"/>
      <c r="H11" s="44"/>
    </row>
    <row r="12" spans="1:9" ht="32.5" thickBot="1" x14ac:dyDescent="0.5">
      <c r="A12" s="32" t="s">
        <v>92</v>
      </c>
      <c r="B12" s="33" t="s">
        <v>110</v>
      </c>
      <c r="C12" s="34" t="s">
        <v>111</v>
      </c>
      <c r="D12" s="34" t="s">
        <v>112</v>
      </c>
      <c r="E12" s="34" t="s">
        <v>103</v>
      </c>
      <c r="F12" s="34" t="s">
        <v>104</v>
      </c>
      <c r="G12" s="34" t="s">
        <v>105</v>
      </c>
      <c r="H12" s="34" t="s">
        <v>106</v>
      </c>
      <c r="I12" s="29"/>
    </row>
    <row r="13" spans="1:9" ht="17.5" thickTop="1" x14ac:dyDescent="0.45">
      <c r="A13" s="35" t="s">
        <v>99</v>
      </c>
      <c r="B13" s="45">
        <v>77</v>
      </c>
      <c r="C13" s="46">
        <v>66</v>
      </c>
      <c r="D13" s="46">
        <v>56</v>
      </c>
      <c r="E13" s="47">
        <v>17.5</v>
      </c>
      <c r="F13" s="48">
        <f>(B13*C13*D13)/5000</f>
        <v>56.918399999999998</v>
      </c>
      <c r="G13" s="36">
        <v>1</v>
      </c>
      <c r="H13" s="37">
        <f t="shared" ref="H13:H15" si="0">F13*G13</f>
        <v>56.918399999999998</v>
      </c>
      <c r="I13" s="31" t="s">
        <v>107</v>
      </c>
    </row>
    <row r="14" spans="1:9" x14ac:dyDescent="0.45">
      <c r="A14" s="35" t="s">
        <v>99</v>
      </c>
      <c r="B14" s="45">
        <v>77</v>
      </c>
      <c r="C14" s="46">
        <v>35</v>
      </c>
      <c r="D14" s="46">
        <v>56</v>
      </c>
      <c r="E14" s="47">
        <v>17.5</v>
      </c>
      <c r="F14" s="48">
        <f>(B14*C14*D14)/5000</f>
        <v>30.184000000000001</v>
      </c>
      <c r="G14" s="36">
        <v>1</v>
      </c>
      <c r="H14" s="37">
        <f t="shared" si="0"/>
        <v>30.184000000000001</v>
      </c>
      <c r="I14" s="31" t="s">
        <v>107</v>
      </c>
    </row>
    <row r="15" spans="1:9" x14ac:dyDescent="0.45">
      <c r="A15" s="35" t="s">
        <v>99</v>
      </c>
      <c r="B15" s="45">
        <v>77</v>
      </c>
      <c r="C15" s="46">
        <v>66</v>
      </c>
      <c r="D15" s="46">
        <v>56</v>
      </c>
      <c r="E15" s="47">
        <v>57</v>
      </c>
      <c r="F15" s="48">
        <f>(B15*C15*D15)/6000</f>
        <v>47.432000000000002</v>
      </c>
      <c r="G15" s="36">
        <v>1</v>
      </c>
      <c r="H15" s="37">
        <f t="shared" si="0"/>
        <v>47.432000000000002</v>
      </c>
      <c r="I15" s="31" t="s">
        <v>108</v>
      </c>
    </row>
    <row r="16" spans="1:9" x14ac:dyDescent="0.45">
      <c r="A16" s="35" t="s">
        <v>99</v>
      </c>
      <c r="B16" s="45">
        <v>77</v>
      </c>
      <c r="C16" s="46">
        <v>35</v>
      </c>
      <c r="D16" s="46">
        <v>56</v>
      </c>
      <c r="E16" s="47">
        <v>57</v>
      </c>
      <c r="F16" s="48">
        <f>(B16*C16*D16)/6000</f>
        <v>25.153333333333332</v>
      </c>
      <c r="G16" s="36">
        <v>1</v>
      </c>
      <c r="H16" s="37">
        <f t="shared" ref="H16" si="1">F16*G16</f>
        <v>25.153333333333332</v>
      </c>
      <c r="I16" s="31" t="s">
        <v>108</v>
      </c>
    </row>
    <row r="17" spans="1:11" x14ac:dyDescent="0.45">
      <c r="A17" s="49"/>
      <c r="B17" s="49"/>
      <c r="C17" s="49"/>
      <c r="D17" s="49"/>
      <c r="E17" s="49"/>
      <c r="F17" s="49"/>
      <c r="G17" s="49"/>
      <c r="H17" s="49"/>
    </row>
    <row r="18" spans="1:11" ht="17.5" thickBot="1" x14ac:dyDescent="0.5">
      <c r="A18" s="49"/>
      <c r="B18" s="49"/>
      <c r="C18" s="49"/>
      <c r="D18" s="49"/>
      <c r="E18" s="49"/>
      <c r="F18" s="49"/>
      <c r="G18" s="49"/>
      <c r="H18" s="49"/>
    </row>
    <row r="19" spans="1:11" ht="17.5" thickBot="1" x14ac:dyDescent="0.5">
      <c r="A19" s="52" t="s">
        <v>91</v>
      </c>
      <c r="B19" s="53"/>
      <c r="C19" s="53"/>
      <c r="D19" s="53"/>
      <c r="E19" s="53"/>
      <c r="F19" s="54"/>
      <c r="G19" s="44"/>
      <c r="H19" s="44"/>
    </row>
    <row r="20" spans="1:11" ht="32.5" thickBot="1" x14ac:dyDescent="0.5">
      <c r="A20" s="38" t="s">
        <v>92</v>
      </c>
      <c r="B20" s="39" t="s">
        <v>93</v>
      </c>
      <c r="C20" s="40" t="s">
        <v>94</v>
      </c>
      <c r="D20" s="40" t="s">
        <v>95</v>
      </c>
      <c r="E20" s="41" t="s">
        <v>96</v>
      </c>
      <c r="F20" s="41" t="s">
        <v>97</v>
      </c>
      <c r="G20" s="42" t="s">
        <v>118</v>
      </c>
      <c r="H20" s="42" t="s">
        <v>109</v>
      </c>
    </row>
    <row r="21" spans="1:11" ht="17.5" thickTop="1" x14ac:dyDescent="0.45">
      <c r="A21" s="43" t="s">
        <v>99</v>
      </c>
      <c r="B21" s="50">
        <v>148</v>
      </c>
      <c r="C21" s="46">
        <v>113</v>
      </c>
      <c r="D21" s="46">
        <v>185</v>
      </c>
      <c r="E21" s="47">
        <f>B21*C21*D21/1000000</f>
        <v>3.0939399999999999</v>
      </c>
      <c r="F21" s="48">
        <f>ROUND(E21,3)</f>
        <v>3.0939999999999999</v>
      </c>
      <c r="G21" s="51">
        <v>1</v>
      </c>
      <c r="H21" s="51">
        <f>F21*G21</f>
        <v>3.0939999999999999</v>
      </c>
      <c r="I21" s="31" t="s">
        <v>98</v>
      </c>
    </row>
    <row r="22" spans="1:11" x14ac:dyDescent="0.45">
      <c r="A22" s="35" t="s">
        <v>99</v>
      </c>
      <c r="B22" s="45">
        <v>148</v>
      </c>
      <c r="C22" s="46">
        <v>113</v>
      </c>
      <c r="D22" s="46">
        <v>135</v>
      </c>
      <c r="E22" s="47">
        <f>B22*C22*D22/1000000</f>
        <v>2.2577400000000001</v>
      </c>
      <c r="F22" s="48">
        <f>ROUND(E22,3)</f>
        <v>2.258</v>
      </c>
      <c r="G22" s="36">
        <v>1</v>
      </c>
      <c r="H22" s="36">
        <f>F22*G22</f>
        <v>2.258</v>
      </c>
      <c r="I22" s="31" t="s">
        <v>100</v>
      </c>
    </row>
    <row r="23" spans="1:11" x14ac:dyDescent="0.45">
      <c r="A23" s="35" t="s">
        <v>99</v>
      </c>
      <c r="B23" s="45">
        <v>148</v>
      </c>
      <c r="C23" s="46">
        <v>113</v>
      </c>
      <c r="D23" s="46">
        <v>90</v>
      </c>
      <c r="E23" s="47">
        <f>B23*C23*D23/1000000</f>
        <v>1.5051600000000001</v>
      </c>
      <c r="F23" s="48">
        <f>ROUND(E23,3)</f>
        <v>1.5049999999999999</v>
      </c>
      <c r="G23" s="36">
        <v>1</v>
      </c>
      <c r="H23" s="36">
        <f>F23*G23</f>
        <v>1.5049999999999999</v>
      </c>
      <c r="I23" s="31" t="s">
        <v>101</v>
      </c>
    </row>
    <row r="24" spans="1:11" x14ac:dyDescent="0.45">
      <c r="A24" s="28"/>
      <c r="B24" s="28"/>
      <c r="C24" s="28"/>
      <c r="D24" s="28"/>
      <c r="E24" s="28"/>
      <c r="F24" s="28"/>
      <c r="G24" s="28"/>
      <c r="H24" s="28"/>
      <c r="I24" s="29"/>
      <c r="J24" s="28"/>
      <c r="K24" s="28"/>
    </row>
    <row r="26" spans="1:11" x14ac:dyDescent="0.45">
      <c r="J26" s="28"/>
      <c r="K26" s="28"/>
    </row>
    <row r="27" spans="1:11" x14ac:dyDescent="0.45">
      <c r="J27" s="30"/>
      <c r="K27" s="28"/>
    </row>
    <row r="28" spans="1:11" x14ac:dyDescent="0.45">
      <c r="J28" s="30"/>
      <c r="K28" s="28"/>
    </row>
    <row r="29" spans="1:11" x14ac:dyDescent="0.45">
      <c r="J29" s="28"/>
      <c r="K29" s="28"/>
    </row>
    <row r="30" spans="1:11" x14ac:dyDescent="0.45">
      <c r="J30" s="28"/>
      <c r="K30" s="28"/>
    </row>
  </sheetData>
  <mergeCells count="4">
    <mergeCell ref="A1:F1"/>
    <mergeCell ref="A2:A4"/>
    <mergeCell ref="B2:C2"/>
    <mergeCell ref="D2:F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8CCD9-5DD1-4A1C-BD06-41F550259B53}">
  <dimension ref="A1:U69"/>
  <sheetViews>
    <sheetView zoomScale="85" zoomScaleNormal="85" workbookViewId="0">
      <selection activeCell="N55" sqref="N55"/>
    </sheetView>
  </sheetViews>
  <sheetFormatPr defaultRowHeight="17" x14ac:dyDescent="0.45"/>
  <cols>
    <col min="1" max="1" width="9.58203125" bestFit="1" customWidth="1"/>
    <col min="21" max="21" width="6.75" customWidth="1"/>
  </cols>
  <sheetData>
    <row r="1" spans="1:21" ht="30" x14ac:dyDescent="0.45">
      <c r="A1" s="26" t="s">
        <v>49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</row>
    <row r="18" spans="1:21" ht="30" x14ac:dyDescent="0.45">
      <c r="A18" s="26" t="s">
        <v>89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</row>
    <row r="35" spans="1:21" ht="30" x14ac:dyDescent="0.45">
      <c r="A35" s="26" t="s">
        <v>90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</row>
    <row r="52" spans="1:21" ht="30" x14ac:dyDescent="0.45">
      <c r="A52" s="26" t="s">
        <v>113</v>
      </c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</row>
    <row r="69" spans="1:21" ht="30" x14ac:dyDescent="0.45">
      <c r="A69" s="26" t="s">
        <v>114</v>
      </c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BBBB5-14FA-4A32-AB83-11C9EA3A8CBF}">
  <dimension ref="A1:U23"/>
  <sheetViews>
    <sheetView zoomScale="85" zoomScaleNormal="85" workbookViewId="0">
      <selection activeCell="P43" sqref="P43"/>
    </sheetView>
  </sheetViews>
  <sheetFormatPr defaultRowHeight="17" x14ac:dyDescent="0.45"/>
  <sheetData>
    <row r="1" spans="1:21" ht="30" x14ac:dyDescent="0.45">
      <c r="A1" s="26" t="s">
        <v>115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</row>
    <row r="23" spans="1:21" ht="30" x14ac:dyDescent="0.45">
      <c r="A23" s="26" t="s">
        <v>116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Basic Information</vt:lpstr>
      <vt:lpstr>ArtiSential Standard Packaging</vt:lpstr>
      <vt:lpstr>Inner Box</vt:lpstr>
      <vt:lpstr>Outer Box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천지혜 (  Chun Jihye )</dc:creator>
  <cp:lastModifiedBy>천지혜 (  Chun Jihye )</cp:lastModifiedBy>
  <dcterms:created xsi:type="dcterms:W3CDTF">2026-10-13T04:42:33Z</dcterms:created>
  <dcterms:modified xsi:type="dcterms:W3CDTF">2026-10-14T07:09:03Z</dcterms:modified>
</cp:coreProperties>
</file>