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filterPrivacy="1" defaultThemeVersion="124226"/>
  <xr:revisionPtr revIDLastSave="0" documentId="13_ncr:1_{4CBCBB79-282D-D541-A426-C9EEB7956338}" xr6:coauthVersionLast="43" xr6:coauthVersionMax="43" xr10:uidLastSave="{00000000-0000-0000-0000-000000000000}"/>
  <bookViews>
    <workbookView xWindow="-880" yWindow="-21140" windowWidth="38400" windowHeight="21140" tabRatio="645" activeTab="1" xr2:uid="{00000000-000D-0000-FFFF-FFFF00000000}"/>
  </bookViews>
  <sheets>
    <sheet name="21" sheetId="186" r:id="rId1"/>
    <sheet name="当前" sheetId="183" r:id="rId2"/>
    <sheet name="商家码" sheetId="53" r:id="rId3"/>
    <sheet name="积分" sheetId="184" r:id="rId4"/>
    <sheet name="Sheet2" sheetId="18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9" i="186" l="1"/>
  <c r="C78" i="186"/>
  <c r="C77" i="186"/>
  <c r="C76" i="186"/>
  <c r="C75" i="186"/>
  <c r="C74" i="186"/>
  <c r="C73" i="186"/>
  <c r="C72" i="186"/>
  <c r="C71" i="186"/>
  <c r="C70" i="186"/>
  <c r="C69" i="186"/>
  <c r="B80" i="186" s="1"/>
  <c r="B68" i="186"/>
  <c r="C67" i="186"/>
  <c r="A67" i="186"/>
  <c r="C65" i="186"/>
  <c r="A65" i="186"/>
  <c r="C63" i="186"/>
  <c r="C68" i="186" s="1"/>
  <c r="B58" i="186"/>
  <c r="C57" i="186"/>
  <c r="A57" i="186" s="1"/>
  <c r="C55" i="186"/>
  <c r="A55" i="186" s="1"/>
  <c r="C53" i="186"/>
  <c r="A53" i="186" s="1"/>
  <c r="A58" i="186" s="1"/>
  <c r="B49" i="186"/>
  <c r="C48" i="186"/>
  <c r="A48" i="186" s="1"/>
  <c r="C46" i="186"/>
  <c r="A46" i="186" s="1"/>
  <c r="C44" i="186"/>
  <c r="C49" i="186" s="1"/>
  <c r="A44" i="186"/>
  <c r="B39" i="186"/>
  <c r="K41" i="186" s="1"/>
  <c r="E37" i="186"/>
  <c r="C37" i="186"/>
  <c r="D37" i="186" s="1"/>
  <c r="E35" i="186"/>
  <c r="B35" i="186"/>
  <c r="D35" i="186" s="1"/>
  <c r="E33" i="186"/>
  <c r="D33" i="186"/>
  <c r="E31" i="186"/>
  <c r="C31" i="186"/>
  <c r="D31" i="186" s="1"/>
  <c r="E29" i="186"/>
  <c r="D29" i="186" s="1"/>
  <c r="E27" i="186"/>
  <c r="D27" i="186"/>
  <c r="E25" i="186"/>
  <c r="D25" i="186" s="1"/>
  <c r="E23" i="186"/>
  <c r="C23" i="186"/>
  <c r="D23" i="186" s="1"/>
  <c r="E21" i="186"/>
  <c r="D21" i="186"/>
  <c r="C20" i="186"/>
  <c r="B20" i="186"/>
  <c r="E19" i="186"/>
  <c r="D19" i="186"/>
  <c r="E17" i="186"/>
  <c r="D17" i="186"/>
  <c r="E15" i="186"/>
  <c r="D15" i="186"/>
  <c r="E13" i="186"/>
  <c r="D13" i="186"/>
  <c r="E11" i="186"/>
  <c r="D11" i="186"/>
  <c r="E9" i="186"/>
  <c r="D9" i="186"/>
  <c r="E7" i="186"/>
  <c r="E20" i="186" s="1"/>
  <c r="D7" i="186"/>
  <c r="D20" i="186" s="1"/>
  <c r="E5" i="186"/>
  <c r="D5" i="186"/>
  <c r="E3" i="186"/>
  <c r="D3" i="186"/>
  <c r="D39" i="186" l="1"/>
  <c r="K43" i="186" s="1"/>
  <c r="K42" i="186" s="1"/>
  <c r="N42" i="186" s="1"/>
  <c r="A49" i="186"/>
  <c r="N41" i="186" s="1"/>
  <c r="C39" i="186"/>
  <c r="A63" i="186"/>
  <c r="A68" i="186" s="1"/>
  <c r="E39" i="186"/>
  <c r="C58" i="186"/>
  <c r="C78" i="183"/>
  <c r="C77" i="183"/>
  <c r="C70" i="183"/>
  <c r="C76" i="183"/>
  <c r="C75" i="183"/>
  <c r="C23" i="183" l="1"/>
  <c r="C67" i="183" l="1"/>
  <c r="C65" i="183"/>
  <c r="C63" i="183"/>
  <c r="C74" i="183" l="1"/>
  <c r="C20" i="183" l="1"/>
  <c r="B20" i="183"/>
  <c r="E7" i="183"/>
  <c r="D7" i="183" s="1"/>
  <c r="E5" i="183"/>
  <c r="D5" i="183" s="1"/>
  <c r="C79" i="183"/>
  <c r="C73" i="183"/>
  <c r="C72" i="183"/>
  <c r="C71" i="183"/>
  <c r="C69" i="183"/>
  <c r="B68" i="183"/>
  <c r="A67" i="183"/>
  <c r="A65" i="183"/>
  <c r="A63" i="183"/>
  <c r="B58" i="183"/>
  <c r="C57" i="183"/>
  <c r="A57" i="183" s="1"/>
  <c r="C55" i="183"/>
  <c r="A55" i="183" s="1"/>
  <c r="C53" i="183"/>
  <c r="B49" i="183"/>
  <c r="C48" i="183"/>
  <c r="A48" i="183" s="1"/>
  <c r="C46" i="183"/>
  <c r="A46" i="183" s="1"/>
  <c r="C44" i="183"/>
  <c r="E37" i="183"/>
  <c r="C37" i="183"/>
  <c r="E35" i="183"/>
  <c r="B35" i="183"/>
  <c r="B39" i="183" s="1"/>
  <c r="E33" i="183"/>
  <c r="D33" i="183" s="1"/>
  <c r="E31" i="183"/>
  <c r="C31" i="183"/>
  <c r="E29" i="183"/>
  <c r="D29" i="183" s="1"/>
  <c r="E27" i="183"/>
  <c r="D27" i="183" s="1"/>
  <c r="E25" i="183"/>
  <c r="D25" i="183" s="1"/>
  <c r="E23" i="183"/>
  <c r="E21" i="183"/>
  <c r="D21" i="183" s="1"/>
  <c r="E19" i="183"/>
  <c r="D19" i="183" s="1"/>
  <c r="E17" i="183"/>
  <c r="D17" i="183" s="1"/>
  <c r="E15" i="183"/>
  <c r="D15" i="183" s="1"/>
  <c r="E13" i="183"/>
  <c r="D13" i="183" s="1"/>
  <c r="E11" i="183"/>
  <c r="D11" i="183" s="1"/>
  <c r="E9" i="183"/>
  <c r="D9" i="183" s="1"/>
  <c r="E3" i="183"/>
  <c r="D31" i="183" l="1"/>
  <c r="C58" i="183"/>
  <c r="K41" i="183"/>
  <c r="C39" i="183"/>
  <c r="D37" i="183"/>
  <c r="E20" i="183"/>
  <c r="D3" i="183"/>
  <c r="D20" i="183" s="1"/>
  <c r="A53" i="183"/>
  <c r="A58" i="183" s="1"/>
  <c r="B80" i="183"/>
  <c r="E39" i="183"/>
  <c r="C49" i="183"/>
  <c r="A68" i="183"/>
  <c r="D35" i="183"/>
  <c r="C68" i="183"/>
  <c r="D23" i="183"/>
  <c r="A44" i="183"/>
  <c r="A49" i="183" s="1"/>
  <c r="N41" i="183" l="1"/>
  <c r="D39" i="183"/>
  <c r="K43" i="183" s="1"/>
  <c r="K42" i="183" s="1"/>
  <c r="N42" i="183" l="1"/>
</calcChain>
</file>

<file path=xl/sharedStrings.xml><?xml version="1.0" encoding="utf-8"?>
<sst xmlns="http://schemas.openxmlformats.org/spreadsheetml/2006/main" count="440" uniqueCount="166">
  <si>
    <t>额度</t>
    <phoneticPr fontId="1" type="noConversion"/>
  </si>
  <si>
    <t>剩余额度</t>
  </si>
  <si>
    <t>账单金额</t>
    <phoneticPr fontId="1" type="noConversion"/>
  </si>
  <si>
    <t>未出账单</t>
    <phoneticPr fontId="1" type="noConversion"/>
  </si>
  <si>
    <t>明细</t>
    <phoneticPr fontId="1" type="noConversion"/>
  </si>
  <si>
    <t>华夏(25)</t>
    <phoneticPr fontId="1" type="noConversion"/>
  </si>
  <si>
    <t>民生(23)</t>
    <phoneticPr fontId="1" type="noConversion"/>
  </si>
  <si>
    <t>浦发(24)</t>
    <phoneticPr fontId="1" type="noConversion"/>
  </si>
  <si>
    <t>中信(10)</t>
    <phoneticPr fontId="1" type="noConversion"/>
  </si>
  <si>
    <t>平安(10)</t>
    <phoneticPr fontId="1" type="noConversion"/>
  </si>
  <si>
    <t>建行(10)</t>
    <phoneticPr fontId="1" type="noConversion"/>
  </si>
  <si>
    <t>12-17还款</t>
    <phoneticPr fontId="1" type="noConversion"/>
  </si>
  <si>
    <t>总</t>
    <phoneticPr fontId="1" type="noConversion"/>
  </si>
  <si>
    <t>活期</t>
    <phoneticPr fontId="1" type="noConversion"/>
  </si>
  <si>
    <t>定期</t>
    <phoneticPr fontId="1" type="noConversion"/>
  </si>
  <si>
    <t>农行琼(20)</t>
    <phoneticPr fontId="1" type="noConversion"/>
  </si>
  <si>
    <t>未统计</t>
    <phoneticPr fontId="8" type="noConversion"/>
  </si>
  <si>
    <t>乐享宝</t>
    <phoneticPr fontId="8" type="noConversion"/>
  </si>
  <si>
    <t>兴业(10)</t>
    <phoneticPr fontId="1" type="noConversion"/>
  </si>
  <si>
    <t>兴业(25)</t>
    <phoneticPr fontId="1" type="noConversion"/>
  </si>
  <si>
    <t>加油2倍</t>
    <phoneticPr fontId="8" type="noConversion"/>
  </si>
  <si>
    <t>总额度</t>
    <phoneticPr fontId="8" type="noConversion"/>
  </si>
  <si>
    <t>剩余额度</t>
    <phoneticPr fontId="8" type="noConversion"/>
  </si>
  <si>
    <t>已用额度</t>
    <phoneticPr fontId="8" type="noConversion"/>
  </si>
  <si>
    <t>投资总额</t>
    <phoneticPr fontId="8" type="noConversion"/>
  </si>
  <si>
    <t>净资金</t>
    <phoneticPr fontId="8" type="noConversion"/>
  </si>
  <si>
    <t>分开还</t>
    <phoneticPr fontId="8" type="noConversion"/>
  </si>
  <si>
    <t>金</t>
    <phoneticPr fontId="8" type="noConversion"/>
  </si>
  <si>
    <t>10W</t>
    <phoneticPr fontId="8" type="noConversion"/>
  </si>
  <si>
    <t>双倍1W</t>
    <phoneticPr fontId="8" type="noConversion"/>
  </si>
  <si>
    <t>1号加油</t>
    <phoneticPr fontId="8" type="noConversion"/>
  </si>
  <si>
    <t>交通(22)</t>
    <phoneticPr fontId="1" type="noConversion"/>
  </si>
  <si>
    <t>邮政(24)</t>
    <phoneticPr fontId="1" type="noConversion"/>
  </si>
  <si>
    <t>中行</t>
    <phoneticPr fontId="8" type="noConversion"/>
  </si>
  <si>
    <t>中行白金</t>
    <phoneticPr fontId="8" type="noConversion"/>
  </si>
  <si>
    <t>历史余额</t>
    <phoneticPr fontId="8" type="noConversion"/>
  </si>
  <si>
    <t>汇丰(10)</t>
    <phoneticPr fontId="1" type="noConversion"/>
  </si>
  <si>
    <t>渣打(5)</t>
    <phoneticPr fontId="1" type="noConversion"/>
  </si>
  <si>
    <t>兴业</t>
    <phoneticPr fontId="8" type="noConversion"/>
  </si>
  <si>
    <t>加油1000/1000</t>
    <phoneticPr fontId="8" type="noConversion"/>
  </si>
  <si>
    <t>9笔199</t>
    <phoneticPr fontId="8" type="noConversion"/>
  </si>
  <si>
    <t>lb</t>
    <phoneticPr fontId="1" type="noConversion"/>
  </si>
  <si>
    <t>邮政</t>
    <phoneticPr fontId="8" type="noConversion"/>
  </si>
  <si>
    <t>腾讯/全币</t>
    <phoneticPr fontId="8" type="noConversion"/>
  </si>
  <si>
    <t>7W</t>
    <phoneticPr fontId="8" type="noConversion"/>
  </si>
  <si>
    <t>普/EMS/青春</t>
    <phoneticPr fontId="8" type="noConversion"/>
  </si>
  <si>
    <t>5W</t>
    <phoneticPr fontId="8" type="noConversion"/>
  </si>
  <si>
    <t>标准金</t>
    <phoneticPr fontId="8" type="noConversion"/>
  </si>
  <si>
    <t>1.5W</t>
    <phoneticPr fontId="8" type="noConversion"/>
  </si>
  <si>
    <t>2</t>
    <phoneticPr fontId="8" type="noConversion"/>
  </si>
  <si>
    <t>4</t>
    <phoneticPr fontId="8" type="noConversion"/>
  </si>
  <si>
    <t>5</t>
    <phoneticPr fontId="8" type="noConversion"/>
  </si>
  <si>
    <t>6</t>
    <phoneticPr fontId="8" type="noConversion"/>
  </si>
  <si>
    <t>电影2888</t>
    <phoneticPr fontId="8" type="noConversion"/>
  </si>
  <si>
    <t>生宵/旅游</t>
    <phoneticPr fontId="8" type="noConversion"/>
  </si>
  <si>
    <t>闪付1</t>
    <phoneticPr fontId="8" type="noConversion"/>
  </si>
  <si>
    <t>闪付2</t>
    <phoneticPr fontId="8" type="noConversion"/>
  </si>
  <si>
    <t>闪付3</t>
    <phoneticPr fontId="8" type="noConversion"/>
  </si>
  <si>
    <t>加油1000</t>
    <phoneticPr fontId="8" type="noConversion"/>
  </si>
  <si>
    <t>要满2888</t>
    <phoneticPr fontId="8" type="noConversion"/>
  </si>
  <si>
    <t>光大(25)</t>
    <phoneticPr fontId="1" type="noConversion"/>
  </si>
  <si>
    <t>19号刷会员</t>
    <phoneticPr fontId="8" type="noConversion"/>
  </si>
  <si>
    <t>招商(10)</t>
    <phoneticPr fontId="1" type="noConversion"/>
  </si>
  <si>
    <t>13分开还</t>
    <phoneticPr fontId="8" type="noConversion"/>
  </si>
  <si>
    <t>周5</t>
    <phoneticPr fontId="8" type="noConversion"/>
  </si>
  <si>
    <t>农家放养</t>
    <phoneticPr fontId="8" type="noConversion"/>
  </si>
  <si>
    <t>光大有些卡有积分，2019年光大有活动，相当于所有卡都有积分
汇丰生活卡
邮政青春卡</t>
    <phoneticPr fontId="8" type="noConversion"/>
  </si>
  <si>
    <t>民生</t>
    <phoneticPr fontId="8" type="noConversion"/>
  </si>
  <si>
    <t>华夏</t>
    <phoneticPr fontId="8" type="noConversion"/>
  </si>
  <si>
    <t>支付宝</t>
    <phoneticPr fontId="8" type="noConversion"/>
  </si>
  <si>
    <t>光大</t>
    <phoneticPr fontId="8" type="noConversion"/>
  </si>
  <si>
    <t>无积分微信JD</t>
    <phoneticPr fontId="8" type="noConversion"/>
  </si>
  <si>
    <t>每月25日</t>
    <phoneticPr fontId="8" type="noConversion"/>
  </si>
  <si>
    <t>刷6000</t>
    <phoneticPr fontId="8" type="noConversion"/>
  </si>
  <si>
    <t>同一家</t>
    <phoneticPr fontId="8" type="noConversion"/>
  </si>
  <si>
    <t>算3次</t>
  </si>
  <si>
    <t>五金</t>
    <phoneticPr fontId="8" type="noConversion"/>
  </si>
  <si>
    <t>300以上</t>
    <phoneticPr fontId="8" type="noConversion"/>
  </si>
  <si>
    <t>通知还款</t>
    <phoneticPr fontId="8" type="noConversion"/>
  </si>
  <si>
    <t>通</t>
    <phoneticPr fontId="8" type="noConversion"/>
  </si>
  <si>
    <t>知</t>
    <phoneticPr fontId="8" type="noConversion"/>
  </si>
  <si>
    <t>还</t>
    <phoneticPr fontId="8" type="noConversion"/>
  </si>
  <si>
    <t>款</t>
    <phoneticPr fontId="8" type="noConversion"/>
  </si>
  <si>
    <t>招行</t>
    <phoneticPr fontId="8" type="noConversion"/>
  </si>
  <si>
    <t>微信不一定</t>
    <phoneticPr fontId="8" type="noConversion"/>
  </si>
  <si>
    <r>
      <t>J</t>
    </r>
    <r>
      <rPr>
        <sz val="11"/>
        <color theme="1"/>
        <rFont val="宋体"/>
        <family val="3"/>
        <charset val="134"/>
        <scheme val="minor"/>
      </rPr>
      <t>D要试</t>
    </r>
    <phoneticPr fontId="8" type="noConversion"/>
  </si>
  <si>
    <t>金中意</t>
    <phoneticPr fontId="8" type="noConversion"/>
  </si>
  <si>
    <t>每月16号</t>
    <phoneticPr fontId="8" type="noConversion"/>
  </si>
  <si>
    <r>
      <t>3</t>
    </r>
    <r>
      <rPr>
        <b/>
        <sz val="11"/>
        <color rgb="FFFF4F79"/>
        <rFont val="宋体"/>
        <family val="3"/>
        <charset val="134"/>
      </rPr>
      <t>笔计积分消费满</t>
    </r>
    <r>
      <rPr>
        <b/>
        <sz val="11"/>
        <color rgb="FFFF4F79"/>
        <rFont val="Arial"/>
        <family val="2"/>
      </rPr>
      <t>288</t>
    </r>
    <r>
      <rPr>
        <b/>
        <sz val="11"/>
        <color rgb="FFFF4F79"/>
        <rFont val="宋体"/>
        <family val="3"/>
        <charset val="134"/>
      </rPr>
      <t>元</t>
    </r>
    <phoneticPr fontId="8" type="noConversion"/>
  </si>
  <si>
    <t>交通</t>
    <phoneticPr fontId="8" type="noConversion"/>
  </si>
  <si>
    <t>信用卡</t>
    <phoneticPr fontId="8" type="noConversion"/>
  </si>
  <si>
    <t>核发时间</t>
    <phoneticPr fontId="8" type="noConversion"/>
  </si>
  <si>
    <t>闪付3笔/2500</t>
    <phoneticPr fontId="8" type="noConversion"/>
  </si>
  <si>
    <t>邮政总刷:</t>
    <phoneticPr fontId="8" type="noConversion"/>
  </si>
  <si>
    <t>渣打积分</t>
    <phoneticPr fontId="8" type="noConversion"/>
  </si>
  <si>
    <t>浦发消费统计</t>
    <phoneticPr fontId="8" type="noConversion"/>
  </si>
  <si>
    <t>建行</t>
    <phoneticPr fontId="8" type="noConversion"/>
  </si>
  <si>
    <t>渣打</t>
    <phoneticPr fontId="8" type="noConversion"/>
  </si>
  <si>
    <t>浦发</t>
    <phoneticPr fontId="8" type="noConversion"/>
  </si>
  <si>
    <t>中信</t>
    <phoneticPr fontId="8" type="noConversion"/>
  </si>
  <si>
    <t>腾讯/旅游</t>
    <phoneticPr fontId="8" type="noConversion"/>
  </si>
  <si>
    <t>9号出账单</t>
    <phoneticPr fontId="8" type="noConversion"/>
  </si>
  <si>
    <t>0801/7994</t>
    <phoneticPr fontId="8" type="noConversion"/>
  </si>
  <si>
    <t>邮储(9)</t>
    <phoneticPr fontId="1" type="noConversion"/>
  </si>
  <si>
    <t>民生车车卡:</t>
    <phoneticPr fontId="8" type="noConversion"/>
  </si>
  <si>
    <t>加油</t>
    <phoneticPr fontId="8" type="noConversion"/>
  </si>
  <si>
    <t>积分1500</t>
    <phoneticPr fontId="8" type="noConversion"/>
  </si>
  <si>
    <t>闪付3笔</t>
    <phoneticPr fontId="8" type="noConversion"/>
  </si>
  <si>
    <t>浦发JD</t>
    <phoneticPr fontId="8" type="noConversion"/>
  </si>
  <si>
    <t>5倍积分</t>
    <phoneticPr fontId="8" type="noConversion"/>
  </si>
  <si>
    <t>微信积分到年底</t>
    <phoneticPr fontId="8" type="noConversion"/>
  </si>
  <si>
    <t>邮储青春</t>
    <phoneticPr fontId="8" type="noConversion"/>
  </si>
  <si>
    <t>微信2倍</t>
    <phoneticPr fontId="8" type="noConversion"/>
  </si>
  <si>
    <t>(车主)京东1倍</t>
    <phoneticPr fontId="8" type="noConversion"/>
  </si>
  <si>
    <t>平安</t>
    <phoneticPr fontId="8" type="noConversion"/>
  </si>
  <si>
    <t>9号能刷</t>
    <phoneticPr fontId="8" type="noConversion"/>
  </si>
  <si>
    <t>30(1109)</t>
    <phoneticPr fontId="8" type="noConversion"/>
  </si>
  <si>
    <t>小熊</t>
    <phoneticPr fontId="8" type="noConversion"/>
  </si>
  <si>
    <t>计积分1500</t>
    <phoneticPr fontId="8" type="noConversion"/>
  </si>
  <si>
    <t>1</t>
    <phoneticPr fontId="8" type="noConversion"/>
  </si>
  <si>
    <t>车主卡</t>
    <phoneticPr fontId="8" type="noConversion"/>
  </si>
  <si>
    <t>周六加油</t>
    <phoneticPr fontId="8" type="noConversion"/>
  </si>
  <si>
    <t>9.7加油了</t>
    <phoneticPr fontId="8" type="noConversion"/>
  </si>
  <si>
    <t>青春卡7024</t>
    <phoneticPr fontId="8" type="noConversion"/>
  </si>
  <si>
    <t>邮储车主卡</t>
    <phoneticPr fontId="8" type="noConversion"/>
  </si>
  <si>
    <t>JD</t>
    <phoneticPr fontId="8" type="noConversion"/>
  </si>
  <si>
    <t>汇丰</t>
    <phoneticPr fontId="8" type="noConversion"/>
  </si>
  <si>
    <t>支付宝、微信钱包或者京东完成支付，即可获2倍积分奖励</t>
  </si>
  <si>
    <t>支付宝没有</t>
    <phoneticPr fontId="8" type="noConversion"/>
  </si>
  <si>
    <t>1111余</t>
    <phoneticPr fontId="8" type="noConversion"/>
  </si>
  <si>
    <t>2019.11.11</t>
    <phoneticPr fontId="8" type="noConversion"/>
  </si>
  <si>
    <t>辉华夏26还款</t>
    <phoneticPr fontId="8" type="noConversion"/>
  </si>
  <si>
    <t>京东有积分</t>
    <phoneticPr fontId="8" type="noConversion"/>
  </si>
  <si>
    <t>9.13/12.14</t>
    <phoneticPr fontId="8" type="noConversion"/>
  </si>
  <si>
    <t>11.14/12.15</t>
    <phoneticPr fontId="8" type="noConversion"/>
  </si>
  <si>
    <t>工行(9)</t>
    <phoneticPr fontId="1" type="noConversion"/>
  </si>
  <si>
    <t>次月2号</t>
    <phoneticPr fontId="21" type="noConversion"/>
  </si>
  <si>
    <t>27WX</t>
    <phoneticPr fontId="21" type="noConversion"/>
  </si>
  <si>
    <t>12月刷1.3W</t>
    <phoneticPr fontId="21" type="noConversion"/>
  </si>
  <si>
    <t>海</t>
    <phoneticPr fontId="8" type="noConversion"/>
  </si>
  <si>
    <t>云闪付</t>
    <phoneticPr fontId="8" type="noConversion"/>
  </si>
  <si>
    <t>辉邮政</t>
    <phoneticPr fontId="8" type="noConversion"/>
  </si>
  <si>
    <t>中行琼(25)</t>
    <phoneticPr fontId="1" type="noConversion"/>
  </si>
  <si>
    <t>3卡分开还</t>
    <phoneticPr fontId="1" type="noConversion"/>
  </si>
  <si>
    <t>琼</t>
    <phoneticPr fontId="21" type="noConversion"/>
  </si>
  <si>
    <t>1.12/7.13</t>
    <phoneticPr fontId="8" type="noConversion"/>
  </si>
  <si>
    <t>µ</t>
    <phoneticPr fontId="21" type="noConversion"/>
  </si>
  <si>
    <t>1.13/12.14</t>
    <phoneticPr fontId="8" type="noConversion"/>
  </si>
  <si>
    <t>1.14/12.15</t>
    <phoneticPr fontId="8" type="noConversion"/>
  </si>
  <si>
    <t>1.14/5.15</t>
    <phoneticPr fontId="8" type="noConversion"/>
  </si>
  <si>
    <t>A35兴行分开</t>
    <phoneticPr fontId="8" type="noConversion"/>
  </si>
  <si>
    <t>辉加油</t>
    <phoneticPr fontId="21" type="noConversion"/>
  </si>
  <si>
    <t>富</t>
    <phoneticPr fontId="21" type="noConversion"/>
  </si>
  <si>
    <t>加油1.1</t>
    <phoneticPr fontId="8" type="noConversion"/>
  </si>
  <si>
    <t>邮储7024</t>
    <phoneticPr fontId="21" type="noConversion"/>
  </si>
  <si>
    <t>邮储车主卡</t>
    <phoneticPr fontId="21" type="noConversion"/>
  </si>
  <si>
    <t>全民生活</t>
    <phoneticPr fontId="21" type="noConversion"/>
  </si>
  <si>
    <t>全民</t>
    <phoneticPr fontId="21" type="noConversion"/>
  </si>
  <si>
    <t>w</t>
    <phoneticPr fontId="21" type="noConversion"/>
  </si>
  <si>
    <t>邮储8719</t>
    <phoneticPr fontId="21" type="noConversion"/>
  </si>
  <si>
    <t>j</t>
    <phoneticPr fontId="21" type="noConversion"/>
  </si>
  <si>
    <t>1月加油了</t>
    <phoneticPr fontId="8" type="noConversion"/>
  </si>
  <si>
    <t>交易2000分</t>
    <phoneticPr fontId="21" type="noConversion"/>
  </si>
  <si>
    <t>华夏</t>
    <phoneticPr fontId="21" type="noConversion"/>
  </si>
  <si>
    <t>华夏查银联被扫积分?</t>
    <phoneticPr fontId="21" type="noConversion"/>
  </si>
  <si>
    <t>J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</si>
</sst>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;[Red]0.00"/>
    <numFmt numFmtId="177" formatCode="0.00_ "/>
    <numFmt numFmtId="178" formatCode="0.00_ ;[Red]\-0.00\ "/>
  </numFmts>
  <fonts count="25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4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9" tint="0.79998168889431442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24"/>
      <color rgb="FFFF0000"/>
      <name val="宋体"/>
      <family val="3"/>
      <charset val="134"/>
      <scheme val="minor"/>
    </font>
    <font>
      <b/>
      <sz val="11"/>
      <color rgb="FFFF4F79"/>
      <name val="Arial"/>
      <family val="2"/>
    </font>
    <font>
      <b/>
      <sz val="11"/>
      <color rgb="FFFF4F79"/>
      <name val="宋体"/>
      <family val="3"/>
      <charset val="134"/>
    </font>
    <font>
      <sz val="11"/>
      <color rgb="FFFFFF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333333"/>
      <name val="Arial"/>
      <family val="2"/>
    </font>
    <font>
      <sz val="12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5" fillId="5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76" fontId="0" fillId="1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58" fontId="0" fillId="12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6" fontId="0" fillId="10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176" fontId="9" fillId="7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58" fontId="11" fillId="1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6" fontId="14" fillId="8" borderId="0" xfId="0" applyNumberFormat="1" applyFont="1" applyFill="1" applyAlignment="1">
      <alignment horizontal="center"/>
    </xf>
    <xf numFmtId="176" fontId="0" fillId="14" borderId="0" xfId="0" applyNumberFormat="1" applyFill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77" fontId="0" fillId="0" borderId="0" xfId="0" applyNumberForma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6" fontId="0" fillId="0" borderId="0" xfId="0" applyNumberFormat="1" applyFill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76" fontId="5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176" fontId="3" fillId="12" borderId="0" xfId="0" applyNumberFormat="1" applyFont="1" applyFill="1" applyAlignment="1">
      <alignment horizontal="center"/>
    </xf>
    <xf numFmtId="176" fontId="4" fillId="12" borderId="0" xfId="0" applyNumberFormat="1" applyFon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76" fontId="3" fillId="6" borderId="0" xfId="0" applyNumberFormat="1" applyFont="1" applyFill="1" applyAlignment="1">
      <alignment horizontal="center"/>
    </xf>
    <xf numFmtId="176" fontId="15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6" fontId="9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58" fontId="0" fillId="8" borderId="1" xfId="0" applyNumberForma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58" fontId="3" fillId="0" borderId="0" xfId="0" applyNumberFormat="1" applyFont="1" applyAlignment="1">
      <alignment horizontal="center"/>
    </xf>
    <xf numFmtId="49" fontId="5" fillId="5" borderId="1" xfId="0" applyNumberFormat="1" applyFont="1" applyFill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176" fontId="6" fillId="16" borderId="1" xfId="0" applyNumberFormat="1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176" fontId="5" fillId="16" borderId="1" xfId="0" applyNumberFormat="1" applyFont="1" applyFill="1" applyBorder="1" applyAlignment="1">
      <alignment horizontal="center"/>
    </xf>
    <xf numFmtId="176" fontId="9" fillId="16" borderId="1" xfId="0" applyNumberFormat="1" applyFont="1" applyFill="1" applyBorder="1" applyAlignment="1">
      <alignment horizontal="center"/>
    </xf>
    <xf numFmtId="176" fontId="0" fillId="16" borderId="1" xfId="0" applyNumberFormat="1" applyFill="1" applyBorder="1" applyAlignment="1">
      <alignment horizontal="center"/>
    </xf>
    <xf numFmtId="176" fontId="0" fillId="16" borderId="0" xfId="0" applyNumberFormat="1" applyFill="1" applyAlignment="1">
      <alignment horizontal="center"/>
    </xf>
    <xf numFmtId="177" fontId="9" fillId="16" borderId="1" xfId="0" applyNumberFormat="1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177" fontId="5" fillId="16" borderId="1" xfId="0" applyNumberFormat="1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176" fontId="5" fillId="17" borderId="1" xfId="0" applyNumberFormat="1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176" fontId="5" fillId="18" borderId="1" xfId="0" applyNumberFormat="1" applyFont="1" applyFill="1" applyBorder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176" fontId="5" fillId="9" borderId="1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176" fontId="5" fillId="19" borderId="1" xfId="0" applyNumberFormat="1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5" fillId="12" borderId="1" xfId="0" applyFont="1" applyFill="1" applyBorder="1" applyAlignment="1">
      <alignment horizontal="center"/>
    </xf>
    <xf numFmtId="176" fontId="5" fillId="12" borderId="1" xfId="0" applyNumberFormat="1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3" fillId="18" borderId="1" xfId="0" applyFont="1" applyFill="1" applyBorder="1" applyAlignment="1">
      <alignment horizontal="center"/>
    </xf>
    <xf numFmtId="176" fontId="6" fillId="18" borderId="1" xfId="0" applyNumberFormat="1" applyFont="1" applyFill="1" applyBorder="1" applyAlignment="1">
      <alignment horizontal="center"/>
    </xf>
    <xf numFmtId="176" fontId="9" fillId="18" borderId="1" xfId="0" applyNumberFormat="1" applyFont="1" applyFill="1" applyBorder="1" applyAlignment="1">
      <alignment horizontal="center"/>
    </xf>
    <xf numFmtId="177" fontId="9" fillId="18" borderId="1" xfId="0" applyNumberFormat="1" applyFont="1" applyFill="1" applyBorder="1" applyAlignment="1">
      <alignment horizontal="center"/>
    </xf>
    <xf numFmtId="176" fontId="10" fillId="18" borderId="1" xfId="0" applyNumberFormat="1" applyFont="1" applyFill="1" applyBorder="1" applyAlignment="1">
      <alignment horizontal="center"/>
    </xf>
    <xf numFmtId="176" fontId="0" fillId="18" borderId="1" xfId="0" applyNumberFormat="1" applyFill="1" applyBorder="1" applyAlignment="1">
      <alignment horizontal="center"/>
    </xf>
    <xf numFmtId="176" fontId="0" fillId="18" borderId="0" xfId="0" applyNumberFormat="1" applyFill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58" fontId="2" fillId="12" borderId="1" xfId="0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76" fontId="7" fillId="2" borderId="0" xfId="0" applyNumberFormat="1" applyFont="1" applyFill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13" fillId="8" borderId="1" xfId="0" applyFont="1" applyFill="1" applyBorder="1" applyAlignment="1">
      <alignment horizontal="center"/>
    </xf>
    <xf numFmtId="178" fontId="4" fillId="10" borderId="1" xfId="0" applyNumberFormat="1" applyFont="1" applyFill="1" applyBorder="1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76" fontId="5" fillId="20" borderId="1" xfId="0" applyNumberFormat="1" applyFont="1" applyFill="1" applyBorder="1" applyAlignment="1">
      <alignment horizontal="center"/>
    </xf>
    <xf numFmtId="0" fontId="5" fillId="2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21" borderId="0" xfId="0" applyFill="1" applyAlignment="1">
      <alignment horizontal="center"/>
    </xf>
    <xf numFmtId="0" fontId="4" fillId="21" borderId="0" xfId="0" applyFont="1" applyFill="1" applyAlignment="1">
      <alignment horizontal="center"/>
    </xf>
    <xf numFmtId="176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9" fillId="13" borderId="1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7" fillId="21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58" fontId="4" fillId="2" borderId="1" xfId="0" applyNumberFormat="1" applyFont="1" applyFill="1" applyBorder="1" applyAlignment="1">
      <alignment horizontal="center"/>
    </xf>
    <xf numFmtId="176" fontId="9" fillId="2" borderId="1" xfId="0" applyNumberFormat="1" applyFont="1" applyFill="1" applyBorder="1" applyAlignment="1">
      <alignment horizontal="center"/>
    </xf>
    <xf numFmtId="0" fontId="18" fillId="0" borderId="0" xfId="0" applyFont="1"/>
    <xf numFmtId="0" fontId="7" fillId="21" borderId="3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58" fontId="4" fillId="20" borderId="1" xfId="0" applyNumberFormat="1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176" fontId="0" fillId="20" borderId="1" xfId="0" applyNumberFormat="1" applyFill="1" applyBorder="1" applyAlignment="1">
      <alignment horizontal="center"/>
    </xf>
    <xf numFmtId="58" fontId="4" fillId="13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2" fillId="23" borderId="0" xfId="0" applyFont="1" applyFill="1" applyAlignment="1">
      <alignment horizontal="center"/>
    </xf>
    <xf numFmtId="0" fontId="0" fillId="23" borderId="0" xfId="0" applyFill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7" fontId="0" fillId="13" borderId="1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0" fillId="20" borderId="0" xfId="0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58" fontId="3" fillId="12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2" fillId="0" borderId="0" xfId="0" applyFont="1"/>
    <xf numFmtId="0" fontId="0" fillId="24" borderId="1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177" fontId="0" fillId="9" borderId="1" xfId="0" applyNumberFormat="1" applyFill="1" applyBorder="1" applyAlignment="1">
      <alignment horizontal="center"/>
    </xf>
    <xf numFmtId="178" fontId="5" fillId="17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190500</xdr:colOff>
      <xdr:row>45</xdr:row>
      <xdr:rowOff>133350</xdr:rowOff>
    </xdr:from>
    <xdr:to>
      <xdr:col>19</xdr:col>
      <xdr:colOff>332766</xdr:colOff>
      <xdr:row>59</xdr:row>
      <xdr:rowOff>142574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AFFE6BD-8120-ED44-9025-3CE56C03D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79200" y="8134350"/>
          <a:ext cx="4866666" cy="2498424"/>
        </a:xfrm>
        <a:prstGeom prst="rect">
          <a:avLst/>
        </a:prstGeom>
      </xdr:spPr>
    </xdr:pic>
    <xdr:clientData/>
  </xdr:twoCellAnchor>
  <xdr:oneCellAnchor>
    <xdr:from>
      <xdr:col>3</xdr:col>
      <xdr:colOff>542924</xdr:colOff>
      <xdr:row>105</xdr:row>
      <xdr:rowOff>123823</xdr:rowOff>
    </xdr:from>
    <xdr:ext cx="8153401" cy="28289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EE702A-15CE-C444-A311-52F1C6F359C7}"/>
            </a:ext>
          </a:extLst>
        </xdr:cNvPr>
        <xdr:cNvSpPr txBox="1"/>
      </xdr:nvSpPr>
      <xdr:spPr>
        <a:xfrm>
          <a:off x="3121024" y="21459823"/>
          <a:ext cx="8153401" cy="2828927"/>
        </a:xfrm>
        <a:prstGeom prst="rect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400" b="1">
              <a:solidFill>
                <a:schemeClr val="tx2"/>
              </a:solidFill>
            </a:rPr>
            <a:t>建行 按卡号分开 </a:t>
          </a:r>
          <a:r>
            <a:rPr lang="en-US" altLang="zh-CN" sz="1400" b="1">
              <a:solidFill>
                <a:schemeClr val="tx2"/>
              </a:solidFill>
            </a:rPr>
            <a:t>5      2,4,5,7,9,10,12-15,17,19,21,27  </a:t>
          </a:r>
          <a:r>
            <a:rPr lang="zh-CN" altLang="en-US" sz="1400" b="1">
              <a:solidFill>
                <a:schemeClr val="tx2"/>
              </a:solidFill>
            </a:rPr>
            <a:t>往后</a:t>
          </a:r>
          <a:r>
            <a:rPr lang="en-US" altLang="zh-CN" sz="1400" b="1">
              <a:solidFill>
                <a:schemeClr val="tx2"/>
              </a:solidFill>
            </a:rPr>
            <a:t>20</a:t>
          </a:r>
          <a:r>
            <a:rPr lang="zh-CN" altLang="en-US" sz="1400" b="1">
              <a:solidFill>
                <a:schemeClr val="tx2"/>
              </a:solidFill>
            </a:rPr>
            <a:t>天 </a:t>
          </a:r>
        </a:p>
        <a:p>
          <a:r>
            <a:rPr lang="zh-CN" altLang="en-US" sz="1400" b="1">
              <a:solidFill>
                <a:schemeClr val="tx2"/>
              </a:solidFill>
            </a:rPr>
            <a:t>中信 多卡同一账单日分开 同   </a:t>
          </a:r>
          <a:r>
            <a:rPr lang="en-US" altLang="zh-CN" sz="1400" b="1">
              <a:solidFill>
                <a:schemeClr val="tx2"/>
              </a:solidFill>
            </a:rPr>
            <a:t>15   1.25  570   13070</a:t>
          </a:r>
          <a:r>
            <a:rPr lang="zh-CN" altLang="en-US" sz="1400" b="1">
              <a:solidFill>
                <a:schemeClr val="tx2"/>
              </a:solidFill>
            </a:rPr>
            <a:t>新快现 </a:t>
          </a:r>
        </a:p>
        <a:p>
          <a:r>
            <a:rPr lang="zh-CN" altLang="en-US" sz="1400" b="1">
              <a:solidFill>
                <a:schemeClr val="tx2"/>
              </a:solidFill>
            </a:rPr>
            <a:t>华夏 多卡同一账单日一张 </a:t>
          </a:r>
          <a:r>
            <a:rPr lang="en-US" altLang="zh-CN" sz="1400" b="1">
              <a:solidFill>
                <a:schemeClr val="tx2"/>
              </a:solidFill>
            </a:rPr>
            <a:t>3,6,8,11,13,15,16,18,21,23,25,28   </a:t>
          </a:r>
          <a:r>
            <a:rPr lang="zh-CN" altLang="en-US" sz="1400" b="1">
              <a:solidFill>
                <a:schemeClr val="tx2"/>
              </a:solidFill>
            </a:rPr>
            <a:t>往后</a:t>
          </a:r>
          <a:r>
            <a:rPr lang="en-US" altLang="zh-CN" sz="1400" b="1">
              <a:solidFill>
                <a:schemeClr val="tx2"/>
              </a:solidFill>
            </a:rPr>
            <a:t>20</a:t>
          </a:r>
          <a:r>
            <a:rPr lang="zh-CN" altLang="en-US" sz="1400" b="1">
              <a:solidFill>
                <a:schemeClr val="tx2"/>
              </a:solidFill>
            </a:rPr>
            <a:t>天</a:t>
          </a:r>
          <a:r>
            <a:rPr lang="en-US" altLang="zh-CN" sz="1400" b="1">
              <a:solidFill>
                <a:schemeClr val="tx2"/>
              </a:solidFill>
            </a:rPr>
            <a:t>,</a:t>
          </a:r>
          <a:r>
            <a:rPr lang="zh-CN" altLang="en-US" sz="1400" b="1">
              <a:solidFill>
                <a:schemeClr val="tx2"/>
              </a:solidFill>
            </a:rPr>
            <a:t>还最低还款可修改 </a:t>
          </a:r>
          <a:r>
            <a:rPr lang="en-US" altLang="zh-CN" sz="1400" b="1">
              <a:solidFill>
                <a:schemeClr val="tx2"/>
              </a:solidFill>
            </a:rPr>
            <a:t>,3</a:t>
          </a:r>
          <a:r>
            <a:rPr lang="zh-CN" altLang="en-US" sz="1400" b="1">
              <a:solidFill>
                <a:schemeClr val="tx2"/>
              </a:solidFill>
            </a:rPr>
            <a:t>天宽限</a:t>
          </a:r>
          <a:r>
            <a:rPr lang="en-US" altLang="zh-CN" sz="1400" b="1">
              <a:solidFill>
                <a:schemeClr val="tx2"/>
              </a:solidFill>
            </a:rPr>
            <a:t>,</a:t>
          </a:r>
          <a:r>
            <a:rPr lang="zh-CN" altLang="en-US" sz="1400" b="1">
              <a:solidFill>
                <a:schemeClr val="tx2"/>
              </a:solidFill>
            </a:rPr>
            <a:t>还</a:t>
          </a:r>
          <a:r>
            <a:rPr lang="en-US" altLang="zh-CN" sz="1400" b="1">
              <a:solidFill>
                <a:schemeClr val="tx2"/>
              </a:solidFill>
            </a:rPr>
            <a:t>1</a:t>
          </a:r>
          <a:r>
            <a:rPr lang="zh-CN" altLang="en-US" sz="1400" b="1">
              <a:solidFill>
                <a:schemeClr val="tx2"/>
              </a:solidFill>
            </a:rPr>
            <a:t>卡即可</a:t>
          </a:r>
          <a:endParaRPr lang="en-US" altLang="zh-CN" sz="1400" b="1">
            <a:solidFill>
              <a:schemeClr val="tx2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400" b="1">
              <a:solidFill>
                <a:schemeClr val="tx2"/>
              </a:solidFill>
              <a:latin typeface="+mn-lt"/>
              <a:ea typeface="+mn-ea"/>
              <a:cs typeface="+mn-cs"/>
            </a:rPr>
            <a:t>光大   </a:t>
          </a:r>
          <a:r>
            <a:rPr lang="zh-CN" altLang="zh-CN" sz="1400" b="1">
              <a:solidFill>
                <a:schemeClr val="tx2"/>
              </a:solidFill>
              <a:latin typeface="+mn-lt"/>
              <a:ea typeface="+mn-ea"/>
              <a:cs typeface="+mn-cs"/>
            </a:rPr>
            <a:t>往后</a:t>
          </a:r>
          <a:r>
            <a:rPr lang="en-US" altLang="zh-CN" sz="1400" b="1">
              <a:solidFill>
                <a:schemeClr val="tx2"/>
              </a:solidFill>
              <a:latin typeface="+mn-lt"/>
              <a:ea typeface="+mn-ea"/>
              <a:cs typeface="+mn-cs"/>
            </a:rPr>
            <a:t>19   3396  3</a:t>
          </a:r>
          <a:r>
            <a:rPr lang="zh-CN" altLang="zh-CN" sz="1400" b="1">
              <a:solidFill>
                <a:schemeClr val="tx2"/>
              </a:solidFill>
              <a:latin typeface="+mn-lt"/>
              <a:ea typeface="+mn-ea"/>
              <a:cs typeface="+mn-cs"/>
            </a:rPr>
            <a:t>天宽限</a:t>
          </a:r>
          <a:endParaRPr lang="en-US" altLang="zh-CN" sz="1400" b="1">
            <a:solidFill>
              <a:schemeClr val="tx2"/>
            </a:solidFill>
            <a:latin typeface="+mn-lt"/>
            <a:ea typeface="+mn-ea"/>
            <a:cs typeface="+mn-cs"/>
          </a:endParaRPr>
        </a:p>
        <a:p>
          <a:r>
            <a:rPr lang="zh-CN" altLang="en-US" sz="1400" b="1">
              <a:solidFill>
                <a:schemeClr val="tx2"/>
              </a:solidFill>
              <a:latin typeface="+mn-lt"/>
              <a:ea typeface="+mn-ea"/>
              <a:cs typeface="+mn-cs"/>
            </a:rPr>
            <a:t>民生  </a:t>
          </a:r>
          <a:r>
            <a:rPr lang="en-US" altLang="zh-CN" sz="1400" b="1">
              <a:solidFill>
                <a:schemeClr val="tx2"/>
              </a:solidFill>
              <a:latin typeface="+mn-lt"/>
              <a:ea typeface="+mn-ea"/>
              <a:cs typeface="+mn-cs"/>
            </a:rPr>
            <a:t>1-27  </a:t>
          </a:r>
          <a:r>
            <a:rPr lang="zh-CN" altLang="en-US" sz="1400" b="1">
              <a:solidFill>
                <a:schemeClr val="tx2"/>
              </a:solidFill>
              <a:latin typeface="+mn-lt"/>
              <a:ea typeface="+mn-ea"/>
              <a:cs typeface="+mn-cs"/>
            </a:rPr>
            <a:t>往后</a:t>
          </a:r>
          <a:r>
            <a:rPr lang="en-US" altLang="zh-CN" sz="1400" b="1">
              <a:solidFill>
                <a:schemeClr val="tx2"/>
              </a:solidFill>
              <a:latin typeface="+mn-lt"/>
              <a:ea typeface="+mn-ea"/>
              <a:cs typeface="+mn-cs"/>
            </a:rPr>
            <a:t>20   3</a:t>
          </a:r>
          <a:r>
            <a:rPr lang="zh-CN" altLang="en-US" sz="1400" b="1">
              <a:solidFill>
                <a:schemeClr val="tx2"/>
              </a:solidFill>
              <a:latin typeface="+mn-lt"/>
              <a:ea typeface="+mn-ea"/>
              <a:cs typeface="+mn-cs"/>
            </a:rPr>
            <a:t>天宽限</a:t>
          </a:r>
          <a:endParaRPr lang="en-US" altLang="zh-CN" sz="1400" b="1">
            <a:solidFill>
              <a:schemeClr val="tx2"/>
            </a:solidFill>
            <a:latin typeface="+mn-lt"/>
            <a:ea typeface="+mn-ea"/>
            <a:cs typeface="+mn-cs"/>
          </a:endParaRPr>
        </a:p>
        <a:p>
          <a:r>
            <a:rPr lang="zh-CN" altLang="en-US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网络消费满</a:t>
          </a:r>
          <a:r>
            <a:rPr lang="en-US" altLang="zh-CN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2500</a:t>
          </a:r>
          <a:r>
            <a:rPr lang="zh-CN" altLang="en-US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元且进行</a:t>
          </a:r>
          <a:r>
            <a:rPr lang="en-US" altLang="zh-CN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CN" altLang="en-US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笔银联云闪付交易，即可于消费达标后次日获得加油卡充值满</a:t>
          </a:r>
          <a:r>
            <a:rPr lang="en-US" altLang="zh-CN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500</a:t>
          </a:r>
          <a:r>
            <a:rPr lang="zh-CN" altLang="en-US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元立减</a:t>
          </a:r>
          <a:r>
            <a:rPr lang="en-US" altLang="zh-CN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zh-CN" altLang="en-US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元优惠资格一次</a:t>
          </a:r>
          <a:endParaRPr lang="en-US" altLang="zh-CN" sz="1200" b="1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zh-CN" altLang="en-US" sz="1400" b="1">
              <a:solidFill>
                <a:schemeClr val="tx2"/>
              </a:solidFill>
            </a:rPr>
            <a:t>中行  </a:t>
          </a:r>
          <a:r>
            <a:rPr lang="en-US" altLang="zh-CN" sz="1400" b="1">
              <a:solidFill>
                <a:schemeClr val="tx2"/>
              </a:solidFill>
            </a:rPr>
            <a:t>7-10 12 14 15 17 18 19  21 23-27  </a:t>
          </a:r>
          <a:r>
            <a:rPr lang="zh-CN" altLang="en-US" sz="1400" b="1">
              <a:solidFill>
                <a:schemeClr val="tx2"/>
              </a:solidFill>
            </a:rPr>
            <a:t>往后</a:t>
          </a:r>
          <a:r>
            <a:rPr lang="en-US" altLang="zh-CN" sz="1400" b="1">
              <a:solidFill>
                <a:schemeClr val="tx2"/>
              </a:solidFill>
            </a:rPr>
            <a:t>20</a:t>
          </a:r>
          <a:r>
            <a:rPr lang="zh-CN" altLang="en-US" sz="1400" b="1">
              <a:solidFill>
                <a:schemeClr val="tx2"/>
              </a:solidFill>
            </a:rPr>
            <a:t>天 白天</a:t>
          </a:r>
          <a:r>
            <a:rPr lang="en-US" altLang="zh-CN" sz="1400" b="1">
              <a:solidFill>
                <a:schemeClr val="tx2"/>
              </a:solidFill>
            </a:rPr>
            <a:t>8</a:t>
          </a:r>
          <a:r>
            <a:rPr lang="zh-CN" altLang="en-US" sz="1400" b="1">
              <a:solidFill>
                <a:schemeClr val="tx2"/>
              </a:solidFill>
            </a:rPr>
            <a:t>天</a:t>
          </a:r>
          <a:r>
            <a:rPr lang="en-US" altLang="zh-CN" sz="1400" b="1">
              <a:solidFill>
                <a:schemeClr val="tx2"/>
              </a:solidFill>
            </a:rPr>
            <a:t>,</a:t>
          </a:r>
          <a:r>
            <a:rPr lang="zh-CN" altLang="en-US" sz="1400" b="1">
              <a:solidFill>
                <a:schemeClr val="tx2"/>
              </a:solidFill>
            </a:rPr>
            <a:t>普通</a:t>
          </a:r>
          <a:r>
            <a:rPr lang="en-US" altLang="zh-CN" sz="1400" b="1">
              <a:solidFill>
                <a:schemeClr val="tx2"/>
              </a:solidFill>
            </a:rPr>
            <a:t>3</a:t>
          </a:r>
          <a:r>
            <a:rPr lang="zh-CN" altLang="en-US" sz="1400" b="1">
              <a:solidFill>
                <a:schemeClr val="tx2"/>
              </a:solidFill>
            </a:rPr>
            <a:t>天</a:t>
          </a:r>
          <a:endParaRPr lang="en-US" altLang="zh-CN" sz="1400" b="1">
            <a:solidFill>
              <a:schemeClr val="tx2"/>
            </a:solidFill>
          </a:endParaRPr>
        </a:p>
        <a:p>
          <a:r>
            <a:rPr lang="zh-CN" altLang="en-US" sz="1400" b="1">
              <a:solidFill>
                <a:schemeClr val="tx2"/>
              </a:solidFill>
            </a:rPr>
            <a:t>招  同一账号  </a:t>
          </a:r>
          <a:r>
            <a:rPr lang="en-US" altLang="zh-CN" sz="1400" b="1">
              <a:solidFill>
                <a:schemeClr val="tx2"/>
              </a:solidFill>
            </a:rPr>
            <a:t>18</a:t>
          </a:r>
          <a:r>
            <a:rPr lang="zh-CN" altLang="en-US" sz="1400" b="1">
              <a:solidFill>
                <a:schemeClr val="tx2"/>
              </a:solidFill>
            </a:rPr>
            <a:t>天 还一张卡  </a:t>
          </a:r>
          <a:r>
            <a:rPr lang="en-US" altLang="zh-CN" sz="1400" b="1">
              <a:solidFill>
                <a:schemeClr val="tx2"/>
              </a:solidFill>
            </a:rPr>
            <a:t>3</a:t>
          </a:r>
          <a:r>
            <a:rPr lang="zh-CN" altLang="en-US" sz="1400" b="1">
              <a:solidFill>
                <a:schemeClr val="tx2"/>
              </a:solidFill>
            </a:rPr>
            <a:t>天宽限    </a:t>
          </a:r>
          <a:r>
            <a:rPr lang="en-US" altLang="zh-CN" sz="1400" b="1">
              <a:solidFill>
                <a:schemeClr val="tx2"/>
              </a:solidFill>
            </a:rPr>
            <a:t>10</a:t>
          </a:r>
          <a:r>
            <a:rPr lang="zh-CN" altLang="en-US" sz="1400" b="1">
              <a:solidFill>
                <a:schemeClr val="tx2"/>
              </a:solidFill>
            </a:rPr>
            <a:t>号算下期      半年改</a:t>
          </a:r>
          <a:r>
            <a:rPr lang="en-US" altLang="zh-CN" sz="1400" b="1">
              <a:solidFill>
                <a:schemeClr val="tx2"/>
              </a:solidFill>
            </a:rPr>
            <a:t>1</a:t>
          </a:r>
          <a:r>
            <a:rPr lang="zh-CN" altLang="en-US" sz="1400" b="1">
              <a:solidFill>
                <a:schemeClr val="tx2"/>
              </a:solidFill>
            </a:rPr>
            <a:t>次</a:t>
          </a:r>
          <a:endParaRPr lang="en-US" altLang="zh-CN" sz="1400" b="1">
            <a:solidFill>
              <a:schemeClr val="tx2"/>
            </a:solidFill>
          </a:endParaRPr>
        </a:p>
        <a:p>
          <a:r>
            <a:rPr lang="zh-CN" altLang="en-US" sz="1400" b="1">
              <a:solidFill>
                <a:schemeClr val="tx2"/>
              </a:solidFill>
            </a:rPr>
            <a:t>浦发  </a:t>
          </a:r>
          <a:r>
            <a:rPr lang="en-US" altLang="zh-CN" sz="1400" b="1">
              <a:solidFill>
                <a:schemeClr val="tx2"/>
              </a:solidFill>
            </a:rPr>
            <a:t>1 3 8 14 15 16 17 19  20 22 23 25 26  </a:t>
          </a:r>
          <a:r>
            <a:rPr lang="zh-CN" altLang="en-US" sz="1400" b="1">
              <a:solidFill>
                <a:schemeClr val="tx2"/>
              </a:solidFill>
            </a:rPr>
            <a:t>   </a:t>
          </a:r>
          <a:r>
            <a:rPr lang="en-US" altLang="zh-CN" sz="1400" b="1">
              <a:solidFill>
                <a:schemeClr val="tx2"/>
              </a:solidFill>
            </a:rPr>
            <a:t>20</a:t>
          </a:r>
          <a:r>
            <a:rPr lang="zh-CN" altLang="en-US" sz="1400" b="1">
              <a:solidFill>
                <a:schemeClr val="tx2"/>
              </a:solidFill>
            </a:rPr>
            <a:t>天 </a:t>
          </a:r>
          <a:r>
            <a:rPr lang="en-US" altLang="zh-CN" sz="1400" b="1">
              <a:solidFill>
                <a:schemeClr val="tx2"/>
              </a:solidFill>
            </a:rPr>
            <a:t>3</a:t>
          </a:r>
          <a:r>
            <a:rPr lang="zh-CN" altLang="en-US" sz="1400" b="1">
              <a:solidFill>
                <a:schemeClr val="tx2"/>
              </a:solidFill>
            </a:rPr>
            <a:t>天 当天消费直接出账单</a:t>
          </a:r>
          <a:endParaRPr lang="en-US" altLang="zh-CN" sz="1400" b="1">
            <a:solidFill>
              <a:schemeClr val="tx2"/>
            </a:solidFill>
          </a:endParaRPr>
        </a:p>
        <a:p>
          <a:r>
            <a:rPr lang="zh-CN" altLang="en-US" sz="1400" b="1">
              <a:solidFill>
                <a:schemeClr val="tx2"/>
              </a:solidFill>
            </a:rPr>
            <a:t>邮储</a:t>
          </a:r>
          <a:r>
            <a:rPr lang="en-US" altLang="zh-CN" sz="1400" b="1">
              <a:solidFill>
                <a:schemeClr val="tx2"/>
              </a:solidFill>
            </a:rPr>
            <a:t>2,3,5,7,9,11-26   </a:t>
          </a:r>
          <a:r>
            <a:rPr lang="zh-CN" altLang="en-US" sz="1400" b="1">
              <a:solidFill>
                <a:schemeClr val="tx2"/>
              </a:solidFill>
            </a:rPr>
            <a:t>往后</a:t>
          </a:r>
          <a:r>
            <a:rPr lang="en-US" altLang="zh-CN" sz="1400" b="1">
              <a:solidFill>
                <a:schemeClr val="tx2"/>
              </a:solidFill>
            </a:rPr>
            <a:t>20   4</a:t>
          </a:r>
          <a:r>
            <a:rPr lang="zh-CN" altLang="en-US" sz="1400" b="1">
              <a:solidFill>
                <a:schemeClr val="tx2"/>
              </a:solidFill>
            </a:rPr>
            <a:t>天宽限期</a:t>
          </a:r>
          <a:endParaRPr lang="en-US" altLang="zh-CN" sz="1400" b="1">
            <a:solidFill>
              <a:schemeClr val="tx2"/>
            </a:solidFill>
          </a:endParaRPr>
        </a:p>
        <a:p>
          <a:r>
            <a:rPr lang="zh-CN" altLang="en-US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车主卡</a:t>
          </a:r>
          <a:r>
            <a:rPr lang="en-US" altLang="zh-CN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zh-CN" altLang="en-US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计积分交易满</a:t>
          </a:r>
          <a:r>
            <a:rPr lang="en-US" altLang="zh-CN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1500</a:t>
          </a:r>
          <a:r>
            <a:rPr lang="zh-CN" altLang="en-US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元，在我行家庭日（每周六）进行加油交易，按照加油交易金额</a:t>
          </a:r>
          <a:r>
            <a:rPr lang="en-US" altLang="zh-CN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5%</a:t>
          </a:r>
          <a:r>
            <a:rPr lang="zh-CN" altLang="en-US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返还加油金，上限</a:t>
          </a:r>
          <a:r>
            <a:rPr lang="en-US" altLang="zh-CN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zh-CN" altLang="en-US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元。</a:t>
          </a:r>
          <a:endParaRPr lang="en-US" altLang="zh-CN" sz="1200" b="1">
            <a:solidFill>
              <a:srgbClr val="FF0000"/>
            </a:solidFill>
          </a:endParaRPr>
        </a:p>
        <a:p>
          <a:r>
            <a:rPr lang="zh-CN" altLang="en-US" sz="1400" b="1">
              <a:solidFill>
                <a:schemeClr val="tx2"/>
              </a:solidFill>
            </a:rPr>
            <a:t>汇丰</a:t>
          </a:r>
        </a:p>
      </xdr:txBody>
    </xdr:sp>
    <xdr:clientData/>
  </xdr:oneCellAnchor>
  <xdr:twoCellAnchor editAs="oneCell">
    <xdr:from>
      <xdr:col>0</xdr:col>
      <xdr:colOff>180975</xdr:colOff>
      <xdr:row>105</xdr:row>
      <xdr:rowOff>76200</xdr:rowOff>
    </xdr:from>
    <xdr:to>
      <xdr:col>3</xdr:col>
      <xdr:colOff>315919</xdr:colOff>
      <xdr:row>121</xdr:row>
      <xdr:rowOff>37763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D7E43D5-E0D9-2C44-A654-2FEE7BB1F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21412200"/>
          <a:ext cx="2713044" cy="2806363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79</xdr:row>
      <xdr:rowOff>104775</xdr:rowOff>
    </xdr:from>
    <xdr:to>
      <xdr:col>20</xdr:col>
      <xdr:colOff>637666</xdr:colOff>
      <xdr:row>98</xdr:row>
      <xdr:rowOff>85009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E32090A-12F1-234A-AC72-45CF17FB7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17525" y="14163675"/>
          <a:ext cx="4069841" cy="5987334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43</xdr:row>
      <xdr:rowOff>11299</xdr:rowOff>
    </xdr:from>
    <xdr:to>
      <xdr:col>12</xdr:col>
      <xdr:colOff>142875</xdr:colOff>
      <xdr:row>59</xdr:row>
      <xdr:rowOff>171207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A7AD2AF-9340-C041-BFCE-737950035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1625" y="7656699"/>
          <a:ext cx="2660650" cy="3004708"/>
        </a:xfrm>
        <a:prstGeom prst="rect">
          <a:avLst/>
        </a:prstGeom>
      </xdr:spPr>
    </xdr:pic>
    <xdr:clientData/>
  </xdr:twoCellAnchor>
  <xdr:twoCellAnchor editAs="oneCell">
    <xdr:from>
      <xdr:col>14</xdr:col>
      <xdr:colOff>561975</xdr:colOff>
      <xdr:row>40</xdr:row>
      <xdr:rowOff>76200</xdr:rowOff>
    </xdr:from>
    <xdr:to>
      <xdr:col>19</xdr:col>
      <xdr:colOff>171002</xdr:colOff>
      <xdr:row>60</xdr:row>
      <xdr:rowOff>9105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E8D5A5A-1FDA-8E4A-80D3-36B5FEFC0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99975" y="7188200"/>
          <a:ext cx="3584127" cy="3488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190500</xdr:colOff>
      <xdr:row>45</xdr:row>
      <xdr:rowOff>133350</xdr:rowOff>
    </xdr:from>
    <xdr:to>
      <xdr:col>19</xdr:col>
      <xdr:colOff>332766</xdr:colOff>
      <xdr:row>59</xdr:row>
      <xdr:rowOff>142574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4275" y="7524750"/>
          <a:ext cx="4866667" cy="2409524"/>
        </a:xfrm>
        <a:prstGeom prst="rect">
          <a:avLst/>
        </a:prstGeom>
      </xdr:spPr>
    </xdr:pic>
    <xdr:clientData/>
  </xdr:twoCellAnchor>
  <xdr:oneCellAnchor>
    <xdr:from>
      <xdr:col>3</xdr:col>
      <xdr:colOff>542924</xdr:colOff>
      <xdr:row>105</xdr:row>
      <xdr:rowOff>123823</xdr:rowOff>
    </xdr:from>
    <xdr:ext cx="8153401" cy="28289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3067049" y="19631023"/>
          <a:ext cx="8153401" cy="2828927"/>
        </a:xfrm>
        <a:prstGeom prst="rect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400" b="1">
              <a:solidFill>
                <a:schemeClr val="tx2"/>
              </a:solidFill>
            </a:rPr>
            <a:t>建行 按卡号分开 </a:t>
          </a:r>
          <a:r>
            <a:rPr lang="en-US" altLang="zh-CN" sz="1400" b="1">
              <a:solidFill>
                <a:schemeClr val="tx2"/>
              </a:solidFill>
            </a:rPr>
            <a:t>5      2,4,5,7,9,10,12-15,17,19,21,27  </a:t>
          </a:r>
          <a:r>
            <a:rPr lang="zh-CN" altLang="en-US" sz="1400" b="1">
              <a:solidFill>
                <a:schemeClr val="tx2"/>
              </a:solidFill>
            </a:rPr>
            <a:t>往后</a:t>
          </a:r>
          <a:r>
            <a:rPr lang="en-US" altLang="zh-CN" sz="1400" b="1">
              <a:solidFill>
                <a:schemeClr val="tx2"/>
              </a:solidFill>
            </a:rPr>
            <a:t>20</a:t>
          </a:r>
          <a:r>
            <a:rPr lang="zh-CN" altLang="en-US" sz="1400" b="1">
              <a:solidFill>
                <a:schemeClr val="tx2"/>
              </a:solidFill>
            </a:rPr>
            <a:t>天 </a:t>
          </a:r>
        </a:p>
        <a:p>
          <a:r>
            <a:rPr lang="zh-CN" altLang="en-US" sz="1400" b="1">
              <a:solidFill>
                <a:schemeClr val="tx2"/>
              </a:solidFill>
            </a:rPr>
            <a:t>中信 多卡同一账单日分开 同   </a:t>
          </a:r>
          <a:r>
            <a:rPr lang="en-US" altLang="zh-CN" sz="1400" b="1">
              <a:solidFill>
                <a:schemeClr val="tx2"/>
              </a:solidFill>
            </a:rPr>
            <a:t>15   1.25  570   13070</a:t>
          </a:r>
          <a:r>
            <a:rPr lang="zh-CN" altLang="en-US" sz="1400" b="1">
              <a:solidFill>
                <a:schemeClr val="tx2"/>
              </a:solidFill>
            </a:rPr>
            <a:t>新快现 </a:t>
          </a:r>
        </a:p>
        <a:p>
          <a:r>
            <a:rPr lang="zh-CN" altLang="en-US" sz="1400" b="1">
              <a:solidFill>
                <a:schemeClr val="tx2"/>
              </a:solidFill>
            </a:rPr>
            <a:t>华夏 多卡同一账单日一张 </a:t>
          </a:r>
          <a:r>
            <a:rPr lang="en-US" altLang="zh-CN" sz="1400" b="1">
              <a:solidFill>
                <a:schemeClr val="tx2"/>
              </a:solidFill>
            </a:rPr>
            <a:t>3,6,8,11,13,15,16,18,21,23,25,28   </a:t>
          </a:r>
          <a:r>
            <a:rPr lang="zh-CN" altLang="en-US" sz="1400" b="1">
              <a:solidFill>
                <a:schemeClr val="tx2"/>
              </a:solidFill>
            </a:rPr>
            <a:t>往后</a:t>
          </a:r>
          <a:r>
            <a:rPr lang="en-US" altLang="zh-CN" sz="1400" b="1">
              <a:solidFill>
                <a:schemeClr val="tx2"/>
              </a:solidFill>
            </a:rPr>
            <a:t>20</a:t>
          </a:r>
          <a:r>
            <a:rPr lang="zh-CN" altLang="en-US" sz="1400" b="1">
              <a:solidFill>
                <a:schemeClr val="tx2"/>
              </a:solidFill>
            </a:rPr>
            <a:t>天</a:t>
          </a:r>
          <a:r>
            <a:rPr lang="en-US" altLang="zh-CN" sz="1400" b="1">
              <a:solidFill>
                <a:schemeClr val="tx2"/>
              </a:solidFill>
            </a:rPr>
            <a:t>,</a:t>
          </a:r>
          <a:r>
            <a:rPr lang="zh-CN" altLang="en-US" sz="1400" b="1">
              <a:solidFill>
                <a:schemeClr val="tx2"/>
              </a:solidFill>
            </a:rPr>
            <a:t>还最低还款可修改 </a:t>
          </a:r>
          <a:r>
            <a:rPr lang="en-US" altLang="zh-CN" sz="1400" b="1">
              <a:solidFill>
                <a:schemeClr val="tx2"/>
              </a:solidFill>
            </a:rPr>
            <a:t>,3</a:t>
          </a:r>
          <a:r>
            <a:rPr lang="zh-CN" altLang="en-US" sz="1400" b="1">
              <a:solidFill>
                <a:schemeClr val="tx2"/>
              </a:solidFill>
            </a:rPr>
            <a:t>天宽限</a:t>
          </a:r>
          <a:r>
            <a:rPr lang="en-US" altLang="zh-CN" sz="1400" b="1">
              <a:solidFill>
                <a:schemeClr val="tx2"/>
              </a:solidFill>
            </a:rPr>
            <a:t>,</a:t>
          </a:r>
          <a:r>
            <a:rPr lang="zh-CN" altLang="en-US" sz="1400" b="1">
              <a:solidFill>
                <a:schemeClr val="tx2"/>
              </a:solidFill>
            </a:rPr>
            <a:t>还</a:t>
          </a:r>
          <a:r>
            <a:rPr lang="en-US" altLang="zh-CN" sz="1400" b="1">
              <a:solidFill>
                <a:schemeClr val="tx2"/>
              </a:solidFill>
            </a:rPr>
            <a:t>1</a:t>
          </a:r>
          <a:r>
            <a:rPr lang="zh-CN" altLang="en-US" sz="1400" b="1">
              <a:solidFill>
                <a:schemeClr val="tx2"/>
              </a:solidFill>
            </a:rPr>
            <a:t>卡即可</a:t>
          </a:r>
          <a:endParaRPr lang="en-US" altLang="zh-CN" sz="1400" b="1">
            <a:solidFill>
              <a:schemeClr val="tx2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400" b="1">
              <a:solidFill>
                <a:schemeClr val="tx2"/>
              </a:solidFill>
              <a:latin typeface="+mn-lt"/>
              <a:ea typeface="+mn-ea"/>
              <a:cs typeface="+mn-cs"/>
            </a:rPr>
            <a:t>光大   </a:t>
          </a:r>
          <a:r>
            <a:rPr lang="zh-CN" altLang="zh-CN" sz="1400" b="1">
              <a:solidFill>
                <a:schemeClr val="tx2"/>
              </a:solidFill>
              <a:latin typeface="+mn-lt"/>
              <a:ea typeface="+mn-ea"/>
              <a:cs typeface="+mn-cs"/>
            </a:rPr>
            <a:t>往后</a:t>
          </a:r>
          <a:r>
            <a:rPr lang="en-US" altLang="zh-CN" sz="1400" b="1">
              <a:solidFill>
                <a:schemeClr val="tx2"/>
              </a:solidFill>
              <a:latin typeface="+mn-lt"/>
              <a:ea typeface="+mn-ea"/>
              <a:cs typeface="+mn-cs"/>
            </a:rPr>
            <a:t>19   3396  3</a:t>
          </a:r>
          <a:r>
            <a:rPr lang="zh-CN" altLang="zh-CN" sz="1400" b="1">
              <a:solidFill>
                <a:schemeClr val="tx2"/>
              </a:solidFill>
              <a:latin typeface="+mn-lt"/>
              <a:ea typeface="+mn-ea"/>
              <a:cs typeface="+mn-cs"/>
            </a:rPr>
            <a:t>天宽限</a:t>
          </a:r>
          <a:endParaRPr lang="en-US" altLang="zh-CN" sz="1400" b="1">
            <a:solidFill>
              <a:schemeClr val="tx2"/>
            </a:solidFill>
            <a:latin typeface="+mn-lt"/>
            <a:ea typeface="+mn-ea"/>
            <a:cs typeface="+mn-cs"/>
          </a:endParaRPr>
        </a:p>
        <a:p>
          <a:r>
            <a:rPr lang="zh-CN" altLang="en-US" sz="1400" b="1">
              <a:solidFill>
                <a:schemeClr val="tx2"/>
              </a:solidFill>
              <a:latin typeface="+mn-lt"/>
              <a:ea typeface="+mn-ea"/>
              <a:cs typeface="+mn-cs"/>
            </a:rPr>
            <a:t>民生  </a:t>
          </a:r>
          <a:r>
            <a:rPr lang="en-US" altLang="zh-CN" sz="1400" b="1">
              <a:solidFill>
                <a:schemeClr val="tx2"/>
              </a:solidFill>
              <a:latin typeface="+mn-lt"/>
              <a:ea typeface="+mn-ea"/>
              <a:cs typeface="+mn-cs"/>
            </a:rPr>
            <a:t>1-27  </a:t>
          </a:r>
          <a:r>
            <a:rPr lang="zh-CN" altLang="en-US" sz="1400" b="1">
              <a:solidFill>
                <a:schemeClr val="tx2"/>
              </a:solidFill>
              <a:latin typeface="+mn-lt"/>
              <a:ea typeface="+mn-ea"/>
              <a:cs typeface="+mn-cs"/>
            </a:rPr>
            <a:t>往后</a:t>
          </a:r>
          <a:r>
            <a:rPr lang="en-US" altLang="zh-CN" sz="1400" b="1">
              <a:solidFill>
                <a:schemeClr val="tx2"/>
              </a:solidFill>
              <a:latin typeface="+mn-lt"/>
              <a:ea typeface="+mn-ea"/>
              <a:cs typeface="+mn-cs"/>
            </a:rPr>
            <a:t>20   3</a:t>
          </a:r>
          <a:r>
            <a:rPr lang="zh-CN" altLang="en-US" sz="1400" b="1">
              <a:solidFill>
                <a:schemeClr val="tx2"/>
              </a:solidFill>
              <a:latin typeface="+mn-lt"/>
              <a:ea typeface="+mn-ea"/>
              <a:cs typeface="+mn-cs"/>
            </a:rPr>
            <a:t>天宽限</a:t>
          </a:r>
          <a:endParaRPr lang="en-US" altLang="zh-CN" sz="1400" b="1">
            <a:solidFill>
              <a:schemeClr val="tx2"/>
            </a:solidFill>
            <a:latin typeface="+mn-lt"/>
            <a:ea typeface="+mn-ea"/>
            <a:cs typeface="+mn-cs"/>
          </a:endParaRPr>
        </a:p>
        <a:p>
          <a:r>
            <a:rPr lang="zh-CN" altLang="en-US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网络消费满</a:t>
          </a:r>
          <a:r>
            <a:rPr lang="en-US" altLang="zh-CN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2500</a:t>
          </a:r>
          <a:r>
            <a:rPr lang="zh-CN" altLang="en-US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元且进行</a:t>
          </a:r>
          <a:r>
            <a:rPr lang="en-US" altLang="zh-CN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CN" altLang="en-US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笔银联云闪付交易，即可于消费达标后次日获得加油卡充值满</a:t>
          </a:r>
          <a:r>
            <a:rPr lang="en-US" altLang="zh-CN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500</a:t>
          </a:r>
          <a:r>
            <a:rPr lang="zh-CN" altLang="en-US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元立减</a:t>
          </a:r>
          <a:r>
            <a:rPr lang="en-US" altLang="zh-CN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zh-CN" altLang="en-US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元优惠资格一次</a:t>
          </a:r>
          <a:endParaRPr lang="en-US" altLang="zh-CN" sz="1200" b="1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zh-CN" altLang="en-US" sz="1400" b="1">
              <a:solidFill>
                <a:schemeClr val="tx2"/>
              </a:solidFill>
            </a:rPr>
            <a:t>中行  </a:t>
          </a:r>
          <a:r>
            <a:rPr lang="en-US" altLang="zh-CN" sz="1400" b="1">
              <a:solidFill>
                <a:schemeClr val="tx2"/>
              </a:solidFill>
            </a:rPr>
            <a:t>7-10 12 14 15 17 18 19  21 23-27  </a:t>
          </a:r>
          <a:r>
            <a:rPr lang="zh-CN" altLang="en-US" sz="1400" b="1">
              <a:solidFill>
                <a:schemeClr val="tx2"/>
              </a:solidFill>
            </a:rPr>
            <a:t>往后</a:t>
          </a:r>
          <a:r>
            <a:rPr lang="en-US" altLang="zh-CN" sz="1400" b="1">
              <a:solidFill>
                <a:schemeClr val="tx2"/>
              </a:solidFill>
            </a:rPr>
            <a:t>20</a:t>
          </a:r>
          <a:r>
            <a:rPr lang="zh-CN" altLang="en-US" sz="1400" b="1">
              <a:solidFill>
                <a:schemeClr val="tx2"/>
              </a:solidFill>
            </a:rPr>
            <a:t>天 白天</a:t>
          </a:r>
          <a:r>
            <a:rPr lang="en-US" altLang="zh-CN" sz="1400" b="1">
              <a:solidFill>
                <a:schemeClr val="tx2"/>
              </a:solidFill>
            </a:rPr>
            <a:t>8</a:t>
          </a:r>
          <a:r>
            <a:rPr lang="zh-CN" altLang="en-US" sz="1400" b="1">
              <a:solidFill>
                <a:schemeClr val="tx2"/>
              </a:solidFill>
            </a:rPr>
            <a:t>天</a:t>
          </a:r>
          <a:r>
            <a:rPr lang="en-US" altLang="zh-CN" sz="1400" b="1">
              <a:solidFill>
                <a:schemeClr val="tx2"/>
              </a:solidFill>
            </a:rPr>
            <a:t>,</a:t>
          </a:r>
          <a:r>
            <a:rPr lang="zh-CN" altLang="en-US" sz="1400" b="1">
              <a:solidFill>
                <a:schemeClr val="tx2"/>
              </a:solidFill>
            </a:rPr>
            <a:t>普通</a:t>
          </a:r>
          <a:r>
            <a:rPr lang="en-US" altLang="zh-CN" sz="1400" b="1">
              <a:solidFill>
                <a:schemeClr val="tx2"/>
              </a:solidFill>
            </a:rPr>
            <a:t>3</a:t>
          </a:r>
          <a:r>
            <a:rPr lang="zh-CN" altLang="en-US" sz="1400" b="1">
              <a:solidFill>
                <a:schemeClr val="tx2"/>
              </a:solidFill>
            </a:rPr>
            <a:t>天</a:t>
          </a:r>
          <a:endParaRPr lang="en-US" altLang="zh-CN" sz="1400" b="1">
            <a:solidFill>
              <a:schemeClr val="tx2"/>
            </a:solidFill>
          </a:endParaRPr>
        </a:p>
        <a:p>
          <a:r>
            <a:rPr lang="zh-CN" altLang="en-US" sz="1400" b="1">
              <a:solidFill>
                <a:schemeClr val="tx2"/>
              </a:solidFill>
            </a:rPr>
            <a:t>招  同一账号  </a:t>
          </a:r>
          <a:r>
            <a:rPr lang="en-US" altLang="zh-CN" sz="1400" b="1">
              <a:solidFill>
                <a:schemeClr val="tx2"/>
              </a:solidFill>
            </a:rPr>
            <a:t>18</a:t>
          </a:r>
          <a:r>
            <a:rPr lang="zh-CN" altLang="en-US" sz="1400" b="1">
              <a:solidFill>
                <a:schemeClr val="tx2"/>
              </a:solidFill>
            </a:rPr>
            <a:t>天 还一张卡  </a:t>
          </a:r>
          <a:r>
            <a:rPr lang="en-US" altLang="zh-CN" sz="1400" b="1">
              <a:solidFill>
                <a:schemeClr val="tx2"/>
              </a:solidFill>
            </a:rPr>
            <a:t>3</a:t>
          </a:r>
          <a:r>
            <a:rPr lang="zh-CN" altLang="en-US" sz="1400" b="1">
              <a:solidFill>
                <a:schemeClr val="tx2"/>
              </a:solidFill>
            </a:rPr>
            <a:t>天宽限    </a:t>
          </a:r>
          <a:r>
            <a:rPr lang="en-US" altLang="zh-CN" sz="1400" b="1">
              <a:solidFill>
                <a:schemeClr val="tx2"/>
              </a:solidFill>
            </a:rPr>
            <a:t>10</a:t>
          </a:r>
          <a:r>
            <a:rPr lang="zh-CN" altLang="en-US" sz="1400" b="1">
              <a:solidFill>
                <a:schemeClr val="tx2"/>
              </a:solidFill>
            </a:rPr>
            <a:t>号算下期      半年改</a:t>
          </a:r>
          <a:r>
            <a:rPr lang="en-US" altLang="zh-CN" sz="1400" b="1">
              <a:solidFill>
                <a:schemeClr val="tx2"/>
              </a:solidFill>
            </a:rPr>
            <a:t>1</a:t>
          </a:r>
          <a:r>
            <a:rPr lang="zh-CN" altLang="en-US" sz="1400" b="1">
              <a:solidFill>
                <a:schemeClr val="tx2"/>
              </a:solidFill>
            </a:rPr>
            <a:t>次</a:t>
          </a:r>
          <a:endParaRPr lang="en-US" altLang="zh-CN" sz="1400" b="1">
            <a:solidFill>
              <a:schemeClr val="tx2"/>
            </a:solidFill>
          </a:endParaRPr>
        </a:p>
        <a:p>
          <a:r>
            <a:rPr lang="zh-CN" altLang="en-US" sz="1400" b="1">
              <a:solidFill>
                <a:schemeClr val="tx2"/>
              </a:solidFill>
            </a:rPr>
            <a:t>浦发  </a:t>
          </a:r>
          <a:r>
            <a:rPr lang="en-US" altLang="zh-CN" sz="1400" b="1">
              <a:solidFill>
                <a:schemeClr val="tx2"/>
              </a:solidFill>
            </a:rPr>
            <a:t>1 3 8 14 15 16 17 19  20 22 23 25 26  </a:t>
          </a:r>
          <a:r>
            <a:rPr lang="zh-CN" altLang="en-US" sz="1400" b="1">
              <a:solidFill>
                <a:schemeClr val="tx2"/>
              </a:solidFill>
            </a:rPr>
            <a:t>   </a:t>
          </a:r>
          <a:r>
            <a:rPr lang="en-US" altLang="zh-CN" sz="1400" b="1">
              <a:solidFill>
                <a:schemeClr val="tx2"/>
              </a:solidFill>
            </a:rPr>
            <a:t>20</a:t>
          </a:r>
          <a:r>
            <a:rPr lang="zh-CN" altLang="en-US" sz="1400" b="1">
              <a:solidFill>
                <a:schemeClr val="tx2"/>
              </a:solidFill>
            </a:rPr>
            <a:t>天 </a:t>
          </a:r>
          <a:r>
            <a:rPr lang="en-US" altLang="zh-CN" sz="1400" b="1">
              <a:solidFill>
                <a:schemeClr val="tx2"/>
              </a:solidFill>
            </a:rPr>
            <a:t>3</a:t>
          </a:r>
          <a:r>
            <a:rPr lang="zh-CN" altLang="en-US" sz="1400" b="1">
              <a:solidFill>
                <a:schemeClr val="tx2"/>
              </a:solidFill>
            </a:rPr>
            <a:t>天 当天消费直接出账单</a:t>
          </a:r>
          <a:endParaRPr lang="en-US" altLang="zh-CN" sz="1400" b="1">
            <a:solidFill>
              <a:schemeClr val="tx2"/>
            </a:solidFill>
          </a:endParaRPr>
        </a:p>
        <a:p>
          <a:r>
            <a:rPr lang="zh-CN" altLang="en-US" sz="1400" b="1">
              <a:solidFill>
                <a:schemeClr val="tx2"/>
              </a:solidFill>
            </a:rPr>
            <a:t>邮储</a:t>
          </a:r>
          <a:r>
            <a:rPr lang="en-US" altLang="zh-CN" sz="1400" b="1">
              <a:solidFill>
                <a:schemeClr val="tx2"/>
              </a:solidFill>
            </a:rPr>
            <a:t>2,3,5,7,9,11-26   </a:t>
          </a:r>
          <a:r>
            <a:rPr lang="zh-CN" altLang="en-US" sz="1400" b="1">
              <a:solidFill>
                <a:schemeClr val="tx2"/>
              </a:solidFill>
            </a:rPr>
            <a:t>往后</a:t>
          </a:r>
          <a:r>
            <a:rPr lang="en-US" altLang="zh-CN" sz="1400" b="1">
              <a:solidFill>
                <a:schemeClr val="tx2"/>
              </a:solidFill>
            </a:rPr>
            <a:t>20   4</a:t>
          </a:r>
          <a:r>
            <a:rPr lang="zh-CN" altLang="en-US" sz="1400" b="1">
              <a:solidFill>
                <a:schemeClr val="tx2"/>
              </a:solidFill>
            </a:rPr>
            <a:t>天宽限期</a:t>
          </a:r>
          <a:endParaRPr lang="en-US" altLang="zh-CN" sz="1400" b="1">
            <a:solidFill>
              <a:schemeClr val="tx2"/>
            </a:solidFill>
          </a:endParaRPr>
        </a:p>
        <a:p>
          <a:r>
            <a:rPr lang="zh-CN" altLang="en-US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车主卡</a:t>
          </a:r>
          <a:r>
            <a:rPr lang="en-US" altLang="zh-CN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zh-CN" altLang="en-US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计积分交易满</a:t>
          </a:r>
          <a:r>
            <a:rPr lang="en-US" altLang="zh-CN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1500</a:t>
          </a:r>
          <a:r>
            <a:rPr lang="zh-CN" altLang="en-US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元，在我行家庭日（每周六）进行加油交易，按照加油交易金额</a:t>
          </a:r>
          <a:r>
            <a:rPr lang="en-US" altLang="zh-CN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5%</a:t>
          </a:r>
          <a:r>
            <a:rPr lang="zh-CN" altLang="en-US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返还加油金，上限</a:t>
          </a:r>
          <a:r>
            <a:rPr lang="en-US" altLang="zh-CN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zh-CN" altLang="en-US" sz="12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元。</a:t>
          </a:r>
          <a:endParaRPr lang="en-US" altLang="zh-CN" sz="1200" b="1">
            <a:solidFill>
              <a:srgbClr val="FF0000"/>
            </a:solidFill>
          </a:endParaRPr>
        </a:p>
        <a:p>
          <a:r>
            <a:rPr lang="zh-CN" altLang="en-US" sz="1400" b="1">
              <a:solidFill>
                <a:schemeClr val="tx2"/>
              </a:solidFill>
            </a:rPr>
            <a:t>汇丰</a:t>
          </a:r>
        </a:p>
      </xdr:txBody>
    </xdr:sp>
    <xdr:clientData/>
  </xdr:oneCellAnchor>
  <xdr:twoCellAnchor editAs="oneCell">
    <xdr:from>
      <xdr:col>0</xdr:col>
      <xdr:colOff>180975</xdr:colOff>
      <xdr:row>105</xdr:row>
      <xdr:rowOff>76200</xdr:rowOff>
    </xdr:from>
    <xdr:to>
      <xdr:col>3</xdr:col>
      <xdr:colOff>315919</xdr:colOff>
      <xdr:row>121</xdr:row>
      <xdr:rowOff>37763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19583400"/>
          <a:ext cx="2714286" cy="2704762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79</xdr:row>
      <xdr:rowOff>104775</xdr:rowOff>
    </xdr:from>
    <xdr:to>
      <xdr:col>20</xdr:col>
      <xdr:colOff>637666</xdr:colOff>
      <xdr:row>98</xdr:row>
      <xdr:rowOff>85009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82600" y="12639675"/>
          <a:ext cx="4066667" cy="5733334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43</xdr:row>
      <xdr:rowOff>11299</xdr:rowOff>
    </xdr:from>
    <xdr:to>
      <xdr:col>12</xdr:col>
      <xdr:colOff>142875</xdr:colOff>
      <xdr:row>59</xdr:row>
      <xdr:rowOff>171207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67650" y="7402699"/>
          <a:ext cx="2676525" cy="2903108"/>
        </a:xfrm>
        <a:prstGeom prst="rect">
          <a:avLst/>
        </a:prstGeom>
      </xdr:spPr>
    </xdr:pic>
    <xdr:clientData/>
  </xdr:twoCellAnchor>
  <xdr:twoCellAnchor editAs="oneCell">
    <xdr:from>
      <xdr:col>14</xdr:col>
      <xdr:colOff>561975</xdr:colOff>
      <xdr:row>40</xdr:row>
      <xdr:rowOff>76200</xdr:rowOff>
    </xdr:from>
    <xdr:to>
      <xdr:col>19</xdr:col>
      <xdr:colOff>171002</xdr:colOff>
      <xdr:row>60</xdr:row>
      <xdr:rowOff>9105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6610350"/>
          <a:ext cx="3580953" cy="3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168</xdr:row>
      <xdr:rowOff>0</xdr:rowOff>
    </xdr:from>
    <xdr:to>
      <xdr:col>14</xdr:col>
      <xdr:colOff>237067</xdr:colOff>
      <xdr:row>194</xdr:row>
      <xdr:rowOff>161348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28803600"/>
          <a:ext cx="8466667" cy="46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247650</xdr:colOff>
      <xdr:row>168</xdr:row>
      <xdr:rowOff>76200</xdr:rowOff>
    </xdr:from>
    <xdr:to>
      <xdr:col>22</xdr:col>
      <xdr:colOff>246708</xdr:colOff>
      <xdr:row>194</xdr:row>
      <xdr:rowOff>132786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91450" y="28879800"/>
          <a:ext cx="7542858" cy="45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0</xdr:row>
      <xdr:rowOff>0</xdr:rowOff>
    </xdr:from>
    <xdr:to>
      <xdr:col>21</xdr:col>
      <xdr:colOff>455602</xdr:colOff>
      <xdr:row>32</xdr:row>
      <xdr:rowOff>65981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66925" y="0"/>
          <a:ext cx="12790477" cy="55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101600</xdr:colOff>
      <xdr:row>0</xdr:row>
      <xdr:rowOff>38100</xdr:rowOff>
    </xdr:from>
    <xdr:to>
      <xdr:col>10</xdr:col>
      <xdr:colOff>520700</xdr:colOff>
      <xdr:row>53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33ADEDD-C4E6-304E-9AC3-610F321CC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3600" y="38100"/>
          <a:ext cx="5372100" cy="9499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7</xdr:row>
      <xdr:rowOff>101600</xdr:rowOff>
    </xdr:from>
    <xdr:to>
      <xdr:col>12</xdr:col>
      <xdr:colOff>279400</xdr:colOff>
      <xdr:row>41</xdr:row>
      <xdr:rowOff>165100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BFB3489-D796-B048-B708-F3350028D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1346200"/>
          <a:ext cx="4889500" cy="610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FAA72-3E2F-254C-8503-244EF98C0234}">
  <dimension ref="A1:AZ135"/>
  <sheetViews>
    <sheetView topLeftCell="A38" zoomScale="125" zoomScaleNormal="100" zoomScaleSheetLayoutView="100" workbookViewId="0">
      <pane xSplit="26" topLeftCell="AA1" activePane="topRight" state="frozen"/>
      <selection pane="topRight" activeCell="L66" sqref="L66"/>
    </sheetView>
  </sheetViews>
  <sheetFormatPr baseColWidth="10" defaultColWidth="9" defaultRowHeight="14"/>
  <cols>
    <col min="1" max="1" width="11" style="1" customWidth="1"/>
    <col min="2" max="2" width="11.83203125" style="1" customWidth="1"/>
    <col min="3" max="3" width="11" style="1" customWidth="1"/>
    <col min="4" max="4" width="12.6640625" style="1" customWidth="1"/>
    <col min="5" max="5" width="13.83203125" style="1" customWidth="1"/>
    <col min="6" max="6" width="11.6640625" style="1" customWidth="1"/>
    <col min="7" max="7" width="11.1640625" style="1" customWidth="1"/>
    <col min="8" max="8" width="10.5" style="1" customWidth="1"/>
    <col min="9" max="9" width="10.1640625" style="1" customWidth="1"/>
    <col min="10" max="10" width="10.6640625" style="1" customWidth="1"/>
    <col min="11" max="11" width="12.33203125" style="1" customWidth="1"/>
    <col min="12" max="12" width="10.1640625" style="1" customWidth="1"/>
    <col min="13" max="14" width="9.83203125" style="1" customWidth="1"/>
    <col min="15" max="15" width="10.6640625" style="1" customWidth="1"/>
    <col min="16" max="16" width="10" style="1" customWidth="1"/>
    <col min="17" max="19" width="10.5" style="1" bestFit="1" customWidth="1"/>
    <col min="20" max="26" width="9.6640625" style="1" bestFit="1" customWidth="1"/>
    <col min="27" max="29" width="9" style="1"/>
    <col min="30" max="31" width="9.6640625" style="1" bestFit="1" customWidth="1"/>
    <col min="32" max="16384" width="9" style="1"/>
  </cols>
  <sheetData>
    <row r="1" spans="1:52">
      <c r="A1" s="182" t="s">
        <v>94</v>
      </c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64"/>
      <c r="I1" s="19" t="s">
        <v>78</v>
      </c>
      <c r="J1" s="19" t="s">
        <v>78</v>
      </c>
      <c r="K1" s="19" t="s">
        <v>78</v>
      </c>
      <c r="L1" s="164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39"/>
      <c r="B2" s="39"/>
      <c r="C2" s="39"/>
      <c r="D2" s="15"/>
      <c r="E2" s="15"/>
      <c r="F2" s="15"/>
      <c r="G2" s="32"/>
      <c r="H2" s="32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97" customFormat="1">
      <c r="A3" s="92" t="s">
        <v>37</v>
      </c>
      <c r="B3" s="93">
        <v>25000</v>
      </c>
      <c r="C3" s="94">
        <v>7832</v>
      </c>
      <c r="D3" s="94">
        <f>B3-C3-E3</f>
        <v>17168</v>
      </c>
      <c r="E3" s="94">
        <f>SUM(F3:BE3)</f>
        <v>0</v>
      </c>
      <c r="F3" s="95"/>
      <c r="G3" s="95"/>
      <c r="H3" s="95"/>
      <c r="I3" s="95"/>
      <c r="J3" s="95"/>
      <c r="K3" s="95"/>
      <c r="L3" s="95"/>
      <c r="M3" s="98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</row>
    <row r="4" spans="1:52">
      <c r="A4" s="13">
        <v>25</v>
      </c>
      <c r="B4" s="77" t="s">
        <v>72</v>
      </c>
      <c r="C4" s="4"/>
      <c r="D4" s="4"/>
      <c r="E4" s="4"/>
      <c r="F4" s="154" t="s">
        <v>73</v>
      </c>
      <c r="G4" s="30"/>
      <c r="H4" s="30"/>
      <c r="I4" s="30" t="s">
        <v>64</v>
      </c>
      <c r="J4" s="19" t="s">
        <v>77</v>
      </c>
      <c r="K4" s="30" t="s">
        <v>64</v>
      </c>
      <c r="L4" s="30" t="s">
        <v>64</v>
      </c>
      <c r="M4" s="30" t="s">
        <v>64</v>
      </c>
      <c r="N4" s="30"/>
      <c r="O4" s="30" t="s">
        <v>64</v>
      </c>
      <c r="P4" s="30"/>
      <c r="Q4" s="154" t="s">
        <v>73</v>
      </c>
      <c r="R4" s="30"/>
      <c r="S4" s="154" t="s">
        <v>73</v>
      </c>
      <c r="T4" s="30"/>
      <c r="U4" s="154" t="s">
        <v>73</v>
      </c>
      <c r="V4" s="30"/>
      <c r="W4" s="30"/>
      <c r="X4" s="30"/>
      <c r="Y4" s="30"/>
      <c r="Z4" s="30"/>
      <c r="AA4" s="30"/>
      <c r="AB4" s="30"/>
      <c r="AC4" s="30"/>
      <c r="AD4" s="30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97" customFormat="1">
      <c r="A5" s="92" t="s">
        <v>135</v>
      </c>
      <c r="B5" s="93">
        <v>8000</v>
      </c>
      <c r="C5" s="94">
        <v>5202</v>
      </c>
      <c r="D5" s="93">
        <f>B5-C5-E5</f>
        <v>2678</v>
      </c>
      <c r="E5" s="94">
        <f>SUM(F5:BE5)</f>
        <v>120</v>
      </c>
      <c r="F5" s="95">
        <v>120</v>
      </c>
      <c r="G5" s="95"/>
      <c r="H5" s="95"/>
      <c r="I5" s="95"/>
      <c r="J5" s="95"/>
      <c r="K5" s="95"/>
      <c r="L5" s="95"/>
      <c r="M5" s="98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</row>
    <row r="6" spans="1:52">
      <c r="A6" s="13" t="s">
        <v>136</v>
      </c>
      <c r="B6" s="77"/>
      <c r="C6" s="94"/>
      <c r="D6" s="4"/>
      <c r="E6" s="4"/>
      <c r="F6" s="30" t="s">
        <v>137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44"/>
      <c r="AC6" s="44"/>
      <c r="AD6" s="44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97" customFormat="1">
      <c r="A7" s="92" t="s">
        <v>103</v>
      </c>
      <c r="B7" s="93">
        <v>50000</v>
      </c>
      <c r="C7" s="94">
        <v>22660</v>
      </c>
      <c r="D7" s="93">
        <f>B7-C7-E7</f>
        <v>22595.3</v>
      </c>
      <c r="E7" s="94">
        <f>SUM(F7:BE7)</f>
        <v>4744.7</v>
      </c>
      <c r="F7" s="95">
        <v>497</v>
      </c>
      <c r="G7" s="95">
        <v>493</v>
      </c>
      <c r="H7" s="95">
        <v>466</v>
      </c>
      <c r="I7" s="95">
        <v>453</v>
      </c>
      <c r="J7" s="95">
        <v>492.7</v>
      </c>
      <c r="K7" s="95">
        <v>455</v>
      </c>
      <c r="L7" s="95">
        <v>489</v>
      </c>
      <c r="M7" s="98">
        <v>449</v>
      </c>
      <c r="N7" s="95">
        <v>475</v>
      </c>
      <c r="O7" s="95">
        <v>475</v>
      </c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</row>
    <row r="8" spans="1:52">
      <c r="A8" s="13">
        <v>29</v>
      </c>
      <c r="B8" s="77"/>
      <c r="C8" s="94"/>
      <c r="D8" s="4"/>
      <c r="E8" s="4"/>
      <c r="F8" s="30"/>
      <c r="G8" s="30">
        <v>7986</v>
      </c>
      <c r="H8" s="30"/>
      <c r="I8" s="30"/>
      <c r="J8" s="30">
        <v>819</v>
      </c>
      <c r="K8" s="30"/>
      <c r="L8" s="30" t="s">
        <v>123</v>
      </c>
      <c r="M8" s="30"/>
      <c r="N8" s="30">
        <v>7994</v>
      </c>
      <c r="O8" s="30"/>
      <c r="P8" s="30"/>
      <c r="Q8" s="30">
        <v>801</v>
      </c>
      <c r="R8" s="30"/>
      <c r="S8" s="30"/>
      <c r="T8" s="30"/>
      <c r="U8" s="30"/>
      <c r="V8" s="30"/>
      <c r="W8" s="30"/>
      <c r="X8" s="30"/>
      <c r="Y8" s="30"/>
      <c r="Z8" s="30"/>
      <c r="AA8" s="30"/>
      <c r="AB8" s="44"/>
      <c r="AC8" s="44"/>
      <c r="AD8" s="44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97" customFormat="1">
      <c r="A9" s="92" t="s">
        <v>62</v>
      </c>
      <c r="B9" s="93">
        <v>8000</v>
      </c>
      <c r="C9" s="94">
        <v>3110</v>
      </c>
      <c r="D9" s="93">
        <f>B9-C9-E9</f>
        <v>3468</v>
      </c>
      <c r="E9" s="94">
        <f>SUM(F9:BE9)</f>
        <v>1422</v>
      </c>
      <c r="F9" s="95">
        <v>120</v>
      </c>
      <c r="G9" s="95">
        <v>47</v>
      </c>
      <c r="H9" s="95">
        <v>300</v>
      </c>
      <c r="I9" s="95">
        <v>655</v>
      </c>
      <c r="J9" s="95">
        <v>300</v>
      </c>
      <c r="K9" s="95"/>
      <c r="L9" s="95"/>
      <c r="M9" s="98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</row>
    <row r="10" spans="1:52">
      <c r="A10" s="13">
        <v>28</v>
      </c>
      <c r="B10" s="77"/>
      <c r="C10" s="4"/>
      <c r="D10" s="4"/>
      <c r="E10" s="4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44"/>
      <c r="AC10" s="44"/>
      <c r="AD10" s="44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</row>
    <row r="11" spans="1:52" s="97" customFormat="1">
      <c r="A11" s="92" t="s">
        <v>8</v>
      </c>
      <c r="B11" s="160">
        <v>48000</v>
      </c>
      <c r="C11" s="159">
        <v>6871</v>
      </c>
      <c r="D11" s="93">
        <f>B11-C11-E11</f>
        <v>41129</v>
      </c>
      <c r="E11" s="94">
        <f>SUM(F11:BE11)</f>
        <v>0</v>
      </c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</row>
    <row r="12" spans="1:52">
      <c r="A12" s="13">
        <v>29</v>
      </c>
      <c r="B12" s="4"/>
      <c r="C12" s="4"/>
      <c r="D12" s="4"/>
      <c r="E12" s="4"/>
      <c r="F12" s="30"/>
      <c r="G12" s="30"/>
      <c r="H12" s="30">
        <v>3</v>
      </c>
      <c r="I12" s="30"/>
      <c r="J12" s="30"/>
      <c r="K12" s="30"/>
      <c r="L12" s="30"/>
      <c r="M12" s="30"/>
      <c r="N12" s="30">
        <v>9</v>
      </c>
      <c r="O12" s="19" t="s">
        <v>61</v>
      </c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44"/>
      <c r="AC12" s="44"/>
      <c r="AD12" s="44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</row>
    <row r="13" spans="1:52" s="137" customFormat="1">
      <c r="A13" s="132" t="s">
        <v>9</v>
      </c>
      <c r="B13" s="111">
        <v>63000</v>
      </c>
      <c r="C13" s="112">
        <v>5952</v>
      </c>
      <c r="D13" s="111">
        <f>B13-C13-E13</f>
        <v>54500.800000000003</v>
      </c>
      <c r="E13" s="112">
        <f>SUM(F13:BE13)</f>
        <v>2547.1999999999998</v>
      </c>
      <c r="F13" s="133">
        <v>380</v>
      </c>
      <c r="G13" s="134">
        <v>500</v>
      </c>
      <c r="H13" s="133">
        <v>389</v>
      </c>
      <c r="I13" s="134">
        <v>393.2</v>
      </c>
      <c r="J13" s="134">
        <v>489</v>
      </c>
      <c r="K13" s="134">
        <v>396</v>
      </c>
      <c r="L13" s="134"/>
      <c r="M13" s="134"/>
      <c r="N13" s="134"/>
      <c r="O13" s="134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5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</row>
    <row r="14" spans="1:52">
      <c r="A14" s="13">
        <v>28</v>
      </c>
      <c r="B14" s="19" t="s">
        <v>115</v>
      </c>
      <c r="C14" s="4"/>
      <c r="D14" s="4"/>
      <c r="E14" s="4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44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</row>
    <row r="15" spans="1:52" s="130" customFormat="1">
      <c r="A15" s="144" t="s">
        <v>36</v>
      </c>
      <c r="B15" s="127">
        <v>21000</v>
      </c>
      <c r="C15" s="128">
        <v>18820</v>
      </c>
      <c r="D15" s="93">
        <f>B15-C15-E15</f>
        <v>2180</v>
      </c>
      <c r="E15" s="128">
        <f>SUM(F15:BE15)</f>
        <v>0</v>
      </c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38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</row>
    <row r="16" spans="1:52">
      <c r="A16" s="143">
        <v>30</v>
      </c>
      <c r="B16" s="77">
        <v>9644</v>
      </c>
      <c r="C16" s="46"/>
      <c r="D16" s="13"/>
      <c r="E16" s="36" t="s">
        <v>53</v>
      </c>
      <c r="F16" s="30"/>
      <c r="G16" s="76"/>
      <c r="H16" s="148" t="s">
        <v>40</v>
      </c>
      <c r="I16" s="154" t="s">
        <v>59</v>
      </c>
      <c r="J16" s="163" t="s">
        <v>75</v>
      </c>
      <c r="K16" s="76">
        <v>6</v>
      </c>
      <c r="L16" s="76">
        <v>7</v>
      </c>
      <c r="M16" s="30">
        <v>8</v>
      </c>
      <c r="N16" s="30">
        <v>9</v>
      </c>
      <c r="O16" s="154" t="s">
        <v>59</v>
      </c>
      <c r="P16" s="154" t="s">
        <v>59</v>
      </c>
      <c r="Q16" s="162" t="s">
        <v>74</v>
      </c>
      <c r="R16" s="162" t="s">
        <v>75</v>
      </c>
      <c r="S16" s="162"/>
      <c r="T16" s="162"/>
      <c r="U16" s="30"/>
      <c r="V16" s="30"/>
      <c r="W16" s="30"/>
      <c r="X16" s="30"/>
      <c r="Y16" s="30"/>
      <c r="Z16" s="44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02" customFormat="1">
      <c r="A17" s="99" t="s">
        <v>10</v>
      </c>
      <c r="B17" s="93">
        <v>17000</v>
      </c>
      <c r="C17" s="128">
        <v>4530</v>
      </c>
      <c r="D17" s="94">
        <f>B17-C17-E17</f>
        <v>11306</v>
      </c>
      <c r="E17" s="94">
        <f>SUM(F17:BE17)</f>
        <v>1164</v>
      </c>
      <c r="F17" s="95">
        <v>93</v>
      </c>
      <c r="G17" s="100">
        <v>111</v>
      </c>
      <c r="H17" s="100">
        <v>472</v>
      </c>
      <c r="I17" s="100">
        <v>488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</row>
    <row r="18" spans="1:52" s="60" customFormat="1">
      <c r="A18" s="13">
        <v>30</v>
      </c>
      <c r="B18" s="77"/>
      <c r="C18" s="57"/>
      <c r="D18" s="58"/>
      <c r="E18" s="58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58"/>
      <c r="X18" s="58"/>
      <c r="Y18" s="58"/>
      <c r="Z18" s="58"/>
      <c r="AA18" s="58"/>
      <c r="AB18" s="58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</row>
    <row r="19" spans="1:52" s="67" customFormat="1">
      <c r="A19" s="62" t="s">
        <v>18</v>
      </c>
      <c r="B19" s="63">
        <v>10000</v>
      </c>
      <c r="C19" s="128">
        <v>3980</v>
      </c>
      <c r="D19" s="63">
        <f>B19-C19-E19</f>
        <v>3974</v>
      </c>
      <c r="E19" s="64">
        <f>SUM(F19:BE19)</f>
        <v>2046</v>
      </c>
      <c r="F19" s="65">
        <v>639</v>
      </c>
      <c r="G19" s="65">
        <v>500</v>
      </c>
      <c r="H19" s="65">
        <v>496</v>
      </c>
      <c r="I19" s="65">
        <v>411</v>
      </c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6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s="8" customFormat="1">
      <c r="A20" s="13" t="s">
        <v>116</v>
      </c>
      <c r="B20" s="10">
        <f>SUM(B3,B5,B7,B9,B11,B13,B15,B17,B19)</f>
        <v>250000</v>
      </c>
      <c r="C20" s="61">
        <f>SUM(C3,C5,C7,C9,C11,C13,C15,C17,C19)</f>
        <v>78957</v>
      </c>
      <c r="D20" s="6">
        <f>SUM(D3,D5,D7,D9,D11,D13,D15,D17,D19)</f>
        <v>158999.1</v>
      </c>
      <c r="E20" s="6">
        <f>SUM(E3,E5,E7,E9,E11,E13,E15,E17,E19)</f>
        <v>12043.9</v>
      </c>
      <c r="F20" s="90"/>
      <c r="G20" s="90" t="s">
        <v>119</v>
      </c>
      <c r="H20" s="90" t="s">
        <v>49</v>
      </c>
      <c r="I20" s="90" t="s">
        <v>50</v>
      </c>
      <c r="J20" s="90" t="s">
        <v>51</v>
      </c>
      <c r="K20" s="90" t="s">
        <v>52</v>
      </c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6"/>
      <c r="W20" s="6"/>
      <c r="X20" s="6"/>
      <c r="Y20" s="6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spans="1:52" s="54" customFormat="1">
      <c r="A21" s="48" t="s">
        <v>15</v>
      </c>
      <c r="B21" s="49">
        <v>30000</v>
      </c>
      <c r="C21" s="50"/>
      <c r="D21" s="50">
        <f>B21-C21-E21</f>
        <v>30000</v>
      </c>
      <c r="E21" s="50">
        <f>SUM(F21:BE21)</f>
        <v>0</v>
      </c>
      <c r="F21" s="51"/>
      <c r="G21" s="76" t="s">
        <v>146</v>
      </c>
      <c r="H21" s="76"/>
      <c r="I21" s="76"/>
      <c r="J21" s="76"/>
      <c r="K21" s="76"/>
      <c r="L21" s="76"/>
      <c r="M21" s="76"/>
      <c r="N21" s="76"/>
      <c r="O21" s="76"/>
      <c r="P21" s="76"/>
      <c r="Q21" s="51"/>
      <c r="R21" s="51"/>
      <c r="S21" s="51"/>
      <c r="T21" s="51"/>
      <c r="U21" s="51"/>
      <c r="V21" s="52"/>
      <c r="W21" s="52"/>
      <c r="X21" s="51"/>
      <c r="Y21" s="51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2" s="54" customFormat="1">
      <c r="A22" s="48" t="s">
        <v>16</v>
      </c>
      <c r="B22" s="49">
        <v>14</v>
      </c>
      <c r="C22" s="55"/>
      <c r="D22" s="55"/>
      <c r="E22" s="55"/>
      <c r="F22" s="49"/>
      <c r="G22" s="76"/>
      <c r="H22" s="76"/>
      <c r="I22" s="76"/>
      <c r="J22" s="76"/>
      <c r="K22" s="79"/>
      <c r="L22" s="80"/>
      <c r="M22" s="76"/>
      <c r="N22" s="75"/>
      <c r="O22" s="76"/>
      <c r="P22" s="76"/>
      <c r="Q22" s="49"/>
      <c r="R22" s="51"/>
      <c r="S22" s="51"/>
      <c r="T22" s="51"/>
      <c r="U22" s="51"/>
      <c r="V22" s="51"/>
      <c r="W22" s="51"/>
      <c r="X22" s="51"/>
      <c r="Y22" s="51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</row>
    <row r="23" spans="1:52" s="102" customFormat="1">
      <c r="A23" s="99" t="s">
        <v>31</v>
      </c>
      <c r="B23" s="93">
        <v>35000</v>
      </c>
      <c r="C23" s="152">
        <f>SUM(D24,E24:F24)</f>
        <v>0</v>
      </c>
      <c r="D23" s="103">
        <f>B23-C23-E23</f>
        <v>19061.3</v>
      </c>
      <c r="E23" s="93">
        <f>SUM(F23:BE23)</f>
        <v>15938.7</v>
      </c>
      <c r="F23" s="100">
        <v>12200</v>
      </c>
      <c r="G23" s="100">
        <v>359</v>
      </c>
      <c r="H23" s="100">
        <v>475</v>
      </c>
      <c r="I23" s="100">
        <v>255.7</v>
      </c>
      <c r="J23" s="100">
        <v>189</v>
      </c>
      <c r="K23" s="100">
        <v>474</v>
      </c>
      <c r="L23" s="100">
        <v>500</v>
      </c>
      <c r="M23" s="100">
        <v>486</v>
      </c>
      <c r="N23" s="100">
        <v>500</v>
      </c>
      <c r="O23" s="100">
        <v>500</v>
      </c>
      <c r="P23" s="95"/>
      <c r="Q23" s="100"/>
      <c r="R23" s="100"/>
      <c r="S23" s="100"/>
      <c r="T23" s="93"/>
      <c r="U23" s="93"/>
      <c r="V23" s="93"/>
      <c r="W23" s="93"/>
      <c r="X23" s="93"/>
      <c r="Y23" s="93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</row>
    <row r="24" spans="1:52">
      <c r="A24" s="19" t="s">
        <v>26</v>
      </c>
      <c r="B24" s="29" t="s">
        <v>87</v>
      </c>
      <c r="C24" s="153"/>
      <c r="D24" s="82">
        <v>0</v>
      </c>
      <c r="E24" s="82">
        <v>0</v>
      </c>
      <c r="F24" s="82">
        <v>0</v>
      </c>
      <c r="G24" s="154"/>
      <c r="H24" s="154"/>
      <c r="I24" s="154"/>
      <c r="J24" s="154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09" customFormat="1">
      <c r="A25" s="104" t="s">
        <v>6</v>
      </c>
      <c r="B25" s="105">
        <v>31000</v>
      </c>
      <c r="C25" s="94">
        <v>0</v>
      </c>
      <c r="D25" s="198">
        <f>B25-C25-E25</f>
        <v>17592</v>
      </c>
      <c r="E25" s="105">
        <f>SUM(F25:BE25)</f>
        <v>13408</v>
      </c>
      <c r="F25" s="107">
        <v>2448</v>
      </c>
      <c r="G25" s="107">
        <v>1000</v>
      </c>
      <c r="H25" s="107">
        <v>8740</v>
      </c>
      <c r="I25" s="107">
        <v>520</v>
      </c>
      <c r="J25" s="107">
        <v>500</v>
      </c>
      <c r="K25" s="107">
        <v>200</v>
      </c>
      <c r="L25" s="107"/>
      <c r="M25" s="107"/>
      <c r="N25" s="107"/>
      <c r="O25" s="107"/>
      <c r="P25" s="154"/>
      <c r="Q25" s="107"/>
      <c r="R25" s="107"/>
      <c r="S25" s="107"/>
      <c r="T25" s="107"/>
      <c r="U25" s="107"/>
      <c r="V25" s="105"/>
      <c r="W25" s="105"/>
      <c r="X25" s="105"/>
      <c r="Y25" s="105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</row>
    <row r="26" spans="1:52">
      <c r="A26" s="19"/>
      <c r="B26" s="13" t="s">
        <v>145</v>
      </c>
      <c r="C26" s="18"/>
      <c r="D26" s="4"/>
      <c r="E26" s="36" t="s">
        <v>92</v>
      </c>
      <c r="F26" s="154" t="s">
        <v>118</v>
      </c>
      <c r="G26" s="30" t="s">
        <v>55</v>
      </c>
      <c r="H26" s="195" t="s">
        <v>132</v>
      </c>
      <c r="I26" s="30" t="s">
        <v>57</v>
      </c>
      <c r="J26" s="154" t="s">
        <v>58</v>
      </c>
      <c r="K26" s="154" t="s">
        <v>106</v>
      </c>
      <c r="L26" s="119" t="s">
        <v>107</v>
      </c>
      <c r="M26" s="119" t="s">
        <v>58</v>
      </c>
      <c r="N26" s="30" t="s">
        <v>55</v>
      </c>
      <c r="O26" s="30" t="s">
        <v>56</v>
      </c>
      <c r="P26" s="30" t="s">
        <v>57</v>
      </c>
      <c r="Q26" s="30"/>
      <c r="R26" s="30"/>
      <c r="S26" s="30"/>
      <c r="T26" s="30"/>
      <c r="U26" s="30"/>
      <c r="V26" s="30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97" customFormat="1">
      <c r="A27" s="92" t="s">
        <v>32</v>
      </c>
      <c r="B27" s="93">
        <v>35000</v>
      </c>
      <c r="C27" s="94">
        <v>0</v>
      </c>
      <c r="D27" s="94">
        <f>B27-C27-E27</f>
        <v>32412</v>
      </c>
      <c r="E27" s="94">
        <f>SUM(F27:BE27)</f>
        <v>2588</v>
      </c>
      <c r="F27" s="95">
        <v>500</v>
      </c>
      <c r="G27" s="98">
        <v>498</v>
      </c>
      <c r="H27" s="98">
        <v>1000</v>
      </c>
      <c r="I27" s="98">
        <v>102</v>
      </c>
      <c r="J27" s="98">
        <v>488</v>
      </c>
      <c r="K27" s="98"/>
      <c r="L27" s="98"/>
      <c r="M27" s="98"/>
      <c r="N27" s="98"/>
      <c r="O27" s="98"/>
      <c r="P27" s="98"/>
      <c r="Q27" s="98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6"/>
      <c r="AU27" s="96"/>
      <c r="AV27" s="96"/>
      <c r="AW27" s="96"/>
      <c r="AX27" s="96"/>
      <c r="AY27" s="96"/>
      <c r="AZ27" s="96"/>
    </row>
    <row r="28" spans="1:52" s="2" customFormat="1">
      <c r="A28" s="82"/>
      <c r="B28" s="29" t="s">
        <v>133</v>
      </c>
      <c r="C28" s="46"/>
      <c r="D28" s="3"/>
      <c r="E28" s="3"/>
      <c r="F28" s="30"/>
      <c r="G28" s="30"/>
      <c r="H28" s="154">
        <v>1547</v>
      </c>
      <c r="I28" s="30"/>
      <c r="J28" s="154">
        <v>8719</v>
      </c>
      <c r="K28" s="30"/>
      <c r="L28" s="30"/>
      <c r="M28" s="30"/>
      <c r="N28" s="30"/>
      <c r="O28" s="154" t="s">
        <v>120</v>
      </c>
      <c r="P28" s="154" t="s">
        <v>120</v>
      </c>
      <c r="Q28" s="154" t="s">
        <v>120</v>
      </c>
      <c r="R28" s="154" t="s">
        <v>120</v>
      </c>
      <c r="S28" s="154" t="s">
        <v>122</v>
      </c>
      <c r="T28" s="19" t="s">
        <v>121</v>
      </c>
      <c r="U28" s="30"/>
      <c r="V28" s="30"/>
      <c r="W28" s="3"/>
      <c r="X28" s="3"/>
      <c r="Y28" s="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</row>
    <row r="29" spans="1:52" s="120" customFormat="1">
      <c r="A29" s="116" t="s">
        <v>7</v>
      </c>
      <c r="B29" s="117">
        <v>13000</v>
      </c>
      <c r="C29" s="118">
        <v>0</v>
      </c>
      <c r="D29" s="117">
        <f>B29-C29-E29</f>
        <v>13000</v>
      </c>
      <c r="E29" s="118">
        <f>SUM(F29:BE29)</f>
        <v>0</v>
      </c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7"/>
      <c r="U29" s="117"/>
      <c r="V29" s="117"/>
      <c r="W29" s="117"/>
      <c r="X29" s="117"/>
      <c r="Y29" s="117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</row>
    <row r="30" spans="1:52">
      <c r="A30" s="5"/>
      <c r="B30" s="29" t="s">
        <v>147</v>
      </c>
      <c r="C30" s="4"/>
      <c r="D30" s="4"/>
      <c r="E30" s="4"/>
      <c r="F30" s="30"/>
      <c r="G30" s="154" t="s">
        <v>138</v>
      </c>
      <c r="H30" s="154"/>
      <c r="I30" s="36"/>
      <c r="J30" s="154" t="s">
        <v>138</v>
      </c>
      <c r="K30" s="154"/>
      <c r="L30" s="154" t="s">
        <v>138</v>
      </c>
      <c r="M30" s="154"/>
      <c r="N30" s="154"/>
      <c r="O30" s="154"/>
      <c r="P30" s="154"/>
      <c r="Q30" s="154"/>
      <c r="R30" s="154"/>
      <c r="S30" s="30"/>
      <c r="T30" s="30"/>
      <c r="U30" s="30"/>
      <c r="V30" s="30"/>
      <c r="W30" s="30"/>
      <c r="X30" s="4"/>
      <c r="Y30" s="4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</row>
    <row r="31" spans="1:52" s="120" customFormat="1">
      <c r="A31" s="116" t="s">
        <v>60</v>
      </c>
      <c r="B31" s="117">
        <v>20000</v>
      </c>
      <c r="C31" s="118">
        <f>SUM(F32,E32)</f>
        <v>0</v>
      </c>
      <c r="D31" s="117">
        <f>B31-C31-E31</f>
        <v>20000</v>
      </c>
      <c r="E31" s="118">
        <f>SUM(F31:BE31)</f>
        <v>0</v>
      </c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7"/>
      <c r="U31" s="117"/>
      <c r="V31" s="117"/>
      <c r="W31" s="117"/>
      <c r="X31" s="117"/>
      <c r="Y31" s="117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</row>
    <row r="32" spans="1:52">
      <c r="A32" s="155" t="s">
        <v>63</v>
      </c>
      <c r="B32" s="29" t="s">
        <v>133</v>
      </c>
      <c r="C32" s="36" t="s">
        <v>26</v>
      </c>
      <c r="D32" s="30"/>
      <c r="E32" s="82">
        <v>0</v>
      </c>
      <c r="F32" s="82">
        <v>0</v>
      </c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4"/>
      <c r="Y32" s="4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 s="126" customFormat="1">
      <c r="A33" s="121" t="s">
        <v>5</v>
      </c>
      <c r="B33" s="122">
        <v>52000</v>
      </c>
      <c r="C33" s="123">
        <v>0</v>
      </c>
      <c r="D33" s="123">
        <f>B33-C33-E33</f>
        <v>39447.5</v>
      </c>
      <c r="E33" s="122">
        <f>SUM(F33:BE33)</f>
        <v>12552.5</v>
      </c>
      <c r="F33" s="124">
        <v>10200</v>
      </c>
      <c r="G33" s="124">
        <v>500</v>
      </c>
      <c r="H33" s="124">
        <v>483.9</v>
      </c>
      <c r="I33" s="124">
        <v>368.6</v>
      </c>
      <c r="J33" s="124">
        <v>1000</v>
      </c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2"/>
      <c r="V33" s="122"/>
      <c r="W33" s="122"/>
      <c r="X33" s="122"/>
      <c r="Y33" s="122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</row>
    <row r="34" spans="1:52">
      <c r="A34" s="5"/>
      <c r="B34" s="13" t="s">
        <v>134</v>
      </c>
      <c r="C34" s="68"/>
      <c r="D34" s="4"/>
      <c r="E34" s="36" t="s">
        <v>39</v>
      </c>
      <c r="F34" s="30" t="s">
        <v>58</v>
      </c>
      <c r="G34" s="168" t="s">
        <v>162</v>
      </c>
      <c r="H34" s="30"/>
      <c r="I34" s="30"/>
      <c r="J34" s="154" t="s">
        <v>161</v>
      </c>
      <c r="K34" s="30"/>
      <c r="L34" s="30">
        <v>1</v>
      </c>
      <c r="M34" s="30">
        <v>2</v>
      </c>
      <c r="N34" s="30">
        <v>3</v>
      </c>
      <c r="O34" s="30"/>
      <c r="P34" s="168" t="s">
        <v>88</v>
      </c>
      <c r="Q34" s="32"/>
      <c r="R34" s="32"/>
      <c r="S34" s="30"/>
      <c r="T34" s="30"/>
      <c r="U34" s="30"/>
      <c r="V34" s="4"/>
      <c r="W34" s="4"/>
      <c r="X34" s="4"/>
      <c r="Y34" s="4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</row>
    <row r="35" spans="1:52" s="115" customFormat="1">
      <c r="A35" s="110" t="s">
        <v>19</v>
      </c>
      <c r="B35" s="131">
        <f>SUM(A41,-B19)</f>
        <v>10000</v>
      </c>
      <c r="C35" s="112">
        <v>0</v>
      </c>
      <c r="D35" s="111">
        <f>B35-C35-E35</f>
        <v>10000</v>
      </c>
      <c r="E35" s="111">
        <f>SUM(F35:BE35)</f>
        <v>0</v>
      </c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</row>
    <row r="36" spans="1:52">
      <c r="A36" s="35">
        <v>1105</v>
      </c>
      <c r="B36" s="13" t="s">
        <v>148</v>
      </c>
      <c r="C36" s="29"/>
      <c r="D36" s="106"/>
      <c r="E36" s="36" t="s">
        <v>20</v>
      </c>
      <c r="F36" s="30">
        <v>1</v>
      </c>
      <c r="G36" s="30">
        <v>2</v>
      </c>
      <c r="H36" s="30">
        <v>3</v>
      </c>
      <c r="I36" s="30">
        <v>4</v>
      </c>
      <c r="J36" s="30">
        <v>5</v>
      </c>
      <c r="K36" s="30">
        <v>6</v>
      </c>
      <c r="L36" s="154"/>
      <c r="M36" s="4"/>
      <c r="N36" s="30"/>
      <c r="O36" s="154"/>
      <c r="P36" s="154"/>
      <c r="Q36" s="154"/>
      <c r="R36" s="167"/>
      <c r="S36" s="167"/>
      <c r="T36" s="154"/>
      <c r="U36" s="1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</row>
    <row r="37" spans="1:52" s="102" customFormat="1">
      <c r="A37" s="99" t="s">
        <v>142</v>
      </c>
      <c r="B37" s="93">
        <v>12000</v>
      </c>
      <c r="C37" s="94">
        <f>SUM(F40,G40)</f>
        <v>0</v>
      </c>
      <c r="D37" s="93">
        <f>B37-C37-E37</f>
        <v>48</v>
      </c>
      <c r="E37" s="93">
        <f>SUM(F37:BE37)</f>
        <v>11952</v>
      </c>
      <c r="F37" s="100">
        <v>8000</v>
      </c>
      <c r="G37" s="100">
        <v>500</v>
      </c>
      <c r="H37" s="100">
        <v>1600</v>
      </c>
      <c r="I37" s="100">
        <v>476</v>
      </c>
      <c r="J37" s="100">
        <v>495</v>
      </c>
      <c r="K37" s="100">
        <v>479</v>
      </c>
      <c r="L37" s="100">
        <v>402</v>
      </c>
      <c r="M37" s="100"/>
      <c r="N37" s="100"/>
      <c r="O37" s="100"/>
      <c r="P37" s="100"/>
      <c r="Q37" s="100"/>
      <c r="R37" s="100"/>
      <c r="S37" s="100"/>
      <c r="T37" s="93"/>
      <c r="U37" s="93"/>
      <c r="V37" s="93"/>
      <c r="W37" s="93"/>
      <c r="X37" s="93"/>
      <c r="Y37" s="93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</row>
    <row r="38" spans="1:52">
      <c r="A38" s="82" t="s">
        <v>143</v>
      </c>
      <c r="B38" s="19" t="s">
        <v>149</v>
      </c>
      <c r="C38" s="18" t="s">
        <v>26</v>
      </c>
      <c r="D38" s="7"/>
      <c r="E38" s="36" t="s">
        <v>30</v>
      </c>
      <c r="F38" s="30"/>
      <c r="G38" s="30"/>
      <c r="H38" s="13" t="s">
        <v>144</v>
      </c>
      <c r="I38" s="36" t="s">
        <v>30</v>
      </c>
      <c r="J38" s="36" t="s">
        <v>30</v>
      </c>
      <c r="K38" s="30"/>
      <c r="L38" s="30"/>
      <c r="M38" s="30"/>
      <c r="N38" s="30"/>
      <c r="O38" s="30"/>
      <c r="P38" s="30"/>
      <c r="Q38" s="30"/>
      <c r="R38" s="30"/>
      <c r="S38" s="30"/>
      <c r="T38" s="4"/>
      <c r="U38" s="4"/>
      <c r="V38" s="4"/>
      <c r="W38" s="4"/>
      <c r="X38" s="4"/>
      <c r="Y38" s="4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</row>
    <row r="39" spans="1:52" s="8" customFormat="1">
      <c r="A39" s="16" t="s">
        <v>11</v>
      </c>
      <c r="B39" s="11">
        <f>SUM(B23,B25,B27,B29,B31,B33,B35,B37)</f>
        <v>208000</v>
      </c>
      <c r="C39" s="17">
        <f>SUM(C23,C25,C27,C29,C31,C33,C35,C37)</f>
        <v>0</v>
      </c>
      <c r="D39" s="9">
        <f>SUM(D23,D25,D27,D29,D31,D33,D35,D37)</f>
        <v>151560.79999999999</v>
      </c>
      <c r="E39" s="9">
        <f>SUM(E23,E25,E27,E29,E31,E33,E35,E37)</f>
        <v>56439.199999999997</v>
      </c>
      <c r="F39" s="38"/>
      <c r="G39" s="38"/>
      <c r="H39" s="38"/>
      <c r="I39" s="38"/>
      <c r="J39" s="38"/>
      <c r="K39" s="38"/>
      <c r="L39" s="38"/>
      <c r="M39" s="38"/>
      <c r="N39" s="31"/>
      <c r="O39" s="31"/>
      <c r="P39" s="31"/>
      <c r="Q39" s="31"/>
      <c r="R39" s="31"/>
      <c r="S39" s="31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 spans="1:52" s="2" customFormat="1">
      <c r="A40" s="40"/>
      <c r="B40" s="91"/>
      <c r="D40" s="41"/>
      <c r="E40" s="41"/>
      <c r="F40" s="82">
        <v>0</v>
      </c>
      <c r="G40" s="82">
        <v>0</v>
      </c>
      <c r="H40" s="82">
        <v>0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</row>
    <row r="41" spans="1:52">
      <c r="A41" s="86">
        <v>20000</v>
      </c>
      <c r="B41" s="87" t="s">
        <v>150</v>
      </c>
      <c r="C41" s="2"/>
      <c r="E41" s="2"/>
      <c r="F41" s="47" t="s">
        <v>33</v>
      </c>
      <c r="G41" s="47" t="s">
        <v>34</v>
      </c>
      <c r="H41" s="13" t="s">
        <v>144</v>
      </c>
      <c r="I41" s="2"/>
      <c r="J41" s="69" t="s">
        <v>21</v>
      </c>
      <c r="K41" s="72">
        <f>SUM(B20,B39)</f>
        <v>458000</v>
      </c>
      <c r="L41" s="2"/>
      <c r="M41" s="56" t="s">
        <v>24</v>
      </c>
      <c r="N41" s="72">
        <f>SUM(A49,A58,A68)</f>
        <v>174.29999999999995</v>
      </c>
      <c r="O41" s="2"/>
    </row>
    <row r="42" spans="1:52">
      <c r="D42" s="164"/>
      <c r="E42" s="19" t="s">
        <v>78</v>
      </c>
      <c r="F42" s="19" t="s">
        <v>78</v>
      </c>
      <c r="G42" s="19" t="s">
        <v>78</v>
      </c>
      <c r="H42" s="164"/>
      <c r="I42" s="2"/>
      <c r="J42" s="69" t="s">
        <v>23</v>
      </c>
      <c r="K42" s="71">
        <f>SUM(K41,-K43)</f>
        <v>147440.09999999998</v>
      </c>
      <c r="L42" s="2"/>
      <c r="M42" s="73" t="s">
        <v>25</v>
      </c>
      <c r="N42" s="74">
        <f>SUM(N41,-K42)</f>
        <v>-147265.79999999999</v>
      </c>
      <c r="O42" s="147" t="s">
        <v>38</v>
      </c>
      <c r="P42" s="78">
        <v>0</v>
      </c>
      <c r="R42"/>
    </row>
    <row r="43" spans="1:52">
      <c r="A43" s="21" t="s">
        <v>12</v>
      </c>
      <c r="B43" s="21" t="s">
        <v>13</v>
      </c>
      <c r="C43" s="21" t="s">
        <v>14</v>
      </c>
      <c r="D43" s="21" t="s">
        <v>4</v>
      </c>
      <c r="E43" s="22"/>
      <c r="F43" s="23"/>
      <c r="G43" s="22"/>
      <c r="H43" s="23"/>
      <c r="I43" s="23"/>
      <c r="J43" s="69" t="s">
        <v>22</v>
      </c>
      <c r="K43" s="72">
        <f>SUM(D20,D39)</f>
        <v>310559.90000000002</v>
      </c>
      <c r="L43" s="2" t="s">
        <v>129</v>
      </c>
      <c r="M43" s="1" t="s">
        <v>46</v>
      </c>
      <c r="U43" s="1">
        <v>752</v>
      </c>
    </row>
    <row r="44" spans="1:52">
      <c r="A44" s="20">
        <f>SUM(B44:C44)</f>
        <v>0</v>
      </c>
      <c r="B44" s="22">
        <v>0</v>
      </c>
      <c r="C44" s="24">
        <f>SUM(D44:R44)</f>
        <v>0</v>
      </c>
      <c r="D44" s="27"/>
      <c r="E44" s="28"/>
      <c r="F44" s="28"/>
      <c r="G44" s="28"/>
      <c r="H44" s="28"/>
      <c r="I44" s="28"/>
      <c r="J44" s="88"/>
    </row>
    <row r="45" spans="1:52">
      <c r="A45" s="20"/>
      <c r="B45" s="22"/>
      <c r="C45" s="22"/>
      <c r="D45" s="26" t="s">
        <v>95</v>
      </c>
      <c r="E45" s="26"/>
      <c r="F45" s="26"/>
      <c r="G45" s="26"/>
      <c r="H45" s="26"/>
      <c r="I45" s="26"/>
      <c r="J45" s="89"/>
    </row>
    <row r="46" spans="1:52">
      <c r="A46" s="20">
        <f>SUM(B46:C46)</f>
        <v>0</v>
      </c>
      <c r="B46" s="22">
        <v>0</v>
      </c>
      <c r="C46" s="42">
        <f>SUM(D46:R46)</f>
        <v>0</v>
      </c>
      <c r="D46" s="27"/>
      <c r="E46" s="27"/>
      <c r="F46" s="27"/>
      <c r="G46" s="27"/>
      <c r="H46" s="27"/>
      <c r="I46" s="28"/>
      <c r="J46" s="45"/>
      <c r="K46" s="2"/>
    </row>
    <row r="47" spans="1:52">
      <c r="A47" s="20"/>
      <c r="B47" s="22"/>
      <c r="C47" s="22"/>
      <c r="D47" s="26"/>
      <c r="E47" s="26"/>
      <c r="F47" s="26"/>
      <c r="G47" s="26"/>
      <c r="H47" s="26"/>
      <c r="I47" s="26"/>
    </row>
    <row r="48" spans="1:52">
      <c r="A48" s="20">
        <f>SUM(B48:C48)</f>
        <v>0</v>
      </c>
      <c r="B48" s="22">
        <v>0</v>
      </c>
      <c r="C48" s="24">
        <f>SUM(D48:R48)</f>
        <v>0</v>
      </c>
      <c r="D48" s="27"/>
      <c r="E48" s="27"/>
      <c r="F48" s="27"/>
      <c r="G48" s="145"/>
      <c r="H48" s="27"/>
      <c r="I48" s="28"/>
    </row>
    <row r="49" spans="1:17">
      <c r="A49" s="19">
        <f>SUM(A44,A46,A48)</f>
        <v>0</v>
      </c>
      <c r="B49" s="22">
        <f>SUM(B44,B46,B48)</f>
        <v>0</v>
      </c>
      <c r="C49" s="21">
        <f>SUM(C44,C46,C48)</f>
        <v>0</v>
      </c>
      <c r="D49" s="81"/>
      <c r="E49" s="34"/>
      <c r="F49" s="26"/>
      <c r="G49" s="17"/>
      <c r="H49" s="22"/>
      <c r="I49" s="23"/>
      <c r="M49" s="140" t="s">
        <v>35</v>
      </c>
      <c r="P49" s="12"/>
    </row>
    <row r="50" spans="1:17">
      <c r="A50" s="70" t="s">
        <v>29</v>
      </c>
      <c r="D50" s="2"/>
      <c r="E50" s="2"/>
      <c r="F50" s="2"/>
      <c r="G50" s="146"/>
      <c r="I50" s="2"/>
      <c r="M50" s="12">
        <v>20180328</v>
      </c>
      <c r="N50" s="21">
        <v>17</v>
      </c>
    </row>
    <row r="51" spans="1:17">
      <c r="A51" s="33" t="s">
        <v>41</v>
      </c>
      <c r="B51" s="37"/>
      <c r="C51" s="22"/>
      <c r="D51" s="45"/>
      <c r="K51" s="85"/>
      <c r="M51" s="12"/>
      <c r="N51" s="21"/>
    </row>
    <row r="52" spans="1:17">
      <c r="A52" s="21" t="s">
        <v>12</v>
      </c>
      <c r="B52" s="21" t="s">
        <v>13</v>
      </c>
      <c r="C52" s="21" t="s">
        <v>14</v>
      </c>
      <c r="D52" s="21" t="s">
        <v>4</v>
      </c>
      <c r="E52" s="22"/>
      <c r="F52" s="23"/>
      <c r="G52" s="22"/>
      <c r="H52" s="23"/>
      <c r="I52" s="23"/>
    </row>
    <row r="53" spans="1:17">
      <c r="A53" s="20">
        <f>SUM(B53:C53)</f>
        <v>0</v>
      </c>
      <c r="B53" s="22">
        <v>192286.5</v>
      </c>
      <c r="C53" s="24">
        <f>SUM(D53:U53)</f>
        <v>-192286.5</v>
      </c>
      <c r="D53" s="27"/>
      <c r="E53" s="149">
        <v>-192286.5</v>
      </c>
      <c r="F53" s="28"/>
      <c r="G53" s="28"/>
      <c r="H53" s="28"/>
      <c r="I53" s="28"/>
    </row>
    <row r="54" spans="1:17">
      <c r="A54" s="20"/>
      <c r="B54" s="22"/>
      <c r="C54" s="22"/>
      <c r="D54" s="25"/>
      <c r="E54" s="26"/>
      <c r="F54" s="26"/>
      <c r="G54" s="26"/>
      <c r="H54" s="26"/>
      <c r="I54" s="26"/>
    </row>
    <row r="55" spans="1:17">
      <c r="A55" s="20">
        <f>SUM(B55:C55)</f>
        <v>0</v>
      </c>
      <c r="B55" s="22"/>
      <c r="C55" s="24">
        <f>SUM(D55:U55)</f>
        <v>0</v>
      </c>
      <c r="D55" s="139"/>
      <c r="E55" s="27"/>
      <c r="F55" s="28"/>
      <c r="G55" s="27"/>
      <c r="H55" s="28"/>
      <c r="I55" s="28"/>
    </row>
    <row r="56" spans="1:17">
      <c r="A56" s="20"/>
      <c r="B56" s="22"/>
      <c r="C56" s="22"/>
      <c r="D56" s="26"/>
      <c r="E56" s="26"/>
      <c r="F56" s="26"/>
      <c r="G56" s="26"/>
      <c r="H56" s="26"/>
      <c r="I56" s="26"/>
      <c r="J56"/>
      <c r="K56"/>
    </row>
    <row r="57" spans="1:17">
      <c r="A57" s="20">
        <f>SUM(B57:C57)</f>
        <v>0</v>
      </c>
      <c r="B57" s="22">
        <v>0</v>
      </c>
      <c r="C57" s="24">
        <f>SUM(D57:U57)</f>
        <v>0</v>
      </c>
      <c r="D57" s="27"/>
      <c r="E57" s="27"/>
      <c r="F57" s="27"/>
      <c r="G57" s="27"/>
      <c r="H57" s="27"/>
      <c r="I57" s="27"/>
    </row>
    <row r="58" spans="1:17">
      <c r="A58" s="21">
        <f>SUM(A53,A55,A57)</f>
        <v>0</v>
      </c>
      <c r="B58" s="22">
        <f>SUM(B53,B55,B57)</f>
        <v>192286.5</v>
      </c>
      <c r="C58" s="22">
        <f>SUM(C53,C55,C57)</f>
        <v>-192286.5</v>
      </c>
      <c r="D58" s="26"/>
      <c r="E58" s="26"/>
      <c r="F58" s="26"/>
      <c r="G58" s="26"/>
      <c r="H58" s="26"/>
      <c r="I58" s="26"/>
    </row>
    <row r="59" spans="1:17">
      <c r="D59" s="177"/>
      <c r="E59" s="177" t="s">
        <v>105</v>
      </c>
    </row>
    <row r="60" spans="1:17">
      <c r="D60" s="177" t="s">
        <v>104</v>
      </c>
      <c r="E60" s="187">
        <v>1000</v>
      </c>
      <c r="F60" s="1">
        <v>828716</v>
      </c>
      <c r="H60" s="188" t="s">
        <v>108</v>
      </c>
      <c r="I60" s="188" t="s">
        <v>109</v>
      </c>
      <c r="M60" s="178"/>
      <c r="N60" s="178"/>
    </row>
    <row r="61" spans="1:17">
      <c r="A61" s="33" t="s">
        <v>17</v>
      </c>
      <c r="B61" s="56"/>
      <c r="E61" s="158" t="s">
        <v>65</v>
      </c>
      <c r="F61" s="158" t="s">
        <v>76</v>
      </c>
      <c r="G61" s="158" t="s">
        <v>86</v>
      </c>
      <c r="H61" s="157"/>
      <c r="I61" s="157"/>
      <c r="J61" s="157"/>
      <c r="K61" s="157"/>
      <c r="L61" s="157"/>
      <c r="M61" s="157"/>
      <c r="N61" s="157"/>
      <c r="O61" s="157"/>
    </row>
    <row r="62" spans="1:17">
      <c r="A62" s="21" t="s">
        <v>12</v>
      </c>
      <c r="B62" s="21" t="s">
        <v>13</v>
      </c>
      <c r="C62" s="21" t="s">
        <v>14</v>
      </c>
      <c r="D62" s="21" t="s">
        <v>4</v>
      </c>
      <c r="E62" s="22"/>
      <c r="F62" s="23"/>
      <c r="G62" s="22"/>
      <c r="H62" s="23"/>
      <c r="I62" s="23"/>
    </row>
    <row r="63" spans="1:17">
      <c r="A63" s="20">
        <f>SUM(B63:C63)</f>
        <v>1925.7</v>
      </c>
      <c r="B63" s="22">
        <v>0</v>
      </c>
      <c r="C63" s="197">
        <f>SUM(D63:AG63)</f>
        <v>1925.7</v>
      </c>
      <c r="D63" s="27"/>
      <c r="E63" s="174">
        <v>483.9</v>
      </c>
      <c r="F63" s="175">
        <v>478</v>
      </c>
      <c r="G63" s="175">
        <v>22</v>
      </c>
      <c r="H63" s="175">
        <v>472</v>
      </c>
      <c r="I63" s="175">
        <v>469.8</v>
      </c>
    </row>
    <row r="64" spans="1:17">
      <c r="A64" s="20"/>
      <c r="B64" s="22"/>
      <c r="C64" s="22"/>
      <c r="D64" s="173" t="s">
        <v>65</v>
      </c>
      <c r="E64" s="189"/>
      <c r="F64" s="189"/>
      <c r="G64" s="142"/>
      <c r="H64" s="142"/>
      <c r="I64" s="142" t="s">
        <v>165</v>
      </c>
      <c r="Q64" s="150"/>
    </row>
    <row r="65" spans="1:20">
      <c r="A65" s="20">
        <f>SUM(B65:C65)</f>
        <v>-528.5</v>
      </c>
      <c r="B65" s="22">
        <v>0</v>
      </c>
      <c r="C65" s="197">
        <f>SUM(D65:AG65)</f>
        <v>-528.5</v>
      </c>
      <c r="D65" s="27"/>
      <c r="E65" s="184">
        <v>500</v>
      </c>
      <c r="F65" s="184">
        <v>500</v>
      </c>
      <c r="G65" s="184">
        <v>111</v>
      </c>
      <c r="H65" s="184">
        <v>16</v>
      </c>
      <c r="I65" s="1">
        <v>10</v>
      </c>
      <c r="J65" s="185">
        <v>368.6</v>
      </c>
      <c r="K65" s="185">
        <v>-2034.1</v>
      </c>
      <c r="L65" s="185"/>
      <c r="M65" s="185"/>
      <c r="N65" s="185"/>
      <c r="O65" s="185"/>
      <c r="P65" s="185"/>
      <c r="Q65" s="185"/>
      <c r="R65" s="185"/>
      <c r="S65" s="185"/>
      <c r="T65" s="185"/>
    </row>
    <row r="66" spans="1:20">
      <c r="A66" s="20"/>
      <c r="B66" s="22"/>
      <c r="C66" s="22"/>
      <c r="D66" s="176" t="s">
        <v>76</v>
      </c>
      <c r="E66" s="142" t="s">
        <v>158</v>
      </c>
      <c r="F66" s="189" t="s">
        <v>160</v>
      </c>
      <c r="G66" s="142"/>
      <c r="H66" s="142"/>
      <c r="I66" s="142"/>
      <c r="J66" s="45" t="s">
        <v>164</v>
      </c>
      <c r="K66" s="45"/>
      <c r="L66" s="45"/>
      <c r="O66" s="45"/>
    </row>
    <row r="67" spans="1:20">
      <c r="A67" s="20">
        <f>SUM(B67:C67)</f>
        <v>-1222.9000000000001</v>
      </c>
      <c r="B67" s="22">
        <v>0</v>
      </c>
      <c r="C67" s="197">
        <f>SUM(D67:AG67)</f>
        <v>-1222.9000000000001</v>
      </c>
      <c r="D67" s="28"/>
      <c r="E67" s="183">
        <v>489</v>
      </c>
      <c r="F67" s="183">
        <v>475</v>
      </c>
      <c r="G67" s="183">
        <v>-2186.9</v>
      </c>
      <c r="H67" s="183"/>
      <c r="I67" s="183"/>
      <c r="J67" s="185"/>
      <c r="L67" s="185"/>
    </row>
    <row r="68" spans="1:20">
      <c r="A68" s="21">
        <f>SUM(A63,A65,A67)</f>
        <v>174.29999999999995</v>
      </c>
      <c r="B68" s="22">
        <f>SUM(B63,B65,B67)</f>
        <v>0</v>
      </c>
      <c r="C68" s="22">
        <f>SUM(C63,C65,C67)</f>
        <v>174.29999999999995</v>
      </c>
      <c r="D68" s="166" t="s">
        <v>86</v>
      </c>
      <c r="E68" s="142"/>
      <c r="F68" s="142"/>
      <c r="G68" s="142"/>
      <c r="H68" s="142"/>
      <c r="I68" s="142"/>
      <c r="J68" s="45"/>
      <c r="K68" s="45"/>
      <c r="L68" s="45"/>
    </row>
    <row r="69" spans="1:20">
      <c r="C69" s="172">
        <f>SUM(E69:Z69)</f>
        <v>0</v>
      </c>
      <c r="D69" s="177" t="s">
        <v>139</v>
      </c>
      <c r="E69" s="172"/>
      <c r="F69" s="172"/>
      <c r="G69" s="172"/>
      <c r="H69" s="172"/>
      <c r="I69" s="172"/>
    </row>
    <row r="70" spans="1:20">
      <c r="A70" s="83" t="s">
        <v>27</v>
      </c>
      <c r="B70" s="78" t="s">
        <v>28</v>
      </c>
      <c r="C70" s="172">
        <f>SUM(E70:Y70)</f>
        <v>0</v>
      </c>
      <c r="D70" s="177" t="s">
        <v>124</v>
      </c>
      <c r="E70" s="172"/>
      <c r="F70" s="172"/>
      <c r="G70" s="172"/>
      <c r="H70" s="172"/>
      <c r="I70" s="172"/>
    </row>
    <row r="71" spans="1:20">
      <c r="A71" s="83"/>
      <c r="B71" s="78"/>
      <c r="C71" s="172">
        <f>SUM(E71:Z71)</f>
        <v>0</v>
      </c>
      <c r="D71" s="194" t="s">
        <v>151</v>
      </c>
      <c r="E71" s="192"/>
      <c r="F71" s="192"/>
      <c r="G71" s="192"/>
      <c r="H71" s="192"/>
      <c r="I71" s="192"/>
      <c r="J71" s="193"/>
      <c r="K71" s="193"/>
      <c r="L71" s="193"/>
      <c r="M71" s="193"/>
      <c r="N71" s="193"/>
      <c r="O71" s="193"/>
      <c r="P71" s="193"/>
      <c r="Q71" s="193"/>
      <c r="R71" s="193"/>
      <c r="S71" s="193"/>
      <c r="T71" s="193"/>
    </row>
    <row r="72" spans="1:20">
      <c r="A72" s="83"/>
      <c r="B72" s="78"/>
      <c r="C72" s="172">
        <f>SUM(E72:Y72)</f>
        <v>0</v>
      </c>
      <c r="D72" s="140" t="s">
        <v>131</v>
      </c>
      <c r="E72" s="192"/>
      <c r="F72" s="192"/>
      <c r="G72" s="192"/>
      <c r="H72" s="192"/>
      <c r="I72" s="192"/>
      <c r="J72" s="193"/>
      <c r="K72" s="193"/>
      <c r="L72" s="193"/>
      <c r="M72" s="193"/>
      <c r="N72" s="193"/>
      <c r="O72" s="193"/>
      <c r="P72" s="193"/>
      <c r="Q72" s="193"/>
      <c r="R72" s="193"/>
      <c r="S72" s="193"/>
      <c r="T72" s="193"/>
    </row>
    <row r="73" spans="1:20">
      <c r="A73" s="83"/>
      <c r="B73" s="84">
        <v>42990</v>
      </c>
      <c r="C73" s="171">
        <f>SUM(E73:Z73)</f>
        <v>0</v>
      </c>
      <c r="D73" s="140" t="s">
        <v>141</v>
      </c>
      <c r="E73" s="174"/>
      <c r="F73" s="174"/>
      <c r="G73" s="174"/>
      <c r="H73" s="174"/>
      <c r="I73" s="174"/>
    </row>
    <row r="74" spans="1:20" ht="15">
      <c r="A74" s="83"/>
      <c r="B74" s="84"/>
      <c r="C74" s="171">
        <f>SUM(E74:Y74)</f>
        <v>0</v>
      </c>
      <c r="D74" s="140" t="s">
        <v>152</v>
      </c>
      <c r="E74" s="174"/>
      <c r="F74" s="174"/>
      <c r="G74" s="174"/>
      <c r="H74" s="174"/>
      <c r="I74" s="174"/>
      <c r="K74" s="196"/>
    </row>
    <row r="75" spans="1:20">
      <c r="A75" s="83"/>
      <c r="B75" s="69"/>
      <c r="C75" s="171">
        <f>SUM(E75:Y75)</f>
        <v>983</v>
      </c>
      <c r="D75" s="14" t="s">
        <v>163</v>
      </c>
      <c r="E75" s="171">
        <v>500</v>
      </c>
      <c r="F75" s="171">
        <v>483</v>
      </c>
      <c r="G75" s="171"/>
      <c r="H75" s="171"/>
      <c r="I75" s="171"/>
    </row>
    <row r="76" spans="1:20">
      <c r="A76" s="83"/>
      <c r="B76" s="69"/>
      <c r="C76" s="171">
        <f>SUM(E76:Y76)</f>
        <v>1486</v>
      </c>
      <c r="D76" s="14" t="s">
        <v>159</v>
      </c>
      <c r="E76" s="171">
        <v>488</v>
      </c>
      <c r="F76" s="171">
        <v>500</v>
      </c>
      <c r="G76" s="171">
        <v>498</v>
      </c>
      <c r="H76" s="171"/>
      <c r="I76" s="171"/>
    </row>
    <row r="77" spans="1:20">
      <c r="A77" s="83"/>
      <c r="B77" s="69"/>
      <c r="C77" s="171">
        <f>SUM(E77:Y77)</f>
        <v>2213.6999999999998</v>
      </c>
      <c r="D77" s="14" t="s">
        <v>154</v>
      </c>
      <c r="E77" s="171">
        <v>322</v>
      </c>
      <c r="F77" s="171">
        <v>408</v>
      </c>
      <c r="G77" s="171">
        <v>498.7</v>
      </c>
      <c r="H77" s="171">
        <v>487</v>
      </c>
      <c r="I77" s="171">
        <v>498</v>
      </c>
    </row>
    <row r="78" spans="1:20">
      <c r="A78" s="83"/>
      <c r="B78" s="69"/>
      <c r="C78" s="171">
        <f>SUM(E78:Y78)</f>
        <v>1498.9</v>
      </c>
      <c r="D78" s="14" t="s">
        <v>155</v>
      </c>
      <c r="E78" s="171">
        <v>1000</v>
      </c>
      <c r="F78" s="171">
        <v>498.9</v>
      </c>
      <c r="G78" s="171"/>
      <c r="H78" s="171"/>
      <c r="I78" s="171"/>
    </row>
    <row r="79" spans="1:20">
      <c r="A79" s="83"/>
      <c r="B79" s="69"/>
      <c r="C79" s="171">
        <f>SUM(E79:V79)</f>
        <v>2184.6</v>
      </c>
      <c r="D79" s="14" t="s">
        <v>104</v>
      </c>
      <c r="E79" s="171">
        <v>488</v>
      </c>
      <c r="F79" s="171">
        <v>1000</v>
      </c>
      <c r="G79" s="171">
        <v>498.6</v>
      </c>
      <c r="H79" s="171">
        <v>500</v>
      </c>
      <c r="I79" s="171">
        <v>498</v>
      </c>
      <c r="J79" s="1">
        <v>200</v>
      </c>
      <c r="L79" s="1">
        <v>-1000</v>
      </c>
    </row>
    <row r="80" spans="1:20">
      <c r="A80" s="181" t="s">
        <v>93</v>
      </c>
      <c r="B80" s="172">
        <f>SUM(C69:C79)</f>
        <v>8366.2000000000007</v>
      </c>
      <c r="C80" s="171"/>
      <c r="D80" s="171"/>
      <c r="E80" s="190" t="s">
        <v>157</v>
      </c>
      <c r="F80" s="190" t="s">
        <v>153</v>
      </c>
      <c r="G80" s="190" t="s">
        <v>157</v>
      </c>
      <c r="H80" s="171"/>
      <c r="I80" s="171"/>
    </row>
    <row r="81" spans="1:14" ht="115.5" customHeight="1">
      <c r="D81" s="179" t="s">
        <v>38</v>
      </c>
      <c r="E81" s="180">
        <v>4320</v>
      </c>
      <c r="G81" s="184"/>
      <c r="H81" s="169"/>
      <c r="I81" s="170" t="s">
        <v>79</v>
      </c>
      <c r="J81" s="165" t="s">
        <v>80</v>
      </c>
      <c r="K81" s="165" t="s">
        <v>81</v>
      </c>
      <c r="L81" s="165" t="s">
        <v>82</v>
      </c>
      <c r="M81" s="164"/>
    </row>
    <row r="82" spans="1:14" s="141" customFormat="1"/>
    <row r="84" spans="1:14" ht="120">
      <c r="F84" s="161" t="s">
        <v>66</v>
      </c>
    </row>
    <row r="85" spans="1:14">
      <c r="C85"/>
    </row>
    <row r="86" spans="1:14">
      <c r="B86" s="186" t="s">
        <v>100</v>
      </c>
      <c r="C86" s="186" t="s">
        <v>101</v>
      </c>
      <c r="D86" s="186" t="s">
        <v>102</v>
      </c>
    </row>
    <row r="87" spans="1:14">
      <c r="A87" s="21" t="s">
        <v>42</v>
      </c>
      <c r="B87" s="21" t="s">
        <v>43</v>
      </c>
      <c r="C87" s="12" t="s">
        <v>54</v>
      </c>
      <c r="D87" s="151" t="s">
        <v>44</v>
      </c>
    </row>
    <row r="88" spans="1:14">
      <c r="A88" s="12"/>
      <c r="B88" s="21" t="s">
        <v>45</v>
      </c>
      <c r="C88" s="12" t="s">
        <v>117</v>
      </c>
      <c r="D88" s="151" t="s">
        <v>46</v>
      </c>
      <c r="G88" s="88"/>
      <c r="H88" s="88"/>
    </row>
    <row r="89" spans="1:14">
      <c r="A89" s="12"/>
      <c r="B89" s="21" t="s">
        <v>47</v>
      </c>
      <c r="C89" s="12"/>
      <c r="D89" s="151" t="s">
        <v>48</v>
      </c>
      <c r="M89" s="45"/>
      <c r="N89" s="45"/>
    </row>
    <row r="90" spans="1:14">
      <c r="D90" s="1" t="s">
        <v>89</v>
      </c>
      <c r="E90" s="1" t="s">
        <v>125</v>
      </c>
      <c r="F90" s="1" t="s">
        <v>128</v>
      </c>
      <c r="M90" s="45"/>
      <c r="N90" s="45"/>
    </row>
    <row r="91" spans="1:14">
      <c r="D91" s="45" t="s">
        <v>83</v>
      </c>
      <c r="E91" s="45" t="s">
        <v>69</v>
      </c>
      <c r="F91" s="45" t="s">
        <v>84</v>
      </c>
      <c r="G91" s="45" t="s">
        <v>85</v>
      </c>
    </row>
    <row r="92" spans="1:14">
      <c r="D92" s="1" t="s">
        <v>67</v>
      </c>
      <c r="E92" s="1" t="s">
        <v>140</v>
      </c>
      <c r="F92" s="1" t="s">
        <v>156</v>
      </c>
    </row>
    <row r="93" spans="1:14">
      <c r="D93" s="1" t="s">
        <v>68</v>
      </c>
      <c r="E93" s="1" t="s">
        <v>69</v>
      </c>
    </row>
    <row r="94" spans="1:14">
      <c r="D94" s="1" t="s">
        <v>70</v>
      </c>
      <c r="E94" s="1" t="s">
        <v>69</v>
      </c>
    </row>
    <row r="95" spans="1:14">
      <c r="D95" s="1" t="s">
        <v>38</v>
      </c>
      <c r="E95" s="1" t="s">
        <v>71</v>
      </c>
    </row>
    <row r="96" spans="1:14">
      <c r="D96" s="1" t="s">
        <v>96</v>
      </c>
      <c r="E96" s="1" t="s">
        <v>110</v>
      </c>
    </row>
    <row r="97" spans="1:6">
      <c r="D97" s="1" t="s">
        <v>111</v>
      </c>
      <c r="E97" s="1" t="s">
        <v>112</v>
      </c>
      <c r="F97" s="1" t="s">
        <v>113</v>
      </c>
    </row>
    <row r="98" spans="1:6">
      <c r="D98" s="1" t="s">
        <v>114</v>
      </c>
    </row>
    <row r="99" spans="1:6" ht="16">
      <c r="D99" s="1" t="s">
        <v>126</v>
      </c>
      <c r="E99" s="191" t="s">
        <v>127</v>
      </c>
    </row>
    <row r="100" spans="1:6">
      <c r="A100" s="1" t="s">
        <v>90</v>
      </c>
      <c r="B100" s="1" t="s">
        <v>91</v>
      </c>
    </row>
    <row r="101" spans="1:6">
      <c r="A101" s="1" t="s">
        <v>89</v>
      </c>
      <c r="B101" s="1">
        <v>20080601</v>
      </c>
      <c r="C101" s="1">
        <v>20180208</v>
      </c>
      <c r="D101" s="1">
        <v>20190224</v>
      </c>
    </row>
    <row r="104" spans="1:6">
      <c r="A104" s="1" t="s">
        <v>68</v>
      </c>
    </row>
    <row r="124" spans="3:6">
      <c r="C124" s="1" t="s">
        <v>97</v>
      </c>
      <c r="D124" s="1">
        <v>5</v>
      </c>
      <c r="E124" s="1">
        <v>25</v>
      </c>
      <c r="F124" s="1">
        <v>25000</v>
      </c>
    </row>
    <row r="125" spans="3:6">
      <c r="C125" s="1" t="s">
        <v>96</v>
      </c>
      <c r="D125" s="1">
        <v>5</v>
      </c>
      <c r="E125" s="1">
        <v>24</v>
      </c>
      <c r="F125" s="1">
        <v>17000</v>
      </c>
    </row>
    <row r="126" spans="3:6">
      <c r="C126" s="1" t="s">
        <v>67</v>
      </c>
      <c r="D126" s="1">
        <v>5</v>
      </c>
      <c r="E126" s="1">
        <v>25</v>
      </c>
      <c r="F126" s="1">
        <v>31000</v>
      </c>
    </row>
    <row r="127" spans="3:6">
      <c r="C127" s="1" t="s">
        <v>99</v>
      </c>
      <c r="D127" s="1">
        <v>5</v>
      </c>
    </row>
    <row r="131" spans="1:4">
      <c r="C131" s="1" t="s">
        <v>33</v>
      </c>
      <c r="D131" s="1">
        <v>21</v>
      </c>
    </row>
    <row r="132" spans="1:4">
      <c r="C132" s="1" t="s">
        <v>98</v>
      </c>
      <c r="D132" s="1">
        <v>20</v>
      </c>
    </row>
    <row r="133" spans="1:4">
      <c r="C133" s="1" t="s">
        <v>68</v>
      </c>
      <c r="D133" s="1">
        <v>21</v>
      </c>
    </row>
    <row r="135" spans="1:4">
      <c r="A135" s="1" t="s">
        <v>130</v>
      </c>
      <c r="B135" s="1" t="s">
        <v>46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35"/>
  <sheetViews>
    <sheetView tabSelected="1" zoomScale="125" zoomScaleNormal="100" zoomScaleSheetLayoutView="100" workbookViewId="0">
      <pane xSplit="26" topLeftCell="AA1" activePane="topRight" state="frozen"/>
      <selection pane="topRight" activeCell="L18" sqref="L18"/>
    </sheetView>
  </sheetViews>
  <sheetFormatPr baseColWidth="10" defaultColWidth="9" defaultRowHeight="14"/>
  <cols>
    <col min="1" max="1" width="11" style="1" customWidth="1"/>
    <col min="2" max="2" width="11.83203125" style="1" customWidth="1"/>
    <col min="3" max="3" width="11" style="1" customWidth="1"/>
    <col min="4" max="4" width="12.6640625" style="1" customWidth="1"/>
    <col min="5" max="5" width="13.83203125" style="1" customWidth="1"/>
    <col min="6" max="6" width="11.6640625" style="1" customWidth="1"/>
    <col min="7" max="7" width="11.1640625" style="1" customWidth="1"/>
    <col min="8" max="8" width="10.5" style="1" customWidth="1"/>
    <col min="9" max="9" width="10.1640625" style="1" customWidth="1"/>
    <col min="10" max="10" width="10.6640625" style="1" customWidth="1"/>
    <col min="11" max="11" width="12.33203125" style="1" customWidth="1"/>
    <col min="12" max="12" width="10.1640625" style="1" customWidth="1"/>
    <col min="13" max="14" width="9.83203125" style="1" customWidth="1"/>
    <col min="15" max="15" width="10.6640625" style="1" customWidth="1"/>
    <col min="16" max="16" width="10" style="1" customWidth="1"/>
    <col min="17" max="19" width="10.5" style="1" bestFit="1" customWidth="1"/>
    <col min="20" max="26" width="9.6640625" style="1" bestFit="1" customWidth="1"/>
    <col min="27" max="29" width="9" style="1"/>
    <col min="30" max="31" width="9.6640625" style="1" bestFit="1" customWidth="1"/>
    <col min="32" max="16384" width="9" style="1"/>
  </cols>
  <sheetData>
    <row r="1" spans="1:52">
      <c r="A1" s="182" t="s">
        <v>94</v>
      </c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64"/>
      <c r="I1" s="19" t="s">
        <v>78</v>
      </c>
      <c r="J1" s="19" t="s">
        <v>78</v>
      </c>
      <c r="K1" s="19" t="s">
        <v>78</v>
      </c>
      <c r="L1" s="164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39"/>
      <c r="B2" s="39"/>
      <c r="C2" s="39"/>
      <c r="D2" s="15"/>
      <c r="E2" s="15"/>
      <c r="F2" s="15"/>
      <c r="G2" s="32"/>
      <c r="H2" s="32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97" customFormat="1">
      <c r="A3" s="92" t="s">
        <v>37</v>
      </c>
      <c r="B3" s="93">
        <v>25000</v>
      </c>
      <c r="C3" s="94">
        <v>7832</v>
      </c>
      <c r="D3" s="94">
        <f>B3-C3-E3</f>
        <v>17168</v>
      </c>
      <c r="E3" s="94">
        <f>SUM(F3:BE3)</f>
        <v>0</v>
      </c>
      <c r="F3" s="95"/>
      <c r="G3" s="95"/>
      <c r="H3" s="95"/>
      <c r="I3" s="95"/>
      <c r="J3" s="95"/>
      <c r="K3" s="95"/>
      <c r="L3" s="95"/>
      <c r="M3" s="98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</row>
    <row r="4" spans="1:52">
      <c r="A4" s="13">
        <v>25</v>
      </c>
      <c r="B4" s="77" t="s">
        <v>72</v>
      </c>
      <c r="C4" s="4"/>
      <c r="D4" s="4"/>
      <c r="E4" s="4"/>
      <c r="F4" s="154" t="s">
        <v>73</v>
      </c>
      <c r="G4" s="30"/>
      <c r="H4" s="30"/>
      <c r="I4" s="30" t="s">
        <v>64</v>
      </c>
      <c r="J4" s="19" t="s">
        <v>77</v>
      </c>
      <c r="K4" s="30" t="s">
        <v>64</v>
      </c>
      <c r="L4" s="30" t="s">
        <v>64</v>
      </c>
      <c r="M4" s="30" t="s">
        <v>64</v>
      </c>
      <c r="N4" s="30"/>
      <c r="O4" s="30" t="s">
        <v>64</v>
      </c>
      <c r="P4" s="30"/>
      <c r="Q4" s="154" t="s">
        <v>73</v>
      </c>
      <c r="R4" s="30"/>
      <c r="S4" s="154" t="s">
        <v>73</v>
      </c>
      <c r="T4" s="30"/>
      <c r="U4" s="154" t="s">
        <v>73</v>
      </c>
      <c r="V4" s="30"/>
      <c r="W4" s="30"/>
      <c r="X4" s="30"/>
      <c r="Y4" s="30"/>
      <c r="Z4" s="30"/>
      <c r="AA4" s="30"/>
      <c r="AB4" s="30"/>
      <c r="AC4" s="30"/>
      <c r="AD4" s="30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97" customFormat="1">
      <c r="A5" s="92" t="s">
        <v>135</v>
      </c>
      <c r="B5" s="93">
        <v>8000</v>
      </c>
      <c r="C5" s="94">
        <v>5202</v>
      </c>
      <c r="D5" s="93">
        <f>B5-C5-E5</f>
        <v>2678</v>
      </c>
      <c r="E5" s="94">
        <f>SUM(F5:BE5)</f>
        <v>120</v>
      </c>
      <c r="F5" s="95">
        <v>120</v>
      </c>
      <c r="G5" s="95"/>
      <c r="H5" s="95"/>
      <c r="I5" s="95"/>
      <c r="J5" s="95"/>
      <c r="K5" s="95"/>
      <c r="L5" s="95"/>
      <c r="M5" s="98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</row>
    <row r="6" spans="1:52">
      <c r="A6" s="13" t="s">
        <v>136</v>
      </c>
      <c r="B6" s="77"/>
      <c r="C6" s="94"/>
      <c r="D6" s="4"/>
      <c r="E6" s="4"/>
      <c r="F6" s="30" t="s">
        <v>137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44"/>
      <c r="AC6" s="44"/>
      <c r="AD6" s="44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97" customFormat="1">
      <c r="A7" s="92" t="s">
        <v>103</v>
      </c>
      <c r="B7" s="93">
        <v>50000</v>
      </c>
      <c r="C7" s="94">
        <v>22660</v>
      </c>
      <c r="D7" s="93">
        <f>B7-C7-E7</f>
        <v>22595.3</v>
      </c>
      <c r="E7" s="94">
        <f>SUM(F7:BE7)</f>
        <v>4744.7</v>
      </c>
      <c r="F7" s="95">
        <v>497</v>
      </c>
      <c r="G7" s="95">
        <v>493</v>
      </c>
      <c r="H7" s="95">
        <v>466</v>
      </c>
      <c r="I7" s="95">
        <v>453</v>
      </c>
      <c r="J7" s="95">
        <v>492.7</v>
      </c>
      <c r="K7" s="95">
        <v>455</v>
      </c>
      <c r="L7" s="95">
        <v>489</v>
      </c>
      <c r="M7" s="98">
        <v>449</v>
      </c>
      <c r="N7" s="95">
        <v>475</v>
      </c>
      <c r="O7" s="95">
        <v>475</v>
      </c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</row>
    <row r="8" spans="1:52">
      <c r="A8" s="13">
        <v>29</v>
      </c>
      <c r="B8" s="77"/>
      <c r="C8" s="94"/>
      <c r="D8" s="4"/>
      <c r="E8" s="4"/>
      <c r="F8" s="30"/>
      <c r="G8" s="30">
        <v>7986</v>
      </c>
      <c r="H8" s="30"/>
      <c r="I8" s="30"/>
      <c r="J8" s="30">
        <v>819</v>
      </c>
      <c r="K8" s="30"/>
      <c r="L8" s="30" t="s">
        <v>123</v>
      </c>
      <c r="M8" s="30"/>
      <c r="N8" s="30">
        <v>7994</v>
      </c>
      <c r="O8" s="30"/>
      <c r="P8" s="30"/>
      <c r="Q8" s="30">
        <v>801</v>
      </c>
      <c r="R8" s="30"/>
      <c r="S8" s="30"/>
      <c r="T8" s="30"/>
      <c r="U8" s="30"/>
      <c r="V8" s="30"/>
      <c r="W8" s="30"/>
      <c r="X8" s="30"/>
      <c r="Y8" s="30"/>
      <c r="Z8" s="30"/>
      <c r="AA8" s="30"/>
      <c r="AB8" s="44"/>
      <c r="AC8" s="44"/>
      <c r="AD8" s="44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97" customFormat="1">
      <c r="A9" s="92" t="s">
        <v>62</v>
      </c>
      <c r="B9" s="93">
        <v>8000</v>
      </c>
      <c r="C9" s="94">
        <v>3110</v>
      </c>
      <c r="D9" s="93">
        <f>B9-C9-E9</f>
        <v>3468</v>
      </c>
      <c r="E9" s="94">
        <f>SUM(F9:BE9)</f>
        <v>1422</v>
      </c>
      <c r="F9" s="95">
        <v>120</v>
      </c>
      <c r="G9" s="95">
        <v>47</v>
      </c>
      <c r="H9" s="95">
        <v>300</v>
      </c>
      <c r="I9" s="95">
        <v>655</v>
      </c>
      <c r="J9" s="95">
        <v>300</v>
      </c>
      <c r="K9" s="95"/>
      <c r="L9" s="95"/>
      <c r="M9" s="98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</row>
    <row r="10" spans="1:52">
      <c r="A10" s="13">
        <v>28</v>
      </c>
      <c r="B10" s="77"/>
      <c r="C10" s="4"/>
      <c r="D10" s="4"/>
      <c r="E10" s="4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44"/>
      <c r="AC10" s="44"/>
      <c r="AD10" s="44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</row>
    <row r="11" spans="1:52" s="97" customFormat="1">
      <c r="A11" s="92" t="s">
        <v>8</v>
      </c>
      <c r="B11" s="160">
        <v>48000</v>
      </c>
      <c r="C11" s="159">
        <v>6871</v>
      </c>
      <c r="D11" s="93">
        <f>B11-C11-E11</f>
        <v>41129</v>
      </c>
      <c r="E11" s="94">
        <f>SUM(F11:BE11)</f>
        <v>0</v>
      </c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</row>
    <row r="12" spans="1:52">
      <c r="A12" s="13">
        <v>29</v>
      </c>
      <c r="B12" s="4"/>
      <c r="C12" s="4"/>
      <c r="D12" s="4"/>
      <c r="E12" s="4"/>
      <c r="F12" s="30"/>
      <c r="G12" s="30"/>
      <c r="H12" s="30">
        <v>3</v>
      </c>
      <c r="I12" s="30"/>
      <c r="J12" s="30"/>
      <c r="K12" s="30"/>
      <c r="L12" s="30"/>
      <c r="M12" s="30"/>
      <c r="N12" s="30">
        <v>9</v>
      </c>
      <c r="O12" s="19" t="s">
        <v>61</v>
      </c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44"/>
      <c r="AC12" s="44"/>
      <c r="AD12" s="44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</row>
    <row r="13" spans="1:52" s="137" customFormat="1">
      <c r="A13" s="132" t="s">
        <v>9</v>
      </c>
      <c r="B13" s="111">
        <v>63000</v>
      </c>
      <c r="C13" s="112">
        <v>5952</v>
      </c>
      <c r="D13" s="111">
        <f>B13-C13-E13</f>
        <v>54500.800000000003</v>
      </c>
      <c r="E13" s="112">
        <f>SUM(F13:BE13)</f>
        <v>2547.1999999999998</v>
      </c>
      <c r="F13" s="133">
        <v>380</v>
      </c>
      <c r="G13" s="134">
        <v>500</v>
      </c>
      <c r="H13" s="133">
        <v>389</v>
      </c>
      <c r="I13" s="134">
        <v>393.2</v>
      </c>
      <c r="J13" s="134">
        <v>489</v>
      </c>
      <c r="K13" s="134">
        <v>396</v>
      </c>
      <c r="L13" s="134"/>
      <c r="M13" s="134"/>
      <c r="N13" s="134"/>
      <c r="O13" s="134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5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</row>
    <row r="14" spans="1:52">
      <c r="A14" s="13">
        <v>28</v>
      </c>
      <c r="B14" s="19" t="s">
        <v>115</v>
      </c>
      <c r="C14" s="4"/>
      <c r="D14" s="4"/>
      <c r="E14" s="4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44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</row>
    <row r="15" spans="1:52" s="130" customFormat="1">
      <c r="A15" s="144" t="s">
        <v>36</v>
      </c>
      <c r="B15" s="127">
        <v>21000</v>
      </c>
      <c r="C15" s="128">
        <v>18820</v>
      </c>
      <c r="D15" s="93">
        <f>B15-C15-E15</f>
        <v>2180</v>
      </c>
      <c r="E15" s="128">
        <f>SUM(F15:BE15)</f>
        <v>0</v>
      </c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38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</row>
    <row r="16" spans="1:52">
      <c r="A16" s="143">
        <v>30</v>
      </c>
      <c r="B16" s="77">
        <v>9644</v>
      </c>
      <c r="C16" s="46"/>
      <c r="D16" s="13"/>
      <c r="E16" s="36" t="s">
        <v>53</v>
      </c>
      <c r="F16" s="30"/>
      <c r="G16" s="76"/>
      <c r="H16" s="148" t="s">
        <v>40</v>
      </c>
      <c r="I16" s="154" t="s">
        <v>59</v>
      </c>
      <c r="J16" s="163" t="s">
        <v>75</v>
      </c>
      <c r="K16" s="76">
        <v>6</v>
      </c>
      <c r="L16" s="76">
        <v>7</v>
      </c>
      <c r="M16" s="30">
        <v>8</v>
      </c>
      <c r="N16" s="30">
        <v>9</v>
      </c>
      <c r="O16" s="154" t="s">
        <v>59</v>
      </c>
      <c r="P16" s="154" t="s">
        <v>59</v>
      </c>
      <c r="Q16" s="162" t="s">
        <v>74</v>
      </c>
      <c r="R16" s="162" t="s">
        <v>75</v>
      </c>
      <c r="S16" s="162"/>
      <c r="T16" s="162"/>
      <c r="U16" s="30"/>
      <c r="V16" s="30"/>
      <c r="W16" s="30"/>
      <c r="X16" s="30"/>
      <c r="Y16" s="30"/>
      <c r="Z16" s="44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02" customFormat="1">
      <c r="A17" s="99" t="s">
        <v>10</v>
      </c>
      <c r="B17" s="93">
        <v>17000</v>
      </c>
      <c r="C17" s="128">
        <v>4530</v>
      </c>
      <c r="D17" s="94">
        <f>B17-C17-E17</f>
        <v>11306</v>
      </c>
      <c r="E17" s="94">
        <f>SUM(F17:BE17)</f>
        <v>1164</v>
      </c>
      <c r="F17" s="95">
        <v>93</v>
      </c>
      <c r="G17" s="100">
        <v>111</v>
      </c>
      <c r="H17" s="100">
        <v>472</v>
      </c>
      <c r="I17" s="100">
        <v>488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</row>
    <row r="18" spans="1:52" s="60" customFormat="1">
      <c r="A18" s="13">
        <v>30</v>
      </c>
      <c r="B18" s="77"/>
      <c r="C18" s="57"/>
      <c r="D18" s="58"/>
      <c r="E18" s="58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58"/>
      <c r="X18" s="58"/>
      <c r="Y18" s="58"/>
      <c r="Z18" s="58"/>
      <c r="AA18" s="58"/>
      <c r="AB18" s="58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</row>
    <row r="19" spans="1:52" s="67" customFormat="1">
      <c r="A19" s="62" t="s">
        <v>18</v>
      </c>
      <c r="B19" s="63">
        <v>10000</v>
      </c>
      <c r="C19" s="128">
        <v>3980</v>
      </c>
      <c r="D19" s="63">
        <f>B19-C19-E19</f>
        <v>2976.8</v>
      </c>
      <c r="E19" s="64">
        <f>SUM(F19:BE19)</f>
        <v>3043.2</v>
      </c>
      <c r="F19" s="65">
        <v>639</v>
      </c>
      <c r="G19" s="65">
        <v>500</v>
      </c>
      <c r="H19" s="65">
        <v>496</v>
      </c>
      <c r="I19" s="65">
        <v>411</v>
      </c>
      <c r="J19" s="65">
        <v>497.2</v>
      </c>
      <c r="K19" s="65">
        <v>500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6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s="8" customFormat="1">
      <c r="A20" s="13" t="s">
        <v>116</v>
      </c>
      <c r="B20" s="10">
        <f>SUM(B3,B5,B7,B9,B11,B13,B15,B17,B19)</f>
        <v>250000</v>
      </c>
      <c r="C20" s="61">
        <f>SUM(C3,C5,C7,C9,C11,C13,C15,C17,C19)</f>
        <v>78957</v>
      </c>
      <c r="D20" s="6">
        <f>SUM(D3,D5,D7,D9,D11,D13,D15,D17,D19)</f>
        <v>158001.9</v>
      </c>
      <c r="E20" s="6">
        <f>SUM(E3,E5,E7,E9,E11,E13,E15,E17,E19)</f>
        <v>13041.099999999999</v>
      </c>
      <c r="F20" s="90"/>
      <c r="G20" s="90" t="s">
        <v>119</v>
      </c>
      <c r="H20" s="90" t="s">
        <v>49</v>
      </c>
      <c r="I20" s="90" t="s">
        <v>50</v>
      </c>
      <c r="J20" s="90" t="s">
        <v>51</v>
      </c>
      <c r="K20" s="90" t="s">
        <v>52</v>
      </c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6"/>
      <c r="W20" s="6"/>
      <c r="X20" s="6"/>
      <c r="Y20" s="6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spans="1:52" s="54" customFormat="1">
      <c r="A21" s="48" t="s">
        <v>15</v>
      </c>
      <c r="B21" s="49">
        <v>30000</v>
      </c>
      <c r="C21" s="50"/>
      <c r="D21" s="50">
        <f>B21-C21-E21</f>
        <v>30000</v>
      </c>
      <c r="E21" s="50">
        <f>SUM(F21:BE21)</f>
        <v>0</v>
      </c>
      <c r="F21" s="51"/>
      <c r="G21" s="76" t="s">
        <v>146</v>
      </c>
      <c r="H21" s="76"/>
      <c r="I21" s="76"/>
      <c r="J21" s="76"/>
      <c r="K21" s="76"/>
      <c r="L21" s="76"/>
      <c r="M21" s="76"/>
      <c r="N21" s="76"/>
      <c r="O21" s="76"/>
      <c r="P21" s="76"/>
      <c r="Q21" s="51"/>
      <c r="R21" s="51"/>
      <c r="S21" s="51"/>
      <c r="T21" s="51"/>
      <c r="U21" s="51"/>
      <c r="V21" s="52"/>
      <c r="W21" s="52"/>
      <c r="X21" s="51"/>
      <c r="Y21" s="51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2" s="54" customFormat="1">
      <c r="A22" s="48" t="s">
        <v>16</v>
      </c>
      <c r="B22" s="49">
        <v>14</v>
      </c>
      <c r="C22" s="55"/>
      <c r="D22" s="55"/>
      <c r="E22" s="55"/>
      <c r="F22" s="49"/>
      <c r="G22" s="76"/>
      <c r="H22" s="76"/>
      <c r="I22" s="76"/>
      <c r="J22" s="76"/>
      <c r="K22" s="79"/>
      <c r="L22" s="80"/>
      <c r="M22" s="76"/>
      <c r="N22" s="75"/>
      <c r="O22" s="76"/>
      <c r="P22" s="76"/>
      <c r="Q22" s="49"/>
      <c r="R22" s="51"/>
      <c r="S22" s="51"/>
      <c r="T22" s="51"/>
      <c r="U22" s="51"/>
      <c r="V22" s="51"/>
      <c r="W22" s="51"/>
      <c r="X22" s="51"/>
      <c r="Y22" s="51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</row>
    <row r="23" spans="1:52" s="102" customFormat="1">
      <c r="A23" s="99" t="s">
        <v>31</v>
      </c>
      <c r="B23" s="93">
        <v>35000</v>
      </c>
      <c r="C23" s="152">
        <f>SUM(D24,E24:F24)</f>
        <v>0</v>
      </c>
      <c r="D23" s="103">
        <f>B23-C23-E23</f>
        <v>19061.3</v>
      </c>
      <c r="E23" s="93">
        <f>SUM(F23:BE23)</f>
        <v>15938.7</v>
      </c>
      <c r="F23" s="100">
        <v>12200</v>
      </c>
      <c r="G23" s="100">
        <v>359</v>
      </c>
      <c r="H23" s="100">
        <v>475</v>
      </c>
      <c r="I23" s="100">
        <v>255.7</v>
      </c>
      <c r="J23" s="100">
        <v>189</v>
      </c>
      <c r="K23" s="100">
        <v>474</v>
      </c>
      <c r="L23" s="100">
        <v>500</v>
      </c>
      <c r="M23" s="100">
        <v>486</v>
      </c>
      <c r="N23" s="100">
        <v>500</v>
      </c>
      <c r="O23" s="100">
        <v>500</v>
      </c>
      <c r="P23" s="95"/>
      <c r="Q23" s="100"/>
      <c r="R23" s="100"/>
      <c r="S23" s="100"/>
      <c r="T23" s="93"/>
      <c r="U23" s="93"/>
      <c r="V23" s="93"/>
      <c r="W23" s="93"/>
      <c r="X23" s="93"/>
      <c r="Y23" s="93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</row>
    <row r="24" spans="1:52">
      <c r="A24" s="19" t="s">
        <v>26</v>
      </c>
      <c r="B24" s="29" t="s">
        <v>87</v>
      </c>
      <c r="C24" s="153"/>
      <c r="D24" s="82">
        <v>0</v>
      </c>
      <c r="E24" s="82">
        <v>0</v>
      </c>
      <c r="F24" s="82">
        <v>0</v>
      </c>
      <c r="G24" s="154"/>
      <c r="H24" s="154"/>
      <c r="I24" s="154"/>
      <c r="J24" s="154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09" customFormat="1">
      <c r="A25" s="104" t="s">
        <v>6</v>
      </c>
      <c r="B25" s="105">
        <v>31000</v>
      </c>
      <c r="C25" s="94">
        <v>0</v>
      </c>
      <c r="D25" s="198">
        <f>B25-C25-E25</f>
        <v>17592</v>
      </c>
      <c r="E25" s="105">
        <f>SUM(F25:BE25)</f>
        <v>13408</v>
      </c>
      <c r="F25" s="107">
        <v>2448</v>
      </c>
      <c r="G25" s="107">
        <v>1000</v>
      </c>
      <c r="H25" s="107">
        <v>8740</v>
      </c>
      <c r="I25" s="107">
        <v>520</v>
      </c>
      <c r="J25" s="107">
        <v>500</v>
      </c>
      <c r="K25" s="107">
        <v>200</v>
      </c>
      <c r="L25" s="107"/>
      <c r="M25" s="107"/>
      <c r="N25" s="107"/>
      <c r="O25" s="107"/>
      <c r="P25" s="154"/>
      <c r="Q25" s="107"/>
      <c r="R25" s="107"/>
      <c r="S25" s="107"/>
      <c r="T25" s="107"/>
      <c r="U25" s="107"/>
      <c r="V25" s="105"/>
      <c r="W25" s="105"/>
      <c r="X25" s="105"/>
      <c r="Y25" s="105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</row>
    <row r="26" spans="1:52">
      <c r="A26" s="19"/>
      <c r="B26" s="13" t="s">
        <v>145</v>
      </c>
      <c r="C26" s="18"/>
      <c r="D26" s="4"/>
      <c r="E26" s="36" t="s">
        <v>92</v>
      </c>
      <c r="F26" s="154" t="s">
        <v>118</v>
      </c>
      <c r="G26" s="30" t="s">
        <v>55</v>
      </c>
      <c r="H26" s="195" t="s">
        <v>132</v>
      </c>
      <c r="I26" s="30" t="s">
        <v>57</v>
      </c>
      <c r="J26" s="154" t="s">
        <v>58</v>
      </c>
      <c r="K26" s="154" t="s">
        <v>106</v>
      </c>
      <c r="L26" s="119" t="s">
        <v>107</v>
      </c>
      <c r="M26" s="119" t="s">
        <v>58</v>
      </c>
      <c r="N26" s="30" t="s">
        <v>55</v>
      </c>
      <c r="O26" s="30" t="s">
        <v>56</v>
      </c>
      <c r="P26" s="30" t="s">
        <v>57</v>
      </c>
      <c r="Q26" s="30"/>
      <c r="R26" s="30"/>
      <c r="S26" s="30"/>
      <c r="T26" s="30"/>
      <c r="U26" s="30"/>
      <c r="V26" s="30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97" customFormat="1">
      <c r="A27" s="92" t="s">
        <v>32</v>
      </c>
      <c r="B27" s="93">
        <v>35000</v>
      </c>
      <c r="C27" s="94">
        <v>0</v>
      </c>
      <c r="D27" s="94">
        <f>B27-C27-E27</f>
        <v>32412</v>
      </c>
      <c r="E27" s="94">
        <f>SUM(F27:BE27)</f>
        <v>2588</v>
      </c>
      <c r="F27" s="95">
        <v>500</v>
      </c>
      <c r="G27" s="98">
        <v>498</v>
      </c>
      <c r="H27" s="98">
        <v>1000</v>
      </c>
      <c r="I27" s="98">
        <v>102</v>
      </c>
      <c r="J27" s="98">
        <v>488</v>
      </c>
      <c r="K27" s="98"/>
      <c r="L27" s="98"/>
      <c r="M27" s="98"/>
      <c r="N27" s="98"/>
      <c r="O27" s="98"/>
      <c r="P27" s="98"/>
      <c r="Q27" s="98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6"/>
      <c r="AU27" s="96"/>
      <c r="AV27" s="96"/>
      <c r="AW27" s="96"/>
      <c r="AX27" s="96"/>
      <c r="AY27" s="96"/>
      <c r="AZ27" s="96"/>
    </row>
    <row r="28" spans="1:52" s="2" customFormat="1">
      <c r="A28" s="82"/>
      <c r="B28" s="29" t="s">
        <v>133</v>
      </c>
      <c r="C28" s="46"/>
      <c r="D28" s="3"/>
      <c r="E28" s="3"/>
      <c r="F28" s="30"/>
      <c r="G28" s="30"/>
      <c r="H28" s="154">
        <v>1547</v>
      </c>
      <c r="I28" s="30"/>
      <c r="J28" s="154">
        <v>8719</v>
      </c>
      <c r="K28" s="30"/>
      <c r="L28" s="30"/>
      <c r="M28" s="30"/>
      <c r="N28" s="30"/>
      <c r="O28" s="154" t="s">
        <v>120</v>
      </c>
      <c r="P28" s="154" t="s">
        <v>120</v>
      </c>
      <c r="Q28" s="154" t="s">
        <v>120</v>
      </c>
      <c r="R28" s="154" t="s">
        <v>120</v>
      </c>
      <c r="S28" s="154" t="s">
        <v>122</v>
      </c>
      <c r="T28" s="19" t="s">
        <v>121</v>
      </c>
      <c r="U28" s="30"/>
      <c r="V28" s="30"/>
      <c r="W28" s="3"/>
      <c r="X28" s="3"/>
      <c r="Y28" s="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</row>
    <row r="29" spans="1:52" s="120" customFormat="1">
      <c r="A29" s="116" t="s">
        <v>7</v>
      </c>
      <c r="B29" s="117">
        <v>13000</v>
      </c>
      <c r="C29" s="118">
        <v>0</v>
      </c>
      <c r="D29" s="117">
        <f>B29-C29-E29</f>
        <v>13000</v>
      </c>
      <c r="E29" s="118">
        <f>SUM(F29:BE29)</f>
        <v>0</v>
      </c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7"/>
      <c r="U29" s="117"/>
      <c r="V29" s="117"/>
      <c r="W29" s="117"/>
      <c r="X29" s="117"/>
      <c r="Y29" s="117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</row>
    <row r="30" spans="1:52">
      <c r="A30" s="5"/>
      <c r="B30" s="29" t="s">
        <v>147</v>
      </c>
      <c r="C30" s="4"/>
      <c r="D30" s="4"/>
      <c r="E30" s="4"/>
      <c r="F30" s="30"/>
      <c r="G30" s="154" t="s">
        <v>138</v>
      </c>
      <c r="H30" s="154"/>
      <c r="I30" s="36"/>
      <c r="J30" s="154" t="s">
        <v>138</v>
      </c>
      <c r="K30" s="154"/>
      <c r="L30" s="154" t="s">
        <v>138</v>
      </c>
      <c r="M30" s="154"/>
      <c r="N30" s="154"/>
      <c r="O30" s="154"/>
      <c r="P30" s="154"/>
      <c r="Q30" s="154"/>
      <c r="R30" s="154"/>
      <c r="S30" s="30"/>
      <c r="T30" s="30"/>
      <c r="U30" s="30"/>
      <c r="V30" s="30"/>
      <c r="W30" s="30"/>
      <c r="X30" s="4"/>
      <c r="Y30" s="4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</row>
    <row r="31" spans="1:52" s="120" customFormat="1">
      <c r="A31" s="116" t="s">
        <v>60</v>
      </c>
      <c r="B31" s="117">
        <v>20000</v>
      </c>
      <c r="C31" s="118">
        <f>SUM(F32,E32)</f>
        <v>0</v>
      </c>
      <c r="D31" s="117">
        <f>B31-C31-E31</f>
        <v>20000</v>
      </c>
      <c r="E31" s="118">
        <f>SUM(F31:BE31)</f>
        <v>0</v>
      </c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7"/>
      <c r="U31" s="117"/>
      <c r="V31" s="117"/>
      <c r="W31" s="117"/>
      <c r="X31" s="117"/>
      <c r="Y31" s="117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</row>
    <row r="32" spans="1:52">
      <c r="A32" s="155" t="s">
        <v>63</v>
      </c>
      <c r="B32" s="29" t="s">
        <v>133</v>
      </c>
      <c r="C32" s="36" t="s">
        <v>26</v>
      </c>
      <c r="D32" s="30"/>
      <c r="E32" s="82">
        <v>0</v>
      </c>
      <c r="F32" s="82">
        <v>0</v>
      </c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4"/>
      <c r="Y32" s="4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 s="126" customFormat="1">
      <c r="A33" s="121" t="s">
        <v>5</v>
      </c>
      <c r="B33" s="122">
        <v>52000</v>
      </c>
      <c r="C33" s="123">
        <v>0</v>
      </c>
      <c r="D33" s="123">
        <f>B33-C33-E33</f>
        <v>38449.5</v>
      </c>
      <c r="E33" s="122">
        <f>SUM(F33:BE33)</f>
        <v>13550.5</v>
      </c>
      <c r="F33" s="124">
        <v>10200</v>
      </c>
      <c r="G33" s="124">
        <v>500</v>
      </c>
      <c r="H33" s="124">
        <v>483.9</v>
      </c>
      <c r="I33" s="124">
        <v>368.6</v>
      </c>
      <c r="J33" s="124">
        <v>1000</v>
      </c>
      <c r="K33" s="124">
        <v>998</v>
      </c>
      <c r="L33" s="124"/>
      <c r="M33" s="124"/>
      <c r="N33" s="124"/>
      <c r="O33" s="124"/>
      <c r="P33" s="124"/>
      <c r="Q33" s="124"/>
      <c r="R33" s="124"/>
      <c r="S33" s="124"/>
      <c r="T33" s="124"/>
      <c r="U33" s="122"/>
      <c r="V33" s="122"/>
      <c r="W33" s="122"/>
      <c r="X33" s="122"/>
      <c r="Y33" s="122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</row>
    <row r="34" spans="1:52">
      <c r="A34" s="5"/>
      <c r="B34" s="13" t="s">
        <v>134</v>
      </c>
      <c r="C34" s="68"/>
      <c r="D34" s="4"/>
      <c r="E34" s="36" t="s">
        <v>39</v>
      </c>
      <c r="F34" s="30" t="s">
        <v>58</v>
      </c>
      <c r="G34" s="168" t="s">
        <v>162</v>
      </c>
      <c r="H34" s="30"/>
      <c r="I34" s="30"/>
      <c r="J34" s="154" t="s">
        <v>161</v>
      </c>
      <c r="K34" s="30"/>
      <c r="L34" s="30">
        <v>1</v>
      </c>
      <c r="M34" s="30">
        <v>2</v>
      </c>
      <c r="N34" s="30">
        <v>3</v>
      </c>
      <c r="O34" s="30"/>
      <c r="P34" s="168" t="s">
        <v>88</v>
      </c>
      <c r="Q34" s="32"/>
      <c r="R34" s="32"/>
      <c r="S34" s="30"/>
      <c r="T34" s="30"/>
      <c r="U34" s="30"/>
      <c r="V34" s="4"/>
      <c r="W34" s="4"/>
      <c r="X34" s="4"/>
      <c r="Y34" s="4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</row>
    <row r="35" spans="1:52" s="115" customFormat="1">
      <c r="A35" s="110" t="s">
        <v>19</v>
      </c>
      <c r="B35" s="131">
        <f>SUM(A41,-B19)</f>
        <v>10000</v>
      </c>
      <c r="C35" s="112">
        <v>0</v>
      </c>
      <c r="D35" s="111">
        <f>B35-C35-E35</f>
        <v>10000</v>
      </c>
      <c r="E35" s="111">
        <f>SUM(F35:BE35)</f>
        <v>0</v>
      </c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</row>
    <row r="36" spans="1:52">
      <c r="A36" s="35">
        <v>1105</v>
      </c>
      <c r="B36" s="13" t="s">
        <v>148</v>
      </c>
      <c r="C36" s="29"/>
      <c r="D36" s="106"/>
      <c r="E36" s="36" t="s">
        <v>20</v>
      </c>
      <c r="F36" s="30">
        <v>1</v>
      </c>
      <c r="G36" s="30">
        <v>2</v>
      </c>
      <c r="H36" s="30">
        <v>3</v>
      </c>
      <c r="I36" s="30">
        <v>4</v>
      </c>
      <c r="J36" s="30">
        <v>5</v>
      </c>
      <c r="K36" s="30">
        <v>6</v>
      </c>
      <c r="L36" s="154"/>
      <c r="M36" s="4"/>
      <c r="N36" s="30"/>
      <c r="O36" s="154"/>
      <c r="P36" s="154"/>
      <c r="Q36" s="154"/>
      <c r="R36" s="167"/>
      <c r="S36" s="167"/>
      <c r="T36" s="154"/>
      <c r="U36" s="1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</row>
    <row r="37" spans="1:52" s="102" customFormat="1">
      <c r="A37" s="99" t="s">
        <v>142</v>
      </c>
      <c r="B37" s="93">
        <v>12000</v>
      </c>
      <c r="C37" s="94">
        <f>SUM(F40,G40)</f>
        <v>0</v>
      </c>
      <c r="D37" s="93">
        <f>B37-C37-E37</f>
        <v>48</v>
      </c>
      <c r="E37" s="93">
        <f>SUM(F37:BE37)</f>
        <v>11952</v>
      </c>
      <c r="F37" s="100">
        <v>8000</v>
      </c>
      <c r="G37" s="100">
        <v>500</v>
      </c>
      <c r="H37" s="100">
        <v>1600</v>
      </c>
      <c r="I37" s="100">
        <v>476</v>
      </c>
      <c r="J37" s="100">
        <v>495</v>
      </c>
      <c r="K37" s="100">
        <v>479</v>
      </c>
      <c r="L37" s="100">
        <v>402</v>
      </c>
      <c r="M37" s="100"/>
      <c r="N37" s="100"/>
      <c r="O37" s="100"/>
      <c r="P37" s="100"/>
      <c r="Q37" s="100"/>
      <c r="R37" s="100"/>
      <c r="S37" s="100"/>
      <c r="T37" s="93"/>
      <c r="U37" s="93"/>
      <c r="V37" s="93"/>
      <c r="W37" s="93"/>
      <c r="X37" s="93"/>
      <c r="Y37" s="93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</row>
    <row r="38" spans="1:52">
      <c r="A38" s="82" t="s">
        <v>143</v>
      </c>
      <c r="B38" s="19" t="s">
        <v>149</v>
      </c>
      <c r="C38" s="18" t="s">
        <v>26</v>
      </c>
      <c r="D38" s="7"/>
      <c r="E38" s="36" t="s">
        <v>30</v>
      </c>
      <c r="F38" s="30"/>
      <c r="G38" s="30"/>
      <c r="H38" s="13" t="s">
        <v>144</v>
      </c>
      <c r="I38" s="36" t="s">
        <v>30</v>
      </c>
      <c r="J38" s="36" t="s">
        <v>30</v>
      </c>
      <c r="K38" s="30"/>
      <c r="L38" s="30"/>
      <c r="M38" s="30"/>
      <c r="N38" s="30"/>
      <c r="O38" s="30"/>
      <c r="P38" s="30"/>
      <c r="Q38" s="30"/>
      <c r="R38" s="30"/>
      <c r="S38" s="30"/>
      <c r="T38" s="4"/>
      <c r="U38" s="4"/>
      <c r="V38" s="4"/>
      <c r="W38" s="4"/>
      <c r="X38" s="4"/>
      <c r="Y38" s="4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</row>
    <row r="39" spans="1:52" s="8" customFormat="1">
      <c r="A39" s="16" t="s">
        <v>11</v>
      </c>
      <c r="B39" s="11">
        <f>SUM(B23,B25,B27,B29,B31,B33,B35,B37)</f>
        <v>208000</v>
      </c>
      <c r="C39" s="17">
        <f>SUM(C23,C25,C27,C29,C31,C33,C35,C37)</f>
        <v>0</v>
      </c>
      <c r="D39" s="9">
        <f>SUM(D23,D25,D27,D29,D31,D33,D35,D37)</f>
        <v>150562.79999999999</v>
      </c>
      <c r="E39" s="9">
        <f>SUM(E23,E25,E27,E29,E31,E33,E35,E37)</f>
        <v>57437.2</v>
      </c>
      <c r="F39" s="38"/>
      <c r="G39" s="38"/>
      <c r="H39" s="38"/>
      <c r="I39" s="38"/>
      <c r="J39" s="38"/>
      <c r="K39" s="38"/>
      <c r="L39" s="38"/>
      <c r="M39" s="38"/>
      <c r="N39" s="31"/>
      <c r="O39" s="31"/>
      <c r="P39" s="31"/>
      <c r="Q39" s="31"/>
      <c r="R39" s="31"/>
      <c r="S39" s="31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 spans="1:52" s="2" customFormat="1">
      <c r="A40" s="40"/>
      <c r="B40" s="91"/>
      <c r="D40" s="41"/>
      <c r="E40" s="41"/>
      <c r="F40" s="82">
        <v>0</v>
      </c>
      <c r="G40" s="82">
        <v>0</v>
      </c>
      <c r="H40" s="82">
        <v>0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</row>
    <row r="41" spans="1:52">
      <c r="A41" s="86">
        <v>20000</v>
      </c>
      <c r="B41" s="87" t="s">
        <v>150</v>
      </c>
      <c r="C41" s="2"/>
      <c r="E41" s="2"/>
      <c r="F41" s="47" t="s">
        <v>33</v>
      </c>
      <c r="G41" s="47" t="s">
        <v>34</v>
      </c>
      <c r="H41" s="13" t="s">
        <v>144</v>
      </c>
      <c r="I41" s="2"/>
      <c r="J41" s="69" t="s">
        <v>21</v>
      </c>
      <c r="K41" s="72">
        <f>SUM(B20,B39)</f>
        <v>458000</v>
      </c>
      <c r="L41" s="2"/>
      <c r="M41" s="56" t="s">
        <v>24</v>
      </c>
      <c r="N41" s="72">
        <f>SUM(A49,A58,A68)</f>
        <v>1494.6</v>
      </c>
      <c r="O41" s="2"/>
    </row>
    <row r="42" spans="1:52">
      <c r="D42" s="164"/>
      <c r="E42" s="19" t="s">
        <v>78</v>
      </c>
      <c r="F42" s="19" t="s">
        <v>78</v>
      </c>
      <c r="G42" s="19" t="s">
        <v>78</v>
      </c>
      <c r="H42" s="164"/>
      <c r="I42" s="2"/>
      <c r="J42" s="69" t="s">
        <v>23</v>
      </c>
      <c r="K42" s="71">
        <f>SUM(K41,-K43)</f>
        <v>149435.30000000005</v>
      </c>
      <c r="L42" s="2"/>
      <c r="M42" s="73" t="s">
        <v>25</v>
      </c>
      <c r="N42" s="74">
        <f>SUM(N41,-K42)</f>
        <v>-147940.70000000004</v>
      </c>
      <c r="O42" s="147" t="s">
        <v>38</v>
      </c>
      <c r="P42" s="78">
        <v>0</v>
      </c>
      <c r="R42"/>
    </row>
    <row r="43" spans="1:52">
      <c r="A43" s="21" t="s">
        <v>12</v>
      </c>
      <c r="B43" s="21" t="s">
        <v>13</v>
      </c>
      <c r="C43" s="21" t="s">
        <v>14</v>
      </c>
      <c r="D43" s="21" t="s">
        <v>4</v>
      </c>
      <c r="E43" s="22"/>
      <c r="F43" s="23"/>
      <c r="G43" s="22"/>
      <c r="H43" s="23"/>
      <c r="I43" s="23"/>
      <c r="J43" s="69" t="s">
        <v>22</v>
      </c>
      <c r="K43" s="72">
        <f>SUM(D20,D39)</f>
        <v>308564.69999999995</v>
      </c>
      <c r="L43" s="2" t="s">
        <v>129</v>
      </c>
      <c r="M43" s="1" t="s">
        <v>46</v>
      </c>
      <c r="U43" s="1">
        <v>752</v>
      </c>
    </row>
    <row r="44" spans="1:52">
      <c r="A44" s="20">
        <f>SUM(B44:C44)</f>
        <v>0</v>
      </c>
      <c r="B44" s="22">
        <v>0</v>
      </c>
      <c r="C44" s="24">
        <f>SUM(D44:R44)</f>
        <v>0</v>
      </c>
      <c r="D44" s="27"/>
      <c r="E44" s="28"/>
      <c r="F44" s="28"/>
      <c r="G44" s="28"/>
      <c r="H44" s="28"/>
      <c r="I44" s="28"/>
      <c r="J44" s="88"/>
    </row>
    <row r="45" spans="1:52">
      <c r="A45" s="20"/>
      <c r="B45" s="22"/>
      <c r="C45" s="22"/>
      <c r="D45" s="26" t="s">
        <v>95</v>
      </c>
      <c r="E45" s="26"/>
      <c r="F45" s="26"/>
      <c r="G45" s="26"/>
      <c r="H45" s="26"/>
      <c r="I45" s="26"/>
      <c r="J45" s="89"/>
    </row>
    <row r="46" spans="1:52">
      <c r="A46" s="20">
        <f>SUM(B46:C46)</f>
        <v>0</v>
      </c>
      <c r="B46" s="22">
        <v>0</v>
      </c>
      <c r="C46" s="42">
        <f>SUM(D46:R46)</f>
        <v>0</v>
      </c>
      <c r="D46" s="27"/>
      <c r="E46" s="27"/>
      <c r="F46" s="27"/>
      <c r="G46" s="27"/>
      <c r="H46" s="27"/>
      <c r="I46" s="28"/>
      <c r="J46" s="45"/>
      <c r="K46" s="2"/>
    </row>
    <row r="47" spans="1:52">
      <c r="A47" s="20"/>
      <c r="B47" s="22"/>
      <c r="C47" s="22"/>
      <c r="D47" s="26"/>
      <c r="E47" s="26"/>
      <c r="F47" s="26"/>
      <c r="G47" s="26"/>
      <c r="H47" s="26"/>
      <c r="I47" s="26"/>
    </row>
    <row r="48" spans="1:52">
      <c r="A48" s="20">
        <f>SUM(B48:C48)</f>
        <v>0</v>
      </c>
      <c r="B48" s="22">
        <v>0</v>
      </c>
      <c r="C48" s="24">
        <f>SUM(D48:R48)</f>
        <v>0</v>
      </c>
      <c r="D48" s="27"/>
      <c r="E48" s="27"/>
      <c r="F48" s="27"/>
      <c r="G48" s="145"/>
      <c r="H48" s="27"/>
      <c r="I48" s="28"/>
    </row>
    <row r="49" spans="1:17">
      <c r="A49" s="19">
        <f>SUM(A44,A46,A48)</f>
        <v>0</v>
      </c>
      <c r="B49" s="22">
        <f>SUM(B44,B46,B48)</f>
        <v>0</v>
      </c>
      <c r="C49" s="21">
        <f>SUM(C44,C46,C48)</f>
        <v>0</v>
      </c>
      <c r="D49" s="81"/>
      <c r="E49" s="34"/>
      <c r="F49" s="26"/>
      <c r="G49" s="17"/>
      <c r="H49" s="22"/>
      <c r="I49" s="23"/>
      <c r="M49" s="140" t="s">
        <v>35</v>
      </c>
      <c r="P49" s="12"/>
    </row>
    <row r="50" spans="1:17">
      <c r="A50" s="70" t="s">
        <v>29</v>
      </c>
      <c r="D50" s="2"/>
      <c r="E50" s="2"/>
      <c r="F50" s="2"/>
      <c r="G50" s="146"/>
      <c r="I50" s="2"/>
      <c r="M50" s="12">
        <v>20180328</v>
      </c>
      <c r="N50" s="21">
        <v>17</v>
      </c>
    </row>
    <row r="51" spans="1:17">
      <c r="A51" s="33" t="s">
        <v>41</v>
      </c>
      <c r="B51" s="37"/>
      <c r="C51" s="22"/>
      <c r="D51" s="45"/>
      <c r="K51" s="85"/>
      <c r="M51" s="12"/>
      <c r="N51" s="21"/>
    </row>
    <row r="52" spans="1:17">
      <c r="A52" s="21" t="s">
        <v>12</v>
      </c>
      <c r="B52" s="21" t="s">
        <v>13</v>
      </c>
      <c r="C52" s="21" t="s">
        <v>14</v>
      </c>
      <c r="D52" s="21" t="s">
        <v>4</v>
      </c>
      <c r="E52" s="22"/>
      <c r="F52" s="23"/>
      <c r="G52" s="22"/>
      <c r="H52" s="23"/>
      <c r="I52" s="23"/>
    </row>
    <row r="53" spans="1:17">
      <c r="A53" s="20">
        <f>SUM(B53:C53)</f>
        <v>0</v>
      </c>
      <c r="B53" s="22">
        <v>192286.5</v>
      </c>
      <c r="C53" s="24">
        <f>SUM(D53:U53)</f>
        <v>-192286.5</v>
      </c>
      <c r="D53" s="27"/>
      <c r="E53" s="149">
        <v>-192286.5</v>
      </c>
      <c r="F53" s="28"/>
      <c r="G53" s="28"/>
      <c r="H53" s="28"/>
      <c r="I53" s="28"/>
    </row>
    <row r="54" spans="1:17">
      <c r="A54" s="20"/>
      <c r="B54" s="22"/>
      <c r="C54" s="22"/>
      <c r="D54" s="25"/>
      <c r="E54" s="26"/>
      <c r="F54" s="26"/>
      <c r="G54" s="26"/>
      <c r="H54" s="26"/>
      <c r="I54" s="26"/>
    </row>
    <row r="55" spans="1:17">
      <c r="A55" s="20">
        <f>SUM(B55:C55)</f>
        <v>0</v>
      </c>
      <c r="B55" s="22"/>
      <c r="C55" s="24">
        <f>SUM(D55:U55)</f>
        <v>0</v>
      </c>
      <c r="D55" s="139"/>
      <c r="E55" s="27"/>
      <c r="F55" s="28"/>
      <c r="G55" s="27"/>
      <c r="H55" s="28"/>
      <c r="I55" s="28"/>
    </row>
    <row r="56" spans="1:17">
      <c r="A56" s="20"/>
      <c r="B56" s="22"/>
      <c r="C56" s="22"/>
      <c r="D56" s="26"/>
      <c r="E56" s="26"/>
      <c r="F56" s="26"/>
      <c r="G56" s="26"/>
      <c r="H56" s="26"/>
      <c r="I56" s="26"/>
      <c r="J56"/>
      <c r="K56"/>
    </row>
    <row r="57" spans="1:17">
      <c r="A57" s="20">
        <f>SUM(B57:C57)</f>
        <v>0</v>
      </c>
      <c r="B57" s="22">
        <v>0</v>
      </c>
      <c r="C57" s="24">
        <f>SUM(D57:U57)</f>
        <v>0</v>
      </c>
      <c r="D57" s="27"/>
      <c r="E57" s="27"/>
      <c r="F57" s="27"/>
      <c r="G57" s="27"/>
      <c r="H57" s="27"/>
      <c r="I57" s="27"/>
    </row>
    <row r="58" spans="1:17">
      <c r="A58" s="21">
        <f>SUM(A53,A55,A57)</f>
        <v>0</v>
      </c>
      <c r="B58" s="22">
        <f>SUM(B53,B55,B57)</f>
        <v>192286.5</v>
      </c>
      <c r="C58" s="22">
        <f>SUM(C53,C55,C57)</f>
        <v>-192286.5</v>
      </c>
      <c r="D58" s="26"/>
      <c r="E58" s="26"/>
      <c r="F58" s="26"/>
      <c r="G58" s="26"/>
      <c r="H58" s="26"/>
      <c r="I58" s="26"/>
    </row>
    <row r="59" spans="1:17">
      <c r="D59" s="177"/>
      <c r="E59" s="177" t="s">
        <v>105</v>
      </c>
    </row>
    <row r="60" spans="1:17">
      <c r="D60" s="177" t="s">
        <v>104</v>
      </c>
      <c r="E60" s="187">
        <v>1000</v>
      </c>
      <c r="F60" s="1">
        <v>828716</v>
      </c>
      <c r="H60" s="188" t="s">
        <v>108</v>
      </c>
      <c r="I60" s="188" t="s">
        <v>109</v>
      </c>
      <c r="M60" s="178"/>
      <c r="N60" s="178"/>
    </row>
    <row r="61" spans="1:17">
      <c r="A61" s="33" t="s">
        <v>17</v>
      </c>
      <c r="B61" s="56"/>
      <c r="E61" s="158" t="s">
        <v>65</v>
      </c>
      <c r="F61" s="158" t="s">
        <v>76</v>
      </c>
      <c r="G61" s="158" t="s">
        <v>86</v>
      </c>
      <c r="H61" s="157"/>
      <c r="I61" s="157"/>
      <c r="J61" s="157"/>
      <c r="K61" s="157"/>
      <c r="L61" s="157"/>
      <c r="M61" s="157"/>
      <c r="N61" s="157"/>
      <c r="O61" s="157"/>
    </row>
    <row r="62" spans="1:17">
      <c r="A62" s="21" t="s">
        <v>12</v>
      </c>
      <c r="B62" s="21" t="s">
        <v>13</v>
      </c>
      <c r="C62" s="21" t="s">
        <v>14</v>
      </c>
      <c r="D62" s="21" t="s">
        <v>4</v>
      </c>
      <c r="E62" s="22"/>
      <c r="F62" s="23"/>
      <c r="G62" s="22"/>
      <c r="H62" s="23"/>
      <c r="I62" s="23"/>
    </row>
    <row r="63" spans="1:17">
      <c r="A63" s="20">
        <f>SUM(B63:C63)</f>
        <v>0</v>
      </c>
      <c r="B63" s="22">
        <v>0</v>
      </c>
      <c r="C63" s="197">
        <f>SUM(D63:AG63)</f>
        <v>0</v>
      </c>
      <c r="D63" s="27"/>
      <c r="E63" s="174"/>
      <c r="F63" s="175"/>
      <c r="G63" s="175"/>
      <c r="H63" s="175"/>
      <c r="I63" s="175"/>
    </row>
    <row r="64" spans="1:17">
      <c r="A64" s="20"/>
      <c r="B64" s="22"/>
      <c r="C64" s="22"/>
      <c r="D64" s="173" t="s">
        <v>65</v>
      </c>
      <c r="E64" s="189"/>
      <c r="F64" s="189"/>
      <c r="G64" s="142"/>
      <c r="H64" s="142"/>
      <c r="I64" s="142"/>
      <c r="Q64" s="150"/>
    </row>
    <row r="65" spans="1:20">
      <c r="A65" s="20">
        <f>SUM(B65:C65)</f>
        <v>996.8</v>
      </c>
      <c r="B65" s="22">
        <v>0</v>
      </c>
      <c r="C65" s="197">
        <f>SUM(D65:AG65)</f>
        <v>996.8</v>
      </c>
      <c r="D65" s="27"/>
      <c r="E65" s="184">
        <v>499.6</v>
      </c>
      <c r="F65" s="184">
        <v>497.2</v>
      </c>
      <c r="G65" s="184"/>
      <c r="H65" s="184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</row>
    <row r="66" spans="1:20">
      <c r="A66" s="20"/>
      <c r="B66" s="22"/>
      <c r="C66" s="22"/>
      <c r="D66" s="176" t="s">
        <v>76</v>
      </c>
      <c r="E66" s="142"/>
      <c r="F66" s="189"/>
      <c r="G66" s="142"/>
      <c r="H66" s="142"/>
      <c r="I66" s="142"/>
      <c r="J66" s="45"/>
      <c r="K66" s="45"/>
      <c r="L66" s="45"/>
      <c r="O66" s="45"/>
    </row>
    <row r="67" spans="1:20">
      <c r="A67" s="20">
        <f>SUM(B67:C67)</f>
        <v>497.8</v>
      </c>
      <c r="B67" s="22">
        <v>0</v>
      </c>
      <c r="C67" s="197">
        <f>SUM(D67:AG67)</f>
        <v>497.8</v>
      </c>
      <c r="D67" s="28"/>
      <c r="E67" s="183">
        <v>12.5</v>
      </c>
      <c r="F67" s="183">
        <v>485.3</v>
      </c>
      <c r="G67" s="183"/>
      <c r="H67" s="183"/>
      <c r="I67" s="183"/>
      <c r="J67" s="185"/>
      <c r="L67" s="185"/>
    </row>
    <row r="68" spans="1:20">
      <c r="A68" s="21">
        <f>SUM(A63,A65,A67)</f>
        <v>1494.6</v>
      </c>
      <c r="B68" s="22">
        <f>SUM(B63,B65,B67)</f>
        <v>0</v>
      </c>
      <c r="C68" s="22">
        <f>SUM(C63,C65,C67)</f>
        <v>1494.6</v>
      </c>
      <c r="D68" s="166" t="s">
        <v>86</v>
      </c>
      <c r="E68" s="142"/>
      <c r="F68" s="142"/>
      <c r="G68" s="142"/>
      <c r="H68" s="142"/>
      <c r="I68" s="142"/>
      <c r="J68" s="45"/>
      <c r="K68" s="45"/>
      <c r="L68" s="45"/>
    </row>
    <row r="69" spans="1:20">
      <c r="C69" s="172">
        <f>SUM(E69:Z69)</f>
        <v>0</v>
      </c>
      <c r="D69" s="177" t="s">
        <v>139</v>
      </c>
      <c r="E69" s="172"/>
      <c r="F69" s="172"/>
      <c r="G69" s="172"/>
      <c r="H69" s="172"/>
      <c r="I69" s="172"/>
    </row>
    <row r="70" spans="1:20">
      <c r="A70" s="83" t="s">
        <v>27</v>
      </c>
      <c r="B70" s="78" t="s">
        <v>28</v>
      </c>
      <c r="C70" s="172">
        <f>SUM(E70:Y70)</f>
        <v>0</v>
      </c>
      <c r="D70" s="177" t="s">
        <v>124</v>
      </c>
      <c r="E70" s="172"/>
      <c r="F70" s="172"/>
      <c r="G70" s="172"/>
      <c r="H70" s="172"/>
      <c r="I70" s="172"/>
    </row>
    <row r="71" spans="1:20">
      <c r="A71" s="83"/>
      <c r="B71" s="78"/>
      <c r="C71" s="172">
        <f>SUM(E71:Z71)</f>
        <v>0</v>
      </c>
      <c r="D71" s="194" t="s">
        <v>151</v>
      </c>
      <c r="E71" s="192"/>
      <c r="F71" s="192"/>
      <c r="G71" s="192"/>
      <c r="H71" s="192"/>
      <c r="I71" s="192"/>
      <c r="J71" s="193"/>
      <c r="K71" s="193"/>
      <c r="L71" s="193"/>
      <c r="M71" s="193"/>
      <c r="N71" s="193"/>
      <c r="O71" s="193"/>
      <c r="P71" s="193"/>
      <c r="Q71" s="193"/>
      <c r="R71" s="193"/>
      <c r="S71" s="193"/>
      <c r="T71" s="193"/>
    </row>
    <row r="72" spans="1:20">
      <c r="A72" s="83"/>
      <c r="B72" s="78"/>
      <c r="C72" s="172">
        <f>SUM(E72:Y72)</f>
        <v>0</v>
      </c>
      <c r="D72" s="140" t="s">
        <v>131</v>
      </c>
      <c r="E72" s="192"/>
      <c r="F72" s="192"/>
      <c r="G72" s="192"/>
      <c r="H72" s="192"/>
      <c r="I72" s="192"/>
      <c r="J72" s="193"/>
      <c r="K72" s="193"/>
      <c r="L72" s="193"/>
      <c r="M72" s="193"/>
      <c r="N72" s="193"/>
      <c r="O72" s="193"/>
      <c r="P72" s="193"/>
      <c r="Q72" s="193"/>
      <c r="R72" s="193"/>
      <c r="S72" s="193"/>
      <c r="T72" s="193"/>
    </row>
    <row r="73" spans="1:20">
      <c r="A73" s="83"/>
      <c r="B73" s="84">
        <v>42990</v>
      </c>
      <c r="C73" s="171">
        <f>SUM(E73:Z73)</f>
        <v>0</v>
      </c>
      <c r="D73" s="140" t="s">
        <v>141</v>
      </c>
      <c r="E73" s="174"/>
      <c r="F73" s="174"/>
      <c r="G73" s="174"/>
      <c r="H73" s="174"/>
      <c r="I73" s="174"/>
    </row>
    <row r="74" spans="1:20" ht="15">
      <c r="A74" s="83"/>
      <c r="B74" s="84"/>
      <c r="C74" s="171">
        <f>SUM(E74:Y74)</f>
        <v>0</v>
      </c>
      <c r="D74" s="140" t="s">
        <v>152</v>
      </c>
      <c r="E74" s="174"/>
      <c r="F74" s="174"/>
      <c r="G74" s="174"/>
      <c r="H74" s="174"/>
      <c r="I74" s="174"/>
      <c r="K74" s="196"/>
    </row>
    <row r="75" spans="1:20">
      <c r="A75" s="83"/>
      <c r="B75" s="69"/>
      <c r="C75" s="171">
        <f>SUM(E75:Y75)</f>
        <v>1967.8999999999999</v>
      </c>
      <c r="D75" s="14" t="s">
        <v>163</v>
      </c>
      <c r="E75" s="171">
        <v>500</v>
      </c>
      <c r="F75" s="171">
        <v>483</v>
      </c>
      <c r="G75" s="171">
        <v>499.6</v>
      </c>
      <c r="H75" s="171">
        <v>485.3</v>
      </c>
      <c r="I75" s="171"/>
    </row>
    <row r="76" spans="1:20">
      <c r="A76" s="83"/>
      <c r="B76" s="69"/>
      <c r="C76" s="171">
        <f>SUM(E76:Y76)</f>
        <v>1486</v>
      </c>
      <c r="D76" s="14" t="s">
        <v>159</v>
      </c>
      <c r="E76" s="171">
        <v>488</v>
      </c>
      <c r="F76" s="171">
        <v>500</v>
      </c>
      <c r="G76" s="171">
        <v>498</v>
      </c>
      <c r="H76" s="171"/>
      <c r="I76" s="171"/>
    </row>
    <row r="77" spans="1:20">
      <c r="A77" s="83"/>
      <c r="B77" s="69"/>
      <c r="C77" s="171">
        <f>SUM(E77:Y77)</f>
        <v>2213.6999999999998</v>
      </c>
      <c r="D77" s="14" t="s">
        <v>154</v>
      </c>
      <c r="E77" s="171">
        <v>322</v>
      </c>
      <c r="F77" s="171">
        <v>408</v>
      </c>
      <c r="G77" s="171">
        <v>498.7</v>
      </c>
      <c r="H77" s="171">
        <v>487</v>
      </c>
      <c r="I77" s="171">
        <v>498</v>
      </c>
    </row>
    <row r="78" spans="1:20">
      <c r="A78" s="83"/>
      <c r="B78" s="69"/>
      <c r="C78" s="171">
        <f>SUM(E78:Y78)</f>
        <v>1498.9</v>
      </c>
      <c r="D78" s="14" t="s">
        <v>155</v>
      </c>
      <c r="E78" s="171">
        <v>1000</v>
      </c>
      <c r="F78" s="171">
        <v>498.9</v>
      </c>
      <c r="G78" s="171"/>
      <c r="H78" s="171"/>
      <c r="I78" s="171"/>
    </row>
    <row r="79" spans="1:20">
      <c r="A79" s="83"/>
      <c r="B79" s="69"/>
      <c r="C79" s="171">
        <f>SUM(E79:V79)</f>
        <v>2184.6</v>
      </c>
      <c r="D79" s="14" t="s">
        <v>104</v>
      </c>
      <c r="E79" s="171">
        <v>488</v>
      </c>
      <c r="F79" s="171">
        <v>1000</v>
      </c>
      <c r="G79" s="171">
        <v>498.6</v>
      </c>
      <c r="H79" s="171">
        <v>500</v>
      </c>
      <c r="I79" s="171">
        <v>498</v>
      </c>
      <c r="J79" s="1">
        <v>200</v>
      </c>
      <c r="L79" s="1">
        <v>-1000</v>
      </c>
    </row>
    <row r="80" spans="1:20">
      <c r="A80" s="181" t="s">
        <v>93</v>
      </c>
      <c r="B80" s="172">
        <f>SUM(C69:C79)</f>
        <v>9351.1</v>
      </c>
      <c r="C80" s="171"/>
      <c r="D80" s="171"/>
      <c r="E80" s="190" t="s">
        <v>157</v>
      </c>
      <c r="F80" s="190" t="s">
        <v>153</v>
      </c>
      <c r="G80" s="190" t="s">
        <v>157</v>
      </c>
      <c r="H80" s="171"/>
      <c r="I80" s="171"/>
    </row>
    <row r="81" spans="1:14" ht="115.5" customHeight="1">
      <c r="D81" s="179" t="s">
        <v>38</v>
      </c>
      <c r="E81" s="180">
        <v>4320</v>
      </c>
      <c r="G81" s="184"/>
      <c r="H81" s="169"/>
      <c r="I81" s="170" t="s">
        <v>79</v>
      </c>
      <c r="J81" s="165" t="s">
        <v>80</v>
      </c>
      <c r="K81" s="165" t="s">
        <v>81</v>
      </c>
      <c r="L81" s="165" t="s">
        <v>82</v>
      </c>
      <c r="M81" s="164"/>
    </row>
    <row r="82" spans="1:14" s="141" customFormat="1"/>
    <row r="84" spans="1:14" ht="120">
      <c r="F84" s="161" t="s">
        <v>66</v>
      </c>
    </row>
    <row r="85" spans="1:14">
      <c r="C85"/>
    </row>
    <row r="86" spans="1:14">
      <c r="B86" s="186" t="s">
        <v>100</v>
      </c>
      <c r="C86" s="186" t="s">
        <v>101</v>
      </c>
      <c r="D86" s="186" t="s">
        <v>102</v>
      </c>
    </row>
    <row r="87" spans="1:14">
      <c r="A87" s="21" t="s">
        <v>42</v>
      </c>
      <c r="B87" s="21" t="s">
        <v>43</v>
      </c>
      <c r="C87" s="12" t="s">
        <v>54</v>
      </c>
      <c r="D87" s="151" t="s">
        <v>44</v>
      </c>
    </row>
    <row r="88" spans="1:14">
      <c r="A88" s="12"/>
      <c r="B88" s="21" t="s">
        <v>45</v>
      </c>
      <c r="C88" s="12" t="s">
        <v>117</v>
      </c>
      <c r="D88" s="151" t="s">
        <v>46</v>
      </c>
      <c r="G88" s="88"/>
      <c r="H88" s="88"/>
    </row>
    <row r="89" spans="1:14">
      <c r="A89" s="12"/>
      <c r="B89" s="21" t="s">
        <v>47</v>
      </c>
      <c r="C89" s="12"/>
      <c r="D89" s="151" t="s">
        <v>48</v>
      </c>
      <c r="M89" s="45"/>
      <c r="N89" s="45"/>
    </row>
    <row r="90" spans="1:14">
      <c r="D90" s="1" t="s">
        <v>89</v>
      </c>
      <c r="E90" s="1" t="s">
        <v>125</v>
      </c>
      <c r="F90" s="1" t="s">
        <v>128</v>
      </c>
      <c r="M90" s="45"/>
      <c r="N90" s="45"/>
    </row>
    <row r="91" spans="1:14">
      <c r="D91" s="45" t="s">
        <v>83</v>
      </c>
      <c r="E91" s="45" t="s">
        <v>69</v>
      </c>
      <c r="F91" s="45" t="s">
        <v>84</v>
      </c>
      <c r="G91" s="45" t="s">
        <v>85</v>
      </c>
    </row>
    <row r="92" spans="1:14">
      <c r="D92" s="1" t="s">
        <v>67</v>
      </c>
      <c r="E92" s="1" t="s">
        <v>140</v>
      </c>
      <c r="F92" s="1" t="s">
        <v>156</v>
      </c>
    </row>
    <row r="93" spans="1:14">
      <c r="D93" s="1" t="s">
        <v>68</v>
      </c>
      <c r="E93" s="1" t="s">
        <v>69</v>
      </c>
    </row>
    <row r="94" spans="1:14">
      <c r="D94" s="1" t="s">
        <v>70</v>
      </c>
      <c r="E94" s="1" t="s">
        <v>69</v>
      </c>
    </row>
    <row r="95" spans="1:14">
      <c r="D95" s="1" t="s">
        <v>38</v>
      </c>
      <c r="E95" s="1" t="s">
        <v>71</v>
      </c>
    </row>
    <row r="96" spans="1:14">
      <c r="D96" s="1" t="s">
        <v>96</v>
      </c>
      <c r="E96" s="1" t="s">
        <v>110</v>
      </c>
    </row>
    <row r="97" spans="1:6">
      <c r="D97" s="1" t="s">
        <v>111</v>
      </c>
      <c r="E97" s="1" t="s">
        <v>112</v>
      </c>
      <c r="F97" s="1" t="s">
        <v>113</v>
      </c>
    </row>
    <row r="98" spans="1:6">
      <c r="D98" s="1" t="s">
        <v>114</v>
      </c>
    </row>
    <row r="99" spans="1:6" ht="16">
      <c r="D99" s="1" t="s">
        <v>126</v>
      </c>
      <c r="E99" s="191" t="s">
        <v>127</v>
      </c>
    </row>
    <row r="100" spans="1:6">
      <c r="A100" s="1" t="s">
        <v>90</v>
      </c>
      <c r="B100" s="1" t="s">
        <v>91</v>
      </c>
    </row>
    <row r="101" spans="1:6">
      <c r="A101" s="1" t="s">
        <v>89</v>
      </c>
      <c r="B101" s="1">
        <v>20080601</v>
      </c>
      <c r="C101" s="1">
        <v>20180208</v>
      </c>
      <c r="D101" s="1">
        <v>20190224</v>
      </c>
    </row>
    <row r="104" spans="1:6">
      <c r="A104" s="1" t="s">
        <v>68</v>
      </c>
    </row>
    <row r="124" spans="3:6">
      <c r="C124" s="1" t="s">
        <v>97</v>
      </c>
      <c r="D124" s="1">
        <v>5</v>
      </c>
      <c r="E124" s="1">
        <v>25</v>
      </c>
      <c r="F124" s="1">
        <v>25000</v>
      </c>
    </row>
    <row r="125" spans="3:6">
      <c r="C125" s="1" t="s">
        <v>96</v>
      </c>
      <c r="D125" s="1">
        <v>5</v>
      </c>
      <c r="E125" s="1">
        <v>24</v>
      </c>
      <c r="F125" s="1">
        <v>17000</v>
      </c>
    </row>
    <row r="126" spans="3:6">
      <c r="C126" s="1" t="s">
        <v>67</v>
      </c>
      <c r="D126" s="1">
        <v>5</v>
      </c>
      <c r="E126" s="1">
        <v>25</v>
      </c>
      <c r="F126" s="1">
        <v>31000</v>
      </c>
    </row>
    <row r="127" spans="3:6">
      <c r="C127" s="1" t="s">
        <v>99</v>
      </c>
      <c r="D127" s="1">
        <v>5</v>
      </c>
    </row>
    <row r="131" spans="1:4">
      <c r="C131" s="1" t="s">
        <v>33</v>
      </c>
      <c r="D131" s="1">
        <v>21</v>
      </c>
    </row>
    <row r="132" spans="1:4">
      <c r="C132" s="1" t="s">
        <v>98</v>
      </c>
      <c r="D132" s="1">
        <v>20</v>
      </c>
    </row>
    <row r="133" spans="1:4">
      <c r="C133" s="1" t="s">
        <v>68</v>
      </c>
      <c r="D133" s="1">
        <v>21</v>
      </c>
    </row>
    <row r="135" spans="1:4">
      <c r="A135" s="1" t="s">
        <v>130</v>
      </c>
      <c r="B135" s="1" t="s">
        <v>46</v>
      </c>
    </row>
  </sheetData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F43" sqref="F43"/>
    </sheetView>
  </sheetViews>
  <sheetFormatPr baseColWidth="10" defaultColWidth="8.83203125" defaultRowHeight="14"/>
  <sheetData/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02EB7-D2B5-1E43-B2F9-EA873FC4561D}">
  <dimension ref="A1"/>
  <sheetViews>
    <sheetView workbookViewId="0">
      <selection activeCell="O13" sqref="O13"/>
    </sheetView>
  </sheetViews>
  <sheetFormatPr baseColWidth="10" defaultRowHeight="14"/>
  <sheetData/>
  <phoneticPr fontId="2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BC3D6-2924-CF4E-9272-568062E5FB2A}">
  <dimension ref="A1"/>
  <sheetViews>
    <sheetView workbookViewId="0">
      <selection activeCell="C33" sqref="C33"/>
    </sheetView>
  </sheetViews>
  <sheetFormatPr baseColWidth="10" defaultRowHeight="14"/>
  <sheetData/>
  <phoneticPr fontId="2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21</vt:lpstr>
      <vt:lpstr>当前</vt:lpstr>
      <vt:lpstr>商家码</vt:lpstr>
      <vt:lpstr>积分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2020-01-22T03:11:56Z</dcterms:modified>
</cp:coreProperties>
</file>