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120" sheetId="40" r:id="rId3"/>
    <sheet name="20180210" sheetId="41" r:id="rId4"/>
    <sheet name="20180222" sheetId="42" r:id="rId5"/>
    <sheet name="20180311" sheetId="44" r:id="rId6"/>
    <sheet name="20180318" sheetId="45" r:id="rId7"/>
    <sheet name="20180410" sheetId="46" r:id="rId8"/>
  </sheets>
  <calcPr calcId="144525"/>
</workbook>
</file>

<file path=xl/calcChain.xml><?xml version="1.0" encoding="utf-8"?>
<calcChain xmlns="http://schemas.openxmlformats.org/spreadsheetml/2006/main">
  <c r="C15" i="13" l="1"/>
  <c r="C29" i="13" s="1"/>
  <c r="B66" i="46" l="1"/>
  <c r="B58" i="46"/>
  <c r="C57" i="46"/>
  <c r="A57" i="46"/>
  <c r="C55" i="46"/>
  <c r="C58" i="46" s="1"/>
  <c r="C53" i="46"/>
  <c r="A53" i="46"/>
  <c r="C48" i="46"/>
  <c r="B48" i="46"/>
  <c r="C47" i="46"/>
  <c r="A47" i="46"/>
  <c r="C45" i="46"/>
  <c r="A45" i="46"/>
  <c r="C43" i="46"/>
  <c r="A43" i="46"/>
  <c r="A48" i="46" s="1"/>
  <c r="B39" i="46"/>
  <c r="C38" i="46"/>
  <c r="A38" i="46" s="1"/>
  <c r="C36" i="46"/>
  <c r="A36" i="46"/>
  <c r="C34" i="46"/>
  <c r="C39" i="46" s="1"/>
  <c r="E27" i="46"/>
  <c r="D27" i="46"/>
  <c r="C27" i="46"/>
  <c r="E25" i="46"/>
  <c r="B25" i="46"/>
  <c r="B29" i="46" s="1"/>
  <c r="E23" i="46"/>
  <c r="D23" i="46"/>
  <c r="E21" i="46"/>
  <c r="D21" i="46"/>
  <c r="E19" i="46"/>
  <c r="D19" i="46" s="1"/>
  <c r="E17" i="46"/>
  <c r="E29" i="46" s="1"/>
  <c r="D17" i="46"/>
  <c r="E15" i="46"/>
  <c r="D15" i="46"/>
  <c r="E13" i="46"/>
  <c r="D13" i="46" s="1"/>
  <c r="C12" i="46"/>
  <c r="B12" i="46"/>
  <c r="K31" i="46" s="1"/>
  <c r="E11" i="46"/>
  <c r="D11" i="46"/>
  <c r="E9" i="46"/>
  <c r="D9" i="46" s="1"/>
  <c r="E7" i="46"/>
  <c r="D7" i="46"/>
  <c r="E5" i="46"/>
  <c r="D5" i="46" s="1"/>
  <c r="E3" i="46"/>
  <c r="E12" i="46" s="1"/>
  <c r="D3" i="46"/>
  <c r="D12" i="46" s="1"/>
  <c r="C29" i="46" l="1"/>
  <c r="A34" i="46"/>
  <c r="A39" i="46" s="1"/>
  <c r="A55" i="46"/>
  <c r="A58" i="46" s="1"/>
  <c r="D25" i="46"/>
  <c r="D29" i="46" s="1"/>
  <c r="K33" i="46" s="1"/>
  <c r="K32" i="46" s="1"/>
  <c r="B66" i="45"/>
  <c r="C58" i="45"/>
  <c r="B58" i="45"/>
  <c r="C57" i="45"/>
  <c r="A57" i="45"/>
  <c r="C55" i="45"/>
  <c r="A55" i="45"/>
  <c r="A58" i="45" s="1"/>
  <c r="C53" i="45"/>
  <c r="A53" i="45"/>
  <c r="B48" i="45"/>
  <c r="C47" i="45"/>
  <c r="A47" i="45"/>
  <c r="C45" i="45"/>
  <c r="A45" i="45" s="1"/>
  <c r="C43" i="45"/>
  <c r="C48" i="45" s="1"/>
  <c r="A43" i="45"/>
  <c r="A48" i="45" s="1"/>
  <c r="C39" i="45"/>
  <c r="B39" i="45"/>
  <c r="C38" i="45"/>
  <c r="A38" i="45"/>
  <c r="C36" i="45"/>
  <c r="A36" i="45" s="1"/>
  <c r="C34" i="45"/>
  <c r="A34" i="45"/>
  <c r="B29" i="45"/>
  <c r="E27" i="45"/>
  <c r="C27" i="45"/>
  <c r="D27" i="45" s="1"/>
  <c r="E25" i="45"/>
  <c r="B25" i="45"/>
  <c r="D25" i="45" s="1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K31" i="45" s="1"/>
  <c r="E11" i="45"/>
  <c r="D11" i="45" s="1"/>
  <c r="E9" i="45"/>
  <c r="D9" i="45"/>
  <c r="E7" i="45"/>
  <c r="D7" i="45" s="1"/>
  <c r="E5" i="45"/>
  <c r="D5" i="45"/>
  <c r="E3" i="45"/>
  <c r="E12" i="45" s="1"/>
  <c r="N31" i="46" l="1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C58" i="44"/>
  <c r="B58" i="44"/>
  <c r="C57" i="44"/>
  <c r="A57" i="44"/>
  <c r="C55" i="44"/>
  <c r="A55" i="44"/>
  <c r="C53" i="44"/>
  <c r="A53" i="44"/>
  <c r="A58" i="44" s="1"/>
  <c r="B48" i="44"/>
  <c r="C47" i="44"/>
  <c r="A47" i="44" s="1"/>
  <c r="C45" i="44"/>
  <c r="A45" i="44" s="1"/>
  <c r="C43" i="44"/>
  <c r="C48" i="44" s="1"/>
  <c r="C39" i="44"/>
  <c r="B39" i="44"/>
  <c r="C38" i="44"/>
  <c r="A38" i="44"/>
  <c r="C36" i="44"/>
  <c r="A36" i="44"/>
  <c r="A39" i="44" s="1"/>
  <c r="C34" i="44"/>
  <c r="A34" i="44"/>
  <c r="B29" i="44"/>
  <c r="E27" i="44"/>
  <c r="C27" i="44"/>
  <c r="D27" i="44" s="1"/>
  <c r="E25" i="44"/>
  <c r="D25" i="44"/>
  <c r="B25" i="44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D15" i="44" s="1"/>
  <c r="E13" i="44"/>
  <c r="D13" i="44"/>
  <c r="C12" i="44"/>
  <c r="B12" i="44"/>
  <c r="K31" i="44" s="1"/>
  <c r="E11" i="44"/>
  <c r="D11" i="44"/>
  <c r="E9" i="44"/>
  <c r="D9" i="44"/>
  <c r="E7" i="44"/>
  <c r="D7" i="44"/>
  <c r="E5" i="44"/>
  <c r="D5" i="44"/>
  <c r="E3" i="44"/>
  <c r="E12" i="44" s="1"/>
  <c r="D3" i="44"/>
  <c r="D12" i="44" s="1"/>
  <c r="D29" i="44" l="1"/>
  <c r="K33" i="44"/>
  <c r="K32" i="44" s="1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B68" i="42" l="1"/>
  <c r="B63" i="42"/>
  <c r="B58" i="42"/>
  <c r="C57" i="42"/>
  <c r="A57" i="42"/>
  <c r="C55" i="42"/>
  <c r="A55" i="42" s="1"/>
  <c r="C53" i="42"/>
  <c r="A53" i="42"/>
  <c r="C48" i="42"/>
  <c r="B48" i="42"/>
  <c r="C47" i="42"/>
  <c r="A47" i="42"/>
  <c r="C45" i="42"/>
  <c r="A45" i="42" s="1"/>
  <c r="C43" i="42"/>
  <c r="A43" i="42"/>
  <c r="A48" i="42" s="1"/>
  <c r="B39" i="42"/>
  <c r="C38" i="42"/>
  <c r="A38" i="42" s="1"/>
  <c r="C36" i="42"/>
  <c r="A36" i="42"/>
  <c r="C34" i="42"/>
  <c r="C39" i="42" s="1"/>
  <c r="E27" i="42"/>
  <c r="D27" i="42"/>
  <c r="C27" i="42"/>
  <c r="E25" i="42"/>
  <c r="B25" i="42"/>
  <c r="B29" i="42" s="1"/>
  <c r="E23" i="42"/>
  <c r="D23" i="42"/>
  <c r="E21" i="42"/>
  <c r="D21" i="42"/>
  <c r="E19" i="42"/>
  <c r="D19" i="42"/>
  <c r="E17" i="42"/>
  <c r="E29" i="42" s="1"/>
  <c r="C17" i="42"/>
  <c r="C29" i="42" s="1"/>
  <c r="E15" i="42"/>
  <c r="D15" i="42"/>
  <c r="E13" i="42"/>
  <c r="D13" i="42" s="1"/>
  <c r="C12" i="42"/>
  <c r="B12" i="42"/>
  <c r="K31" i="42" s="1"/>
  <c r="E11" i="42"/>
  <c r="D11" i="42"/>
  <c r="E9" i="42"/>
  <c r="D9" i="42" s="1"/>
  <c r="E7" i="42"/>
  <c r="D7" i="42"/>
  <c r="E5" i="42"/>
  <c r="D5" i="42" s="1"/>
  <c r="E3" i="42"/>
  <c r="E12" i="42" s="1"/>
  <c r="D3" i="42"/>
  <c r="D12" i="42" s="1"/>
  <c r="A58" i="42" l="1"/>
  <c r="D17" i="42"/>
  <c r="D25" i="42"/>
  <c r="D29" i="42" s="1"/>
  <c r="K33" i="42" s="1"/>
  <c r="K32" i="42" s="1"/>
  <c r="N32" i="42" s="1"/>
  <c r="C58" i="42"/>
  <c r="A34" i="42"/>
  <c r="A39" i="42" s="1"/>
  <c r="N31" i="42" s="1"/>
  <c r="B68" i="41"/>
  <c r="B63" i="41"/>
  <c r="C58" i="41"/>
  <c r="B58" i="41"/>
  <c r="A58" i="41"/>
  <c r="C57" i="41"/>
  <c r="A57" i="41"/>
  <c r="C55" i="41"/>
  <c r="A55" i="41"/>
  <c r="C53" i="41"/>
  <c r="A53" i="41"/>
  <c r="B48" i="41"/>
  <c r="A48" i="41"/>
  <c r="C47" i="41"/>
  <c r="A47" i="41"/>
  <c r="C45" i="41"/>
  <c r="A45" i="41"/>
  <c r="C43" i="41"/>
  <c r="C48" i="41" s="1"/>
  <c r="A43" i="41"/>
  <c r="B39" i="41"/>
  <c r="C38" i="41"/>
  <c r="A38" i="41"/>
  <c r="C36" i="41"/>
  <c r="A36" i="41" s="1"/>
  <c r="C34" i="41"/>
  <c r="A34" i="41"/>
  <c r="A39" i="41" s="1"/>
  <c r="N31" i="41" s="1"/>
  <c r="B29" i="41"/>
  <c r="K31" i="41" s="1"/>
  <c r="E27" i="41"/>
  <c r="C27" i="41"/>
  <c r="C29" i="41" s="1"/>
  <c r="E25" i="41"/>
  <c r="B25" i="41"/>
  <c r="D25" i="41" s="1"/>
  <c r="E23" i="41"/>
  <c r="D23" i="41"/>
  <c r="E21" i="41"/>
  <c r="D21" i="41"/>
  <c r="E19" i="41"/>
  <c r="D19" i="41"/>
  <c r="E17" i="41"/>
  <c r="D17" i="41"/>
  <c r="E15" i="41"/>
  <c r="E29" i="41" s="1"/>
  <c r="D15" i="41"/>
  <c r="E13" i="41"/>
  <c r="D13" i="41"/>
  <c r="C12" i="41"/>
  <c r="B12" i="41"/>
  <c r="E11" i="41"/>
  <c r="D11" i="41"/>
  <c r="E9" i="41"/>
  <c r="D9" i="41"/>
  <c r="E7" i="41"/>
  <c r="D7" i="41"/>
  <c r="E5" i="41"/>
  <c r="D5" i="41"/>
  <c r="E3" i="41"/>
  <c r="E12" i="41" s="1"/>
  <c r="D3" i="41"/>
  <c r="D12" i="41" s="1"/>
  <c r="D29" i="41" l="1"/>
  <c r="K33" i="41"/>
  <c r="K32" i="41" s="1"/>
  <c r="N32" i="41" s="1"/>
  <c r="C39" i="41"/>
  <c r="D27" i="41"/>
  <c r="C45" i="13"/>
  <c r="A45" i="13" s="1"/>
  <c r="C34" i="13"/>
  <c r="A34" i="13" s="1"/>
  <c r="C27" i="13"/>
  <c r="B68" i="40"/>
  <c r="B63" i="40"/>
  <c r="C53" i="40"/>
  <c r="C55" i="40"/>
  <c r="C57" i="40"/>
  <c r="C58" i="40"/>
  <c r="B58" i="40"/>
  <c r="A53" i="40"/>
  <c r="A55" i="40"/>
  <c r="A57" i="40"/>
  <c r="A58" i="40"/>
  <c r="C43" i="40"/>
  <c r="C45" i="40"/>
  <c r="C47" i="40"/>
  <c r="C48" i="40"/>
  <c r="B48" i="40"/>
  <c r="A43" i="40"/>
  <c r="A45" i="40"/>
  <c r="A47" i="40"/>
  <c r="A48" i="40"/>
  <c r="C34" i="40"/>
  <c r="C36" i="40"/>
  <c r="C38" i="40"/>
  <c r="C39" i="40"/>
  <c r="B39" i="40"/>
  <c r="A34" i="40"/>
  <c r="A36" i="40"/>
  <c r="A38" i="40"/>
  <c r="A39" i="40"/>
  <c r="E3" i="40"/>
  <c r="D3" i="40"/>
  <c r="E5" i="40"/>
  <c r="D5" i="40"/>
  <c r="E7" i="40"/>
  <c r="D7" i="40"/>
  <c r="E9" i="40"/>
  <c r="D9" i="40"/>
  <c r="E11" i="40"/>
  <c r="D11" i="40"/>
  <c r="D12" i="40"/>
  <c r="E15" i="40"/>
  <c r="D15" i="40"/>
  <c r="E17" i="40"/>
  <c r="D17" i="40"/>
  <c r="E19" i="40"/>
  <c r="D19" i="40"/>
  <c r="E21" i="40"/>
  <c r="D21" i="40"/>
  <c r="E23" i="40"/>
  <c r="D23" i="40"/>
  <c r="B25" i="40"/>
  <c r="E25" i="40"/>
  <c r="D25" i="40"/>
  <c r="E27" i="40"/>
  <c r="D27" i="40"/>
  <c r="D29" i="40"/>
  <c r="K33" i="40"/>
  <c r="B12" i="40"/>
  <c r="B29" i="40"/>
  <c r="K31" i="40"/>
  <c r="K32" i="40"/>
  <c r="N31" i="40"/>
  <c r="N32" i="40"/>
  <c r="E29" i="40"/>
  <c r="C29" i="40"/>
  <c r="E13" i="40"/>
  <c r="D13" i="40"/>
  <c r="E12" i="40"/>
  <c r="C12" i="40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<sst xmlns="http://schemas.openxmlformats.org/spreadsheetml/2006/main" count="689" uniqueCount="164">
  <si>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</si>
  <si>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</si>
  <si>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</si>
  <si>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</si>
  <si>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</si>
  <si>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</si>
  <si>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</si>
  <si>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</si>
  <si>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</si>
  <si>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</si>
  <si>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</si>
  <si>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</si>
  <si>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</si>
  <si>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</si>
  <si>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</si>
  <si>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</si>
  <si>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</si>
  <si>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</si>
  <si>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</si>
  <si>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</si>
  <si>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</si>
  <si>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</si>
  <si>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</si>
  <si>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</si>
  <si>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</si>
  <si>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</si>
  <si>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</si>
  <si>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</si>
  <si>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</si>
  <si>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</si>
  <si>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</si>
  <si>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</si>
  <si>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</si>
  <si>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</si>
  <si>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</si>
  <si>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</si>
  <si>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</si>
  <si>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</si>
  <si>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</si>
  <si>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</si>
  <si>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</si>
  <si>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</si>
  <si>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白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</si>
  <si>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</si>
  <si>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</si>
  <si>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</si>
  <si>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</si>
  <si>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</si>
  <si>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随性付</t>
    <phoneticPr fontId="8" type="noConversion"/>
  </si>
  <si>
    <t>12.11一年内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</si>
  <si>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</si>
  <si>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</si>
  <si>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</si>
  <si>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</si>
  <si>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临额3.20</t>
    <phoneticPr fontId="8" type="noConversion"/>
  </si>
  <si>
    <t>返现利息..</t>
    <phoneticPr fontId="8" type="noConversion"/>
  </si>
  <si>
    <t>12.27白</t>
    <phoneticPr fontId="8" type="noConversion"/>
  </si>
  <si>
    <t>1号加油</t>
    <phoneticPr fontId="8" type="noConversion"/>
  </si>
  <si>
    <t>邮政(18)</t>
    <phoneticPr fontId="1" type="noConversion"/>
  </si>
  <si>
    <t>12.3.0</t>
    <phoneticPr fontId="8" type="noConversion"/>
  </si>
  <si>
    <t>1230酒店</t>
    <phoneticPr fontId="8" type="noConversion"/>
  </si>
  <si>
    <t>1230服装积分?</t>
    <phoneticPr fontId="8" type="noConversion"/>
  </si>
  <si>
    <t>1.1白三笔</t>
    <phoneticPr fontId="8" type="noConversion"/>
  </si>
  <si>
    <t>5211五金1.1</t>
    <phoneticPr fontId="8" type="noConversion"/>
  </si>
  <si>
    <t>11美容院</t>
    <phoneticPr fontId="8" type="noConversion"/>
  </si>
  <si>
    <t>jd1.2</t>
    <phoneticPr fontId="8" type="noConversion"/>
  </si>
  <si>
    <t>蔡卫/丽芬</t>
    <phoneticPr fontId="8" type="noConversion"/>
  </si>
  <si>
    <t>体重</t>
    <phoneticPr fontId="8" type="noConversion"/>
  </si>
  <si>
    <t>1.5星球</t>
    <phoneticPr fontId="8" type="noConversion"/>
  </si>
  <si>
    <t>芬</t>
    <phoneticPr fontId="8" type="noConversion"/>
  </si>
  <si>
    <t>琼K2</t>
    <phoneticPr fontId="8" type="noConversion"/>
  </si>
  <si>
    <t>消费到2W有188</t>
    <phoneticPr fontId="8" type="noConversion"/>
  </si>
  <si>
    <t>车友1105</t>
    <phoneticPr fontId="8" type="noConversion"/>
  </si>
  <si>
    <t>睿白1109</t>
    <phoneticPr fontId="8" type="noConversion"/>
  </si>
  <si>
    <t>临时2.28</t>
    <phoneticPr fontId="8" type="noConversion"/>
  </si>
  <si>
    <t>6笔99换星8克</t>
    <phoneticPr fontId="8" type="noConversion"/>
  </si>
  <si>
    <t>A31兴行分开</t>
    <phoneticPr fontId="8" type="noConversion"/>
  </si>
  <si>
    <t>1.13新华书店</t>
    <phoneticPr fontId="8" type="noConversion"/>
  </si>
  <si>
    <t>1.22住宿</t>
    <phoneticPr fontId="8" type="noConversion"/>
  </si>
  <si>
    <t>23加油</t>
    <phoneticPr fontId="8" type="noConversion"/>
  </si>
  <si>
    <t>24百货</t>
    <phoneticPr fontId="8" type="noConversion"/>
  </si>
  <si>
    <t>1.25</t>
    <phoneticPr fontId="8" type="noConversion"/>
  </si>
  <si>
    <t>taobao</t>
    <phoneticPr fontId="8" type="noConversion"/>
  </si>
  <si>
    <t>26加油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</si>
  <si>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</si>
  <si>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</si>
  <si>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</si>
  <si>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</si>
  <si>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白金1.29</t>
    <phoneticPr fontId="8" type="noConversion"/>
  </si>
  <si>
    <t>30号超市积分?</t>
    <phoneticPr fontId="8" type="noConversion"/>
  </si>
  <si>
    <t>30超市看积分</t>
    <phoneticPr fontId="8" type="noConversion"/>
  </si>
  <si>
    <t>30超市积分</t>
    <phoneticPr fontId="8" type="noConversion"/>
  </si>
  <si>
    <t>l号加油金卡</t>
    <phoneticPr fontId="8" type="noConversion"/>
  </si>
  <si>
    <t>2.1白条</t>
    <phoneticPr fontId="8" type="noConversion"/>
  </si>
  <si>
    <t>白条2</t>
    <phoneticPr fontId="8" type="noConversion"/>
  </si>
  <si>
    <t>白条3</t>
    <phoneticPr fontId="8" type="noConversion"/>
  </si>
  <si>
    <t>堂加油宝</t>
    <phoneticPr fontId="8" type="noConversion"/>
  </si>
  <si>
    <t>2.4利息</t>
    <phoneticPr fontId="8" type="noConversion"/>
  </si>
  <si>
    <t>丽芬/华夏称</t>
    <phoneticPr fontId="8" type="noConversion"/>
  </si>
  <si>
    <t>12.11一年</t>
    <phoneticPr fontId="8" type="noConversion"/>
  </si>
  <si>
    <t xml:space="preserve">                                                                      </t>
    <phoneticPr fontId="8" type="noConversion"/>
  </si>
  <si>
    <t>交通(22)</t>
    <phoneticPr fontId="1" type="noConversion"/>
  </si>
  <si>
    <t>沃1</t>
    <phoneticPr fontId="8" type="noConversion"/>
  </si>
  <si>
    <t>合</t>
    <phoneticPr fontId="8" type="noConversion"/>
  </si>
  <si>
    <t>沃2.13</t>
    <phoneticPr fontId="8" type="noConversion"/>
  </si>
  <si>
    <t>沃3</t>
    <phoneticPr fontId="8" type="noConversion"/>
  </si>
  <si>
    <t>三次2018</t>
    <phoneticPr fontId="8" type="noConversion"/>
  </si>
  <si>
    <t>有50元卡</t>
    <phoneticPr fontId="8" type="noConversion"/>
  </si>
  <si>
    <t>沃4</t>
    <phoneticPr fontId="8" type="noConversion"/>
  </si>
  <si>
    <t>杨宏借1500</t>
    <phoneticPr fontId="8" type="noConversion"/>
  </si>
  <si>
    <t>2.14普卡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</si>
  <si>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</si>
  <si>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</si>
  <si>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</si>
  <si>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2.15普卡</t>
    <phoneticPr fontId="8" type="noConversion"/>
  </si>
  <si>
    <t>2.16普卡</t>
    <phoneticPr fontId="8" type="noConversion"/>
  </si>
  <si>
    <t>2.17普卡</t>
    <phoneticPr fontId="8" type="noConversion"/>
  </si>
  <si>
    <t>2.18普卡</t>
    <phoneticPr fontId="8" type="noConversion"/>
  </si>
  <si>
    <t>金堂华夏156.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</si>
  <si>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</si>
  <si>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</si>
  <si>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</si>
  <si>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</si>
  <si>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</si>
  <si>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</si>
  <si>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</si>
  <si>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</si>
  <si>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</si>
  <si>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</si>
  <si>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</si>
  <si>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</si>
  <si>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</si>
  <si>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</si>
  <si>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</si>
  <si>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</si>
  <si>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</si>
  <si>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</si>
  <si>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</si>
  <si>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</si>
  <si>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</si>
  <si>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</si>
  <si>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</si>
  <si>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</si>
  <si>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</si>
  <si>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</si>
  <si>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</si>
  <si>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加油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</si>
  <si>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</si>
  <si>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</si>
  <si>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</si>
  <si>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加油</t>
    <phoneticPr fontId="8" type="noConversion"/>
  </si>
  <si>
    <t>26餐饮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</si>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</sst>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7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58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58" fontId="3" fillId="6" borderId="0" xfId="0" applyNumberFormat="1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2" activePane="bottomLeft" state="frozen"/>
      <selection pane="bottomLeft" activeCell="P10" sqref="P1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/>
      <c r="B2" s="45"/>
      <c r="C2" s="45"/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>
        <v>5773.66</v>
      </c>
      <c r="D3" s="115">
        <f>B3-C3-E3</f>
        <v>104218.23999999999</v>
      </c>
      <c r="E3" s="116">
        <f>SUM(F3:BE3)</f>
        <v>4008.1</v>
      </c>
      <c r="F3" s="117">
        <v>300</v>
      </c>
      <c r="G3" s="117">
        <v>302.5</v>
      </c>
      <c r="H3" s="117">
        <v>320.60000000000002</v>
      </c>
      <c r="I3" s="117">
        <v>562</v>
      </c>
      <c r="J3" s="117">
        <v>723.5</v>
      </c>
      <c r="K3" s="117">
        <v>317</v>
      </c>
      <c r="L3" s="117">
        <v>432.5</v>
      </c>
      <c r="M3" s="117">
        <v>300</v>
      </c>
      <c r="N3" s="117">
        <v>750</v>
      </c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/>
      <c r="K4" s="34"/>
      <c r="L4" s="34">
        <v>12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>
        <v>1124.6099999999999</v>
      </c>
      <c r="D5" s="134">
        <f>B5-C5-E5</f>
        <v>61875.39</v>
      </c>
      <c r="E5" s="135">
        <f>SUM(F5:BE5)</f>
        <v>0</v>
      </c>
      <c r="F5" s="157"/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159</v>
      </c>
      <c r="B7" s="151">
        <v>0</v>
      </c>
      <c r="C7" s="151"/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28</v>
      </c>
      <c r="B9" s="115">
        <v>17000</v>
      </c>
      <c r="C9" s="115">
        <v>0</v>
      </c>
      <c r="D9" s="115">
        <f>B9-C9-E9</f>
        <v>14915.1</v>
      </c>
      <c r="E9" s="116">
        <f>SUM(F9:BE9)</f>
        <v>2084.9</v>
      </c>
      <c r="F9" s="117">
        <v>320</v>
      </c>
      <c r="G9" s="122">
        <v>186.7</v>
      </c>
      <c r="H9" s="122">
        <v>322</v>
      </c>
      <c r="I9" s="122">
        <v>120</v>
      </c>
      <c r="J9" s="122">
        <v>263</v>
      </c>
      <c r="K9" s="122">
        <v>200</v>
      </c>
      <c r="L9" s="122">
        <v>593.20000000000005</v>
      </c>
      <c r="M9" s="122">
        <v>80</v>
      </c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/>
      <c r="C10" s="70"/>
      <c r="D10" s="71"/>
      <c r="E10" s="71"/>
      <c r="F10" s="34" t="s">
        <v>160</v>
      </c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34</v>
      </c>
      <c r="B11" s="76">
        <v>390</v>
      </c>
      <c r="C11" s="76">
        <v>170</v>
      </c>
      <c r="D11" s="76">
        <f>B11-C11-E11</f>
        <v>0</v>
      </c>
      <c r="E11" s="77">
        <f>SUM(F11:BE11)</f>
        <v>220</v>
      </c>
      <c r="F11" s="78">
        <v>100</v>
      </c>
      <c r="G11" s="78">
        <v>120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194390</v>
      </c>
      <c r="C12" s="74">
        <f>SUM(C3,C5,C7,C9,C11)</f>
        <v>7068.2699999999995</v>
      </c>
      <c r="D12" s="7">
        <f>SUM(D3,D5,D7,D9,D11)</f>
        <v>181008.73</v>
      </c>
      <c r="E12" s="7">
        <f>SUM(E3,E5,E7,E9,E11)</f>
        <v>6313</v>
      </c>
      <c r="F12" s="7" t="s">
        <v>84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123</v>
      </c>
      <c r="B15" s="115">
        <v>27000</v>
      </c>
      <c r="C15" s="116">
        <f>SUM(D16,E16)</f>
        <v>0</v>
      </c>
      <c r="D15" s="125">
        <f>B15-C15-E15</f>
        <v>26937.05</v>
      </c>
      <c r="E15" s="115">
        <f>SUM(F15:BE15)</f>
        <v>62.95</v>
      </c>
      <c r="F15" s="122">
        <v>62.95</v>
      </c>
      <c r="G15" s="122">
        <v>0</v>
      </c>
      <c r="H15" s="122"/>
      <c r="I15" s="122"/>
      <c r="J15" s="122"/>
      <c r="K15" s="122"/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4.16</v>
      </c>
      <c r="C16" s="4"/>
      <c r="D16" s="97">
        <v>0</v>
      </c>
      <c r="E16" s="97">
        <v>0</v>
      </c>
      <c r="F16" s="34" t="s">
        <v>162</v>
      </c>
      <c r="G16" s="34" t="s">
        <v>163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124</v>
      </c>
      <c r="B17" s="128">
        <v>31000</v>
      </c>
      <c r="C17" s="164"/>
      <c r="D17" s="129">
        <f>B17-C17-E17</f>
        <v>26858.5</v>
      </c>
      <c r="E17" s="128">
        <f>SUM(F17:BE17)</f>
        <v>4141.5</v>
      </c>
      <c r="F17" s="130">
        <v>850</v>
      </c>
      <c r="G17" s="130">
        <v>1928</v>
      </c>
      <c r="H17" s="130">
        <v>233</v>
      </c>
      <c r="I17" s="130">
        <v>477</v>
      </c>
      <c r="J17" s="130">
        <v>210</v>
      </c>
      <c r="K17" s="130">
        <v>232</v>
      </c>
      <c r="L17" s="130">
        <v>211.5</v>
      </c>
      <c r="M17" s="130"/>
      <c r="N17" s="130"/>
      <c r="O17" s="130"/>
      <c r="P17" s="130"/>
      <c r="Q17" s="130"/>
      <c r="R17" s="130"/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4.12</v>
      </c>
      <c r="C18" s="20"/>
      <c r="D18" s="4"/>
      <c r="E18" s="42" t="s">
        <v>19</v>
      </c>
      <c r="F18" s="34"/>
      <c r="G18" s="34" t="s">
        <v>146</v>
      </c>
      <c r="H18" s="34"/>
      <c r="I18" s="34"/>
      <c r="J18" s="56" t="s">
        <v>161</v>
      </c>
      <c r="K18" s="56"/>
      <c r="L18" s="56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/>
      <c r="D19" s="116">
        <f>B19-C19-E19</f>
        <v>9478.99</v>
      </c>
      <c r="E19" s="116">
        <f>SUM(F19:BE19)</f>
        <v>5521.01</v>
      </c>
      <c r="F19" s="117">
        <v>3628.59</v>
      </c>
      <c r="G19" s="117">
        <v>388</v>
      </c>
      <c r="H19" s="120">
        <v>168</v>
      </c>
      <c r="I19" s="120">
        <v>351</v>
      </c>
      <c r="J19" s="120">
        <v>161.30000000000001</v>
      </c>
      <c r="K19" s="120">
        <v>15</v>
      </c>
      <c r="L19" s="120">
        <v>28.88</v>
      </c>
      <c r="M19" s="120">
        <v>351</v>
      </c>
      <c r="N19" s="120">
        <v>23</v>
      </c>
      <c r="O19" s="120">
        <v>16.899999999999999</v>
      </c>
      <c r="P19" s="120">
        <v>40.700000000000003</v>
      </c>
      <c r="Q19" s="120">
        <v>24.88</v>
      </c>
      <c r="R19" s="116">
        <v>323.76</v>
      </c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4.13</v>
      </c>
      <c r="C20" s="97"/>
      <c r="D20" s="3"/>
      <c r="E20" s="3"/>
      <c r="F20" s="34" t="s">
        <v>155</v>
      </c>
      <c r="G20" s="33" t="s">
        <v>156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/>
      <c r="D21" s="140">
        <f>B21-C21-E21</f>
        <v>7709.4</v>
      </c>
      <c r="E21" s="141">
        <f>SUM(F21:BE21)</f>
        <v>5290.6</v>
      </c>
      <c r="F21" s="142">
        <v>2365.6</v>
      </c>
      <c r="G21" s="142">
        <v>2865</v>
      </c>
      <c r="H21" s="142">
        <v>60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0"/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148</v>
      </c>
      <c r="G22" s="34"/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43000</v>
      </c>
      <c r="C23" s="146"/>
      <c r="D23" s="145">
        <f>B23-C23-E23</f>
        <v>40618</v>
      </c>
      <c r="E23" s="145">
        <f>SUM(F23:BE23)</f>
        <v>2382</v>
      </c>
      <c r="F23" s="147">
        <v>1000</v>
      </c>
      <c r="G23" s="147">
        <v>1382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4.1399999999999997</v>
      </c>
      <c r="C24" s="81"/>
      <c r="D24" s="4"/>
      <c r="E24" s="42" t="s">
        <v>19</v>
      </c>
      <c r="F24" s="34" t="s">
        <v>150</v>
      </c>
      <c r="G24" s="34" t="s">
        <v>151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19610</v>
      </c>
      <c r="C25" s="135"/>
      <c r="D25" s="134">
        <f>B25-C25-E25</f>
        <v>18805</v>
      </c>
      <c r="E25" s="134">
        <f>SUM(F25:BE25)</f>
        <v>805</v>
      </c>
      <c r="F25" s="136">
        <v>120</v>
      </c>
      <c r="G25" s="136">
        <v>180</v>
      </c>
      <c r="H25" s="136">
        <v>122</v>
      </c>
      <c r="I25" s="136">
        <v>100</v>
      </c>
      <c r="J25" s="136">
        <v>163</v>
      </c>
      <c r="K25" s="136">
        <v>120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4.1399999999999997</v>
      </c>
      <c r="C26" s="32"/>
      <c r="D26" s="129"/>
      <c r="E26" s="42" t="s">
        <v>32</v>
      </c>
      <c r="F26" s="34" t="s">
        <v>149</v>
      </c>
      <c r="G26" s="34" t="s">
        <v>149</v>
      </c>
      <c r="H26" s="34">
        <v>3</v>
      </c>
      <c r="I26" s="34">
        <v>4</v>
      </c>
      <c r="J26" s="34">
        <v>5</v>
      </c>
      <c r="K26" s="34">
        <v>6</v>
      </c>
      <c r="L26" s="126"/>
      <c r="M26" s="4"/>
      <c r="N26" s="126"/>
      <c r="O26" s="126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0</v>
      </c>
      <c r="D27" s="115">
        <f>B27-C27-E27</f>
        <v>11660</v>
      </c>
      <c r="E27" s="115">
        <f>SUM(F27:BE27)</f>
        <v>340</v>
      </c>
      <c r="F27" s="122">
        <v>170</v>
      </c>
      <c r="G27" s="122">
        <v>170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4.1500000000000004</v>
      </c>
      <c r="C28" s="20" t="s">
        <v>44</v>
      </c>
      <c r="D28" s="9"/>
      <c r="E28" s="42" t="s">
        <v>87</v>
      </c>
      <c r="F28" s="34" t="s">
        <v>153</v>
      </c>
      <c r="G28" s="34" t="s">
        <v>158</v>
      </c>
      <c r="H28" s="15"/>
      <c r="I28" s="34"/>
      <c r="J28" s="34"/>
      <c r="K28" s="34"/>
      <c r="L28" s="126"/>
      <c r="M28" s="126"/>
      <c r="N28" s="126"/>
      <c r="O28" s="126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160610</v>
      </c>
      <c r="C29" s="19">
        <f>SUM(C15,C17,C19,C21,C23,C25,C27)</f>
        <v>0</v>
      </c>
      <c r="D29" s="11">
        <f>SUM(D15,D17,D19,D21,D23,D25,D27)</f>
        <v>142066.94</v>
      </c>
      <c r="E29" s="11">
        <f>SUM(E15,E17,E19,E21,E23,E25,E27)</f>
        <v>18543.059999999998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/>
      <c r="D30" s="48"/>
      <c r="E30" s="48"/>
      <c r="F30" s="97"/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355000</v>
      </c>
      <c r="L31" s="2"/>
      <c r="M31" s="69" t="s">
        <v>40</v>
      </c>
      <c r="N31" s="85">
        <f>SUM(A39,A48,A58)</f>
        <v>176999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31924.329999999958</v>
      </c>
      <c r="L32" s="2"/>
      <c r="M32" s="86" t="s">
        <v>41</v>
      </c>
      <c r="N32" s="87">
        <f>SUM(N31,-K32)</f>
        <v>145074.67000000004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82" t="s">
        <v>38</v>
      </c>
      <c r="K33" s="85">
        <f>SUM(D12,D29)</f>
        <v>323075.67000000004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09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0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4">
        <v>43275</v>
      </c>
      <c r="E39" s="40"/>
      <c r="F39" s="29"/>
      <c r="G39" s="25"/>
      <c r="H39" s="25"/>
      <c r="I39" s="26"/>
      <c r="M39" s="165" t="s">
        <v>154</v>
      </c>
      <c r="P39" s="14"/>
    </row>
    <row r="40" spans="1:16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04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6">
      <c r="A43" s="23">
        <f>SUM(B43:C43)</f>
        <v>119600</v>
      </c>
      <c r="B43" s="25">
        <v>119600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63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 t="s">
        <v>157</v>
      </c>
      <c r="D46" s="96">
        <v>43517</v>
      </c>
      <c r="E46" s="29"/>
      <c r="F46" s="29"/>
      <c r="G46" s="29"/>
      <c r="H46" s="29"/>
      <c r="I46" s="29"/>
      <c r="J46" s="82" t="s">
        <v>147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120999</v>
      </c>
      <c r="B48" s="25">
        <f>SUM(B43,B45,B47)</f>
        <v>119600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29"/>
      <c r="H56" s="29"/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2" spans="1:10">
      <c r="A62" s="98" t="s">
        <v>45</v>
      </c>
      <c r="B62" s="82">
        <v>30000</v>
      </c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711873.5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>
        <v>3400</v>
      </c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66" customFormat="1"/>
    <row r="79" spans="1:26" s="166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5" sqref="A55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32420.58</v>
      </c>
      <c r="D3" s="9">
        <f>B3-C3-E3</f>
        <v>28276.620000000003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77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>
        <v>27956</v>
      </c>
      <c r="D5" s="9">
        <f>B5-C5-E5</f>
        <v>222</v>
      </c>
      <c r="E5" s="8">
        <f>SUM(F5:BE5)</f>
        <v>19822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/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74</v>
      </c>
      <c r="C6" s="4"/>
      <c r="D6" s="4"/>
      <c r="E6" s="4"/>
      <c r="F6" s="34">
        <v>1.1100000000000001</v>
      </c>
      <c r="G6" s="34"/>
      <c r="H6" s="34" t="s">
        <v>71</v>
      </c>
      <c r="I6" s="34">
        <v>1.1200000000000001</v>
      </c>
      <c r="J6" s="4">
        <v>1.1299999999999999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7707.6</v>
      </c>
      <c r="D9" s="9">
        <f>B9-C9-E9</f>
        <v>1267.2999999999993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2">
        <v>1.1100000000000001</v>
      </c>
      <c r="G10" s="34"/>
      <c r="H10" s="71">
        <v>1.1100000000000001</v>
      </c>
      <c r="I10" s="34">
        <v>1.1200000000000001</v>
      </c>
      <c r="J10" s="34">
        <v>1.1200000000000001</v>
      </c>
      <c r="K10" s="71">
        <v>1.19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230</v>
      </c>
      <c r="C11" s="76"/>
      <c r="D11" s="76">
        <f>B11-C11-E11</f>
        <v>-102</v>
      </c>
      <c r="E11" s="77">
        <f>SUM(F11:BE11)</f>
        <v>332</v>
      </c>
      <c r="F11" s="78">
        <v>130</v>
      </c>
      <c r="G11" s="78">
        <v>100</v>
      </c>
      <c r="H11" s="78">
        <v>102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180230</v>
      </c>
      <c r="C12" s="74">
        <f>SUM(C3,C5,C7,C9,C11)</f>
        <v>68084.180000000008</v>
      </c>
      <c r="D12" s="7">
        <f>SUM(D3,D5,D7,D9,D11)</f>
        <v>29663.920000000002</v>
      </c>
      <c r="E12" s="7">
        <f>SUM(E3,E5,E7,E9,E11)</f>
        <v>82481.899999999994</v>
      </c>
      <c r="F12" s="7" t="s">
        <v>75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58</v>
      </c>
      <c r="B15" s="4">
        <v>15000</v>
      </c>
      <c r="C15" s="3"/>
      <c r="D15" s="8">
        <f>B15-C15-E15</f>
        <v>6380.1100000000006</v>
      </c>
      <c r="E15" s="8">
        <f>SUM(F15:BE15)</f>
        <v>8619.89</v>
      </c>
      <c r="F15" s="33">
        <v>7500</v>
      </c>
      <c r="G15" s="33">
        <v>235.5</v>
      </c>
      <c r="H15" s="36">
        <v>181</v>
      </c>
      <c r="I15" s="36">
        <v>55</v>
      </c>
      <c r="J15" s="36">
        <v>15.5</v>
      </c>
      <c r="K15" s="36">
        <v>488.89</v>
      </c>
      <c r="L15" s="36">
        <v>99</v>
      </c>
      <c r="M15" s="36">
        <v>45</v>
      </c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1.7</v>
      </c>
      <c r="C16" s="20"/>
      <c r="D16" s="3"/>
      <c r="E16" s="3"/>
      <c r="F16" s="34" t="s">
        <v>60</v>
      </c>
      <c r="G16" s="34"/>
      <c r="H16" s="34"/>
      <c r="I16" s="33"/>
      <c r="J16" s="33"/>
      <c r="K16" s="51" t="s">
        <v>65</v>
      </c>
      <c r="L16" s="51" t="s">
        <v>68</v>
      </c>
      <c r="M16" s="33"/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/>
      <c r="D17" s="57">
        <f>B17-C17-E17</f>
        <v>45026.299999999996</v>
      </c>
      <c r="E17" s="9">
        <f>SUM(F17:BE17)</f>
        <v>62973.700000000004</v>
      </c>
      <c r="F17" s="34">
        <v>8936.2000000000007</v>
      </c>
      <c r="G17" s="34">
        <v>4500</v>
      </c>
      <c r="H17" s="34">
        <v>6300</v>
      </c>
      <c r="I17" s="34">
        <v>5560</v>
      </c>
      <c r="J17" s="34">
        <v>793.8</v>
      </c>
      <c r="K17" s="34">
        <v>502.3</v>
      </c>
      <c r="L17" s="34">
        <v>7536.5</v>
      </c>
      <c r="M17" s="34">
        <v>9880</v>
      </c>
      <c r="N17" s="34">
        <v>7500</v>
      </c>
      <c r="O17" s="34">
        <v>650</v>
      </c>
      <c r="P17" s="33">
        <v>2535.5</v>
      </c>
      <c r="Q17" s="34">
        <v>3500</v>
      </c>
      <c r="R17" s="34">
        <v>1872.8</v>
      </c>
      <c r="S17" s="34">
        <v>180</v>
      </c>
      <c r="T17" s="4">
        <v>200.5</v>
      </c>
      <c r="U17" s="4">
        <v>220.3</v>
      </c>
      <c r="V17" s="4">
        <v>753.2</v>
      </c>
      <c r="W17" s="4">
        <v>520</v>
      </c>
      <c r="X17" s="4">
        <v>302.60000000000002</v>
      </c>
      <c r="Y17" s="4">
        <v>180</v>
      </c>
      <c r="Z17" s="14">
        <v>200</v>
      </c>
      <c r="AA17" s="14">
        <v>350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95" t="s">
        <v>54</v>
      </c>
      <c r="B18" s="32">
        <v>1.17</v>
      </c>
      <c r="C18" s="4"/>
      <c r="D18" s="4"/>
      <c r="E18" s="4"/>
      <c r="F18" s="34">
        <v>12.25</v>
      </c>
      <c r="G18" s="34">
        <v>2</v>
      </c>
      <c r="H18" s="34">
        <v>3</v>
      </c>
      <c r="I18" s="34">
        <v>4</v>
      </c>
      <c r="J18" s="34">
        <v>12.27</v>
      </c>
      <c r="K18" s="34">
        <v>5</v>
      </c>
      <c r="L18" s="34">
        <v>5</v>
      </c>
      <c r="M18" s="34">
        <v>12.28</v>
      </c>
      <c r="N18" s="34" t="s">
        <v>59</v>
      </c>
      <c r="O18" s="34">
        <v>1</v>
      </c>
      <c r="P18" s="34" t="s">
        <v>63</v>
      </c>
      <c r="Q18" s="34" t="s">
        <v>64</v>
      </c>
      <c r="R18" s="34">
        <v>4</v>
      </c>
      <c r="S18" s="34">
        <v>1.8</v>
      </c>
      <c r="T18" s="34">
        <v>2</v>
      </c>
      <c r="U18" s="34">
        <v>3</v>
      </c>
      <c r="V18" s="4">
        <v>4</v>
      </c>
      <c r="W18" s="4">
        <v>4</v>
      </c>
      <c r="X18" s="4">
        <v>5</v>
      </c>
      <c r="Y18" s="4">
        <v>1</v>
      </c>
      <c r="Z18" s="14">
        <v>2</v>
      </c>
      <c r="AA18" s="14">
        <v>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16457</v>
      </c>
      <c r="E19" s="9">
        <f>SUM(F19:BE19)</f>
        <v>8543</v>
      </c>
      <c r="F19" s="34">
        <v>5368</v>
      </c>
      <c r="G19" s="34">
        <v>1630</v>
      </c>
      <c r="H19" s="34">
        <v>598</v>
      </c>
      <c r="I19" s="34">
        <v>135</v>
      </c>
      <c r="J19" s="34">
        <v>200</v>
      </c>
      <c r="K19" s="34">
        <v>612</v>
      </c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>
        <v>1.1200000000000001</v>
      </c>
      <c r="C20" s="20"/>
      <c r="D20" s="4"/>
      <c r="E20" s="42" t="s">
        <v>19</v>
      </c>
      <c r="F20" s="34">
        <v>12.25</v>
      </c>
      <c r="G20" s="34">
        <v>12.25</v>
      </c>
      <c r="H20" s="34"/>
      <c r="I20" s="34">
        <v>12.27</v>
      </c>
      <c r="J20" s="34">
        <v>12.27</v>
      </c>
      <c r="K20" s="34" t="s">
        <v>62</v>
      </c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5353.5</v>
      </c>
      <c r="E21" s="8">
        <f>SUM(F21:BE21)</f>
        <v>7646.5</v>
      </c>
      <c r="F21" s="34">
        <v>6000</v>
      </c>
      <c r="G21" s="34">
        <v>1568.5</v>
      </c>
      <c r="H21" s="35">
        <v>78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1.1299999999999999</v>
      </c>
      <c r="C22" s="4"/>
      <c r="D22" s="4"/>
      <c r="E22" s="4"/>
      <c r="F22" s="34">
        <v>12.25</v>
      </c>
      <c r="G22" s="34">
        <v>1</v>
      </c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20245.18</v>
      </c>
      <c r="E23" s="9">
        <f>SUM(F23:BE23)</f>
        <v>15754.819999999998</v>
      </c>
      <c r="F23" s="34">
        <v>2530</v>
      </c>
      <c r="G23" s="34">
        <v>7862.3</v>
      </c>
      <c r="H23" s="34">
        <v>3560</v>
      </c>
      <c r="I23" s="34">
        <v>865.3</v>
      </c>
      <c r="J23" s="34">
        <v>880</v>
      </c>
      <c r="K23" s="34">
        <v>57.22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1.1399999999999999</v>
      </c>
      <c r="C24" s="81"/>
      <c r="D24" s="4"/>
      <c r="E24" s="42" t="s">
        <v>19</v>
      </c>
      <c r="F24" s="34">
        <v>12.26</v>
      </c>
      <c r="G24" s="34">
        <v>12.26</v>
      </c>
      <c r="H24" s="34">
        <v>12.27</v>
      </c>
      <c r="I24" s="34"/>
      <c r="J24" s="34"/>
      <c r="K24" s="34" t="s">
        <v>61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19770</v>
      </c>
      <c r="C25" s="3"/>
      <c r="D25" s="9">
        <f>B25-C25-E25</f>
        <v>8912</v>
      </c>
      <c r="E25" s="9">
        <f>SUM(F25:BE25)</f>
        <v>10858</v>
      </c>
      <c r="F25" s="34">
        <v>7500</v>
      </c>
      <c r="G25" s="34">
        <v>2358</v>
      </c>
      <c r="H25" s="34">
        <v>1000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/>
      <c r="C26" s="32"/>
      <c r="D26" s="4"/>
      <c r="E26" s="42" t="s">
        <v>32</v>
      </c>
      <c r="F26" s="34">
        <v>12.26</v>
      </c>
      <c r="G26" s="34">
        <v>12.26</v>
      </c>
      <c r="H26" s="34">
        <v>12.27</v>
      </c>
      <c r="I26" s="34"/>
      <c r="J26" s="34"/>
      <c r="K26" s="34"/>
      <c r="L26" s="34"/>
      <c r="M26" s="4"/>
      <c r="N26" s="34"/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6185</v>
      </c>
      <c r="E27" s="9">
        <f>SUM(F27:BE27)</f>
        <v>5815</v>
      </c>
      <c r="F27" s="34">
        <v>3590</v>
      </c>
      <c r="G27" s="34">
        <v>1105</v>
      </c>
      <c r="H27" s="34">
        <v>70</v>
      </c>
      <c r="I27" s="34">
        <v>1050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1.1499999999999999</v>
      </c>
      <c r="C28" s="20" t="s">
        <v>44</v>
      </c>
      <c r="D28" s="9"/>
      <c r="E28" s="9"/>
      <c r="F28" s="34" t="s">
        <v>56</v>
      </c>
      <c r="G28" s="34" t="s">
        <v>56</v>
      </c>
      <c r="H28" s="15"/>
      <c r="I28" s="34">
        <v>50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228770</v>
      </c>
      <c r="C29" s="19">
        <f>SUM(C15,C17,C19,C21,C23,C25,C27)</f>
        <v>0</v>
      </c>
      <c r="D29" s="11">
        <f>SUM(D15,D17,D19,D21,D23,D25,D27)</f>
        <v>108559.09</v>
      </c>
      <c r="E29" s="11">
        <f>SUM(E15,E17,E19,E21,E23,E25,E27)</f>
        <v>120210.90999999999</v>
      </c>
      <c r="F29" s="44"/>
      <c r="G29" s="44"/>
      <c r="H29" s="44"/>
      <c r="I29" s="44" t="s">
        <v>57</v>
      </c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49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409000</v>
      </c>
      <c r="L31" s="2"/>
      <c r="M31" s="69" t="s">
        <v>40</v>
      </c>
      <c r="N31" s="85">
        <f>SUM(A39,A48,A58)</f>
        <v>494863</v>
      </c>
      <c r="O31" s="2"/>
    </row>
    <row r="32" spans="1:52">
      <c r="E32" s="69" t="s">
        <v>69</v>
      </c>
      <c r="F32" s="69" t="s">
        <v>69</v>
      </c>
      <c r="G32" s="22"/>
      <c r="H32" s="2"/>
      <c r="I32" s="2"/>
      <c r="J32" s="82" t="s">
        <v>39</v>
      </c>
      <c r="K32" s="84">
        <f>SUM(K31,-K33)</f>
        <v>270776.99</v>
      </c>
      <c r="L32" s="2"/>
      <c r="M32" s="86" t="s">
        <v>41</v>
      </c>
      <c r="N32" s="87">
        <f>SUM(N31,-K32)</f>
        <v>224086.01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>
        <v>123</v>
      </c>
      <c r="G33" s="25"/>
      <c r="H33" s="26" t="s">
        <v>67</v>
      </c>
      <c r="I33" s="26"/>
      <c r="J33" s="82" t="s">
        <v>38</v>
      </c>
      <c r="K33" s="85">
        <f>SUM(D12,D29)</f>
        <v>138223.01</v>
      </c>
      <c r="L33" s="2"/>
    </row>
    <row r="34" spans="1:14">
      <c r="A34" s="23">
        <f>SUM(B34:C34)</f>
        <v>183400</v>
      </c>
      <c r="B34" s="25">
        <v>0</v>
      </c>
      <c r="C34" s="27">
        <f>SUM(D34:R34)</f>
        <v>183400</v>
      </c>
      <c r="D34" s="30">
        <v>40000</v>
      </c>
      <c r="E34" s="30">
        <v>100000</v>
      </c>
      <c r="F34" s="30">
        <v>41000</v>
      </c>
      <c r="G34" s="31">
        <v>600</v>
      </c>
      <c r="H34" s="31">
        <v>600</v>
      </c>
      <c r="I34" s="31">
        <v>600</v>
      </c>
      <c r="J34" s="109">
        <v>600</v>
      </c>
      <c r="K34" s="2"/>
    </row>
    <row r="35" spans="1:14">
      <c r="A35" s="23" t="s">
        <v>66</v>
      </c>
      <c r="B35" s="25"/>
      <c r="C35" s="25"/>
      <c r="D35" s="29">
        <v>43133</v>
      </c>
      <c r="E35" s="103">
        <v>43135</v>
      </c>
      <c r="F35" s="103">
        <v>43139</v>
      </c>
      <c r="G35" s="29"/>
      <c r="H35" s="29">
        <v>43162</v>
      </c>
      <c r="I35" s="29"/>
      <c r="J35" s="110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213400</v>
      </c>
      <c r="B39" s="25">
        <f>SUM(B34,B36,B38)</f>
        <v>0</v>
      </c>
      <c r="C39" s="24">
        <f>SUM(C34,C36,C38)</f>
        <v>213400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/>
      <c r="G40" s="82"/>
      <c r="I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198000</v>
      </c>
      <c r="B43" s="25">
        <v>198000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60463</v>
      </c>
      <c r="B45" s="25">
        <v>60463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258463</v>
      </c>
      <c r="B48" s="25">
        <f>SUM(B43,B45,B47)</f>
        <v>258463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2">
      <c r="A54" s="23"/>
      <c r="B54" s="25"/>
      <c r="C54" s="25"/>
      <c r="D54" s="29"/>
      <c r="E54" s="29"/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23000</v>
      </c>
      <c r="B58" s="25">
        <f>SUM(B53,B55,B57)</f>
        <v>0</v>
      </c>
      <c r="C58" s="25">
        <f>SUM(C53,C55,C57)</f>
        <v>23000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49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197877.00000000003</v>
      </c>
      <c r="C68" s="14">
        <v>1500</v>
      </c>
      <c r="D68" s="14">
        <v>532.29999999999995</v>
      </c>
      <c r="E68" s="14">
        <v>365.3</v>
      </c>
      <c r="F68" s="14">
        <v>371.6</v>
      </c>
      <c r="G68" s="14">
        <v>380</v>
      </c>
      <c r="H68" s="14">
        <v>192</v>
      </c>
      <c r="I68" s="14">
        <v>360</v>
      </c>
      <c r="J68" s="14">
        <v>674.3</v>
      </c>
      <c r="K68" s="14">
        <v>7690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1630</v>
      </c>
      <c r="Q68" s="14">
        <v>6300</v>
      </c>
      <c r="R68" s="14">
        <v>598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1105</v>
      </c>
      <c r="D69" s="14">
        <v>7536.5</v>
      </c>
      <c r="E69" s="14">
        <v>865.3</v>
      </c>
      <c r="F69" s="14">
        <v>9880</v>
      </c>
      <c r="G69" s="14">
        <v>15000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753.2</v>
      </c>
      <c r="M69" s="14">
        <v>1002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1950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522</v>
      </c>
      <c r="G70" s="14">
        <v>180</v>
      </c>
      <c r="H70" s="14">
        <v>2265.6</v>
      </c>
      <c r="I70" s="14">
        <v>1450</v>
      </c>
      <c r="J70" s="14">
        <v>4500</v>
      </c>
      <c r="K70" s="14">
        <v>1000</v>
      </c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F30" sqref="F3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/>
      <c r="D3" s="9">
        <f>B3-C3-E3</f>
        <v>60697.200000000004</v>
      </c>
      <c r="E3" s="8">
        <f>SUM(F3:BE3)</f>
        <v>53302.799999999996</v>
      </c>
      <c r="F3" s="46">
        <v>9860</v>
      </c>
      <c r="G3" s="38">
        <v>3566</v>
      </c>
      <c r="H3" s="38">
        <v>6538</v>
      </c>
      <c r="I3" s="38">
        <v>5683.2</v>
      </c>
      <c r="J3" s="33">
        <v>7690.3</v>
      </c>
      <c r="K3" s="33">
        <v>570</v>
      </c>
      <c r="L3" s="33">
        <v>6653.2</v>
      </c>
      <c r="M3" s="33">
        <v>256.5</v>
      </c>
      <c r="N3" s="33">
        <v>900</v>
      </c>
      <c r="O3" s="33">
        <v>8890</v>
      </c>
      <c r="P3" s="33">
        <v>2265.6</v>
      </c>
      <c r="Q3" s="33">
        <v>80</v>
      </c>
      <c r="R3" s="33">
        <v>350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/>
      <c r="C4" s="4"/>
      <c r="D4" s="4"/>
      <c r="E4" s="4"/>
      <c r="F4" s="34">
        <v>1.1100000000000001</v>
      </c>
      <c r="G4" s="34"/>
      <c r="H4" s="34"/>
      <c r="I4" s="34">
        <v>1.1200000000000001</v>
      </c>
      <c r="J4" s="34"/>
      <c r="K4" s="34"/>
      <c r="L4" s="34"/>
      <c r="M4" s="34"/>
      <c r="N4" s="34" t="s">
        <v>77</v>
      </c>
      <c r="O4" s="34">
        <v>1.1399999999999999</v>
      </c>
      <c r="P4" s="34"/>
      <c r="Q4" s="34">
        <v>1.17</v>
      </c>
      <c r="R4" s="34">
        <v>1.19</v>
      </c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48000</v>
      </c>
      <c r="C5" s="3"/>
      <c r="D5" s="9">
        <f>B5-C5-E5</f>
        <v>27278</v>
      </c>
      <c r="E5" s="8">
        <f>SUM(F5:BE5)</f>
        <v>20722</v>
      </c>
      <c r="F5" s="33">
        <v>8800</v>
      </c>
      <c r="G5" s="36">
        <v>3657</v>
      </c>
      <c r="H5" s="33">
        <v>1365</v>
      </c>
      <c r="I5" s="36">
        <v>2000</v>
      </c>
      <c r="J5" s="36">
        <v>4000</v>
      </c>
      <c r="K5" s="36">
        <v>900</v>
      </c>
      <c r="L5" s="36"/>
      <c r="M5" s="36"/>
      <c r="N5" s="36"/>
      <c r="O5" s="36"/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 t="s">
        <v>74</v>
      </c>
      <c r="C6" s="4"/>
      <c r="D6" s="4"/>
      <c r="E6" s="4"/>
      <c r="F6" s="34">
        <v>1.1100000000000001</v>
      </c>
      <c r="G6" s="34"/>
      <c r="H6" s="34" t="s">
        <v>71</v>
      </c>
      <c r="I6" s="34">
        <v>1.1200000000000001</v>
      </c>
      <c r="J6" s="4">
        <v>1.1299999999999999</v>
      </c>
      <c r="K6" s="34" t="s">
        <v>82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/>
      <c r="D7" s="9">
        <f>B7-C7-E7</f>
        <v>0</v>
      </c>
      <c r="E7" s="8">
        <f>SUM(F7:BE7)</f>
        <v>1000</v>
      </c>
      <c r="F7" s="34">
        <v>230</v>
      </c>
      <c r="G7" s="34">
        <v>770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2.5</v>
      </c>
      <c r="C8" s="59"/>
      <c r="D8" s="15"/>
      <c r="E8" s="4"/>
      <c r="F8" s="34">
        <v>1.17</v>
      </c>
      <c r="G8" s="34">
        <v>1.19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8974.9</v>
      </c>
      <c r="E9" s="8">
        <f>SUM(F9:BE9)</f>
        <v>8025.1</v>
      </c>
      <c r="F9" s="46">
        <v>3530</v>
      </c>
      <c r="G9" s="34">
        <v>1532.6</v>
      </c>
      <c r="H9" s="34">
        <v>756.5</v>
      </c>
      <c r="I9" s="34">
        <v>1950</v>
      </c>
      <c r="J9" s="34">
        <v>156</v>
      </c>
      <c r="K9" s="34">
        <v>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2">
        <v>1.1100000000000001</v>
      </c>
      <c r="G10" s="34"/>
      <c r="H10" s="71">
        <v>1.1100000000000001</v>
      </c>
      <c r="I10" s="34">
        <v>1.1200000000000001</v>
      </c>
      <c r="J10" s="34">
        <v>1.1200000000000001</v>
      </c>
      <c r="K10" s="71">
        <v>1.19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800</v>
      </c>
      <c r="C11" s="76"/>
      <c r="D11" s="76">
        <f>B11-C11-E11</f>
        <v>56.399999999999977</v>
      </c>
      <c r="E11" s="77">
        <f>SUM(F11:BE11)</f>
        <v>743.6</v>
      </c>
      <c r="F11" s="78">
        <v>130</v>
      </c>
      <c r="G11" s="78">
        <v>100</v>
      </c>
      <c r="H11" s="78">
        <v>102</v>
      </c>
      <c r="I11" s="78">
        <v>100.5</v>
      </c>
      <c r="J11" s="78">
        <v>110</v>
      </c>
      <c r="K11" s="78">
        <v>100</v>
      </c>
      <c r="L11" s="78">
        <v>101.1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180800</v>
      </c>
      <c r="C12" s="74">
        <f>SUM(C3,C5,C7,C9,C11)</f>
        <v>0</v>
      </c>
      <c r="D12" s="7">
        <f>SUM(D3,D5,D7,D9,D11)</f>
        <v>97006.5</v>
      </c>
      <c r="E12" s="7">
        <f>SUM(E3,E5,E7,E9,E11)</f>
        <v>83793.5</v>
      </c>
      <c r="F12" s="7" t="s">
        <v>75</v>
      </c>
      <c r="G12" s="111"/>
      <c r="H12" s="111"/>
      <c r="I12" s="111">
        <v>24</v>
      </c>
      <c r="J12" s="111">
        <v>24</v>
      </c>
      <c r="K12" s="111"/>
      <c r="L12" s="111" t="s">
        <v>81</v>
      </c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58</v>
      </c>
      <c r="B15" s="4">
        <v>15000</v>
      </c>
      <c r="C15" s="3"/>
      <c r="D15" s="8">
        <f>B15-C15-E15</f>
        <v>9112.0999999999985</v>
      </c>
      <c r="E15" s="8">
        <f>SUM(F15:BE15)</f>
        <v>5887.9000000000005</v>
      </c>
      <c r="F15" s="33">
        <v>4500</v>
      </c>
      <c r="G15" s="33">
        <v>800</v>
      </c>
      <c r="H15" s="36">
        <v>202.3</v>
      </c>
      <c r="I15" s="36">
        <v>303.60000000000002</v>
      </c>
      <c r="J15" s="36">
        <v>50</v>
      </c>
      <c r="K15" s="36">
        <v>32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5"/>
      <c r="B16" s="32">
        <v>2.7</v>
      </c>
      <c r="C16" s="20"/>
      <c r="D16" s="3"/>
      <c r="E16" s="3"/>
      <c r="F16" s="34" t="s">
        <v>78</v>
      </c>
      <c r="G16" s="34" t="s">
        <v>80</v>
      </c>
      <c r="H16" s="34"/>
      <c r="I16" s="33">
        <v>25</v>
      </c>
      <c r="J16" s="33">
        <v>2</v>
      </c>
      <c r="K16" s="51"/>
      <c r="L16" s="51"/>
      <c r="M16" s="33"/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5</v>
      </c>
      <c r="B17" s="4">
        <v>108000</v>
      </c>
      <c r="C17" s="3">
        <v>64361.919999999998</v>
      </c>
      <c r="D17" s="57">
        <f>B17-C17-E17</f>
        <v>147.68000000000757</v>
      </c>
      <c r="E17" s="9">
        <f>SUM(F17:BE17)</f>
        <v>43490.399999999994</v>
      </c>
      <c r="F17" s="34">
        <v>6000</v>
      </c>
      <c r="G17" s="34">
        <v>9562.6</v>
      </c>
      <c r="H17" s="34">
        <v>8865.6</v>
      </c>
      <c r="I17" s="34">
        <v>7696</v>
      </c>
      <c r="J17" s="34">
        <v>5568</v>
      </c>
      <c r="K17" s="34">
        <v>560</v>
      </c>
      <c r="L17" s="34">
        <v>272</v>
      </c>
      <c r="M17" s="34">
        <v>300</v>
      </c>
      <c r="N17" s="34">
        <v>212.5</v>
      </c>
      <c r="O17" s="34">
        <v>190</v>
      </c>
      <c r="P17" s="33">
        <v>180</v>
      </c>
      <c r="Q17" s="34">
        <v>192</v>
      </c>
      <c r="R17" s="34">
        <v>180</v>
      </c>
      <c r="S17" s="34">
        <v>2800</v>
      </c>
      <c r="T17" s="4">
        <v>200</v>
      </c>
      <c r="U17" s="4">
        <v>182</v>
      </c>
      <c r="V17" s="4">
        <v>176.5</v>
      </c>
      <c r="W17" s="4">
        <v>183.2</v>
      </c>
      <c r="X17" s="4">
        <v>170</v>
      </c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95" t="s">
        <v>54</v>
      </c>
      <c r="B18" s="32">
        <v>2.17</v>
      </c>
      <c r="C18" s="4"/>
      <c r="D18" s="4"/>
      <c r="E18" s="4"/>
      <c r="F18" s="34" t="s">
        <v>79</v>
      </c>
      <c r="G18" s="34"/>
      <c r="H18" s="34">
        <v>25</v>
      </c>
      <c r="I18" s="34">
        <v>25</v>
      </c>
      <c r="J18" s="34">
        <v>25</v>
      </c>
      <c r="K18" s="34">
        <v>25</v>
      </c>
      <c r="L18" s="34"/>
      <c r="M18" s="34">
        <v>1.29</v>
      </c>
      <c r="N18" s="34">
        <v>2</v>
      </c>
      <c r="O18" s="34">
        <v>3</v>
      </c>
      <c r="P18" s="34">
        <v>4</v>
      </c>
      <c r="Q18" s="34">
        <v>5</v>
      </c>
      <c r="R18" s="34">
        <v>5</v>
      </c>
      <c r="S18" s="34">
        <v>5</v>
      </c>
      <c r="T18" s="34">
        <v>1</v>
      </c>
      <c r="U18" s="34">
        <v>2</v>
      </c>
      <c r="V18" s="4">
        <v>3</v>
      </c>
      <c r="W18" s="4">
        <v>4</v>
      </c>
      <c r="X18" s="4">
        <v>5</v>
      </c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>
        <v>8595</v>
      </c>
      <c r="D19" s="9">
        <f>B19-C19-E19</f>
        <v>3532.5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>
        <v>2.12</v>
      </c>
      <c r="C20" s="20"/>
      <c r="D20" s="4"/>
      <c r="E20" s="42" t="s">
        <v>19</v>
      </c>
      <c r="F20" s="34" t="s">
        <v>79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90</v>
      </c>
      <c r="P20" s="34" t="s">
        <v>93</v>
      </c>
      <c r="Q20" s="34" t="s">
        <v>94</v>
      </c>
      <c r="R20" s="34" t="s">
        <v>95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7646.78</v>
      </c>
      <c r="D21" s="9">
        <f>B21-C21-E21</f>
        <v>547.42000000000007</v>
      </c>
      <c r="E21" s="8">
        <f>SUM(F21:BE21)</f>
        <v>4805.8</v>
      </c>
      <c r="F21" s="34">
        <v>352.3</v>
      </c>
      <c r="G21" s="34">
        <v>4263.5</v>
      </c>
      <c r="H21" s="35">
        <v>60</v>
      </c>
      <c r="I21" s="34">
        <v>100</v>
      </c>
      <c r="J21" s="34">
        <v>30</v>
      </c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2.13</v>
      </c>
      <c r="C22" s="4"/>
      <c r="D22" s="4"/>
      <c r="E22" s="4"/>
      <c r="F22" s="34"/>
      <c r="G22" s="34">
        <v>25</v>
      </c>
      <c r="H22" s="34">
        <v>25</v>
      </c>
      <c r="I22" s="71" t="s">
        <v>83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>
        <v>15734.05</v>
      </c>
      <c r="D23" s="9">
        <f>B23-C23-E23</f>
        <v>2315.9500000000007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1"/>
      <c r="D24" s="4"/>
      <c r="E24" s="42" t="s">
        <v>19</v>
      </c>
      <c r="F24" s="34" t="s">
        <v>83</v>
      </c>
      <c r="G24" s="34" t="s">
        <v>86</v>
      </c>
      <c r="H24" s="34" t="s">
        <v>86</v>
      </c>
      <c r="I24" s="34">
        <v>1.29</v>
      </c>
      <c r="J24" s="34"/>
      <c r="K24" s="34" t="s">
        <v>89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19200</v>
      </c>
      <c r="C25" s="3">
        <v>10749.2</v>
      </c>
      <c r="D25" s="9">
        <f>B25-C25-E25</f>
        <v>692.79999999999927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>
        <v>2.14</v>
      </c>
      <c r="C26" s="32"/>
      <c r="D26" s="4"/>
      <c r="E26" s="42" t="s">
        <v>32</v>
      </c>
      <c r="F26" s="34" t="s">
        <v>30</v>
      </c>
      <c r="G26" s="15" t="s">
        <v>85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5970.27</v>
      </c>
      <c r="D27" s="9">
        <f>B27-C27-E27</f>
        <v>913.52999999999975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2.15</v>
      </c>
      <c r="C28" s="20" t="s">
        <v>44</v>
      </c>
      <c r="D28" s="9"/>
      <c r="E28" s="42" t="s">
        <v>57</v>
      </c>
      <c r="F28" s="34" t="s">
        <v>88</v>
      </c>
      <c r="G28" s="34" t="s">
        <v>42</v>
      </c>
      <c r="H28" s="15" t="s">
        <v>91</v>
      </c>
      <c r="I28" s="34" t="s">
        <v>42</v>
      </c>
      <c r="J28" s="34" t="s">
        <v>92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228200</v>
      </c>
      <c r="C29" s="19">
        <f>SUM(C15,C17,C19,C21,C23,C25,C27)</f>
        <v>113057.22</v>
      </c>
      <c r="D29" s="11">
        <f>SUM(D15,D17,D19,D21,D23,D25,D27)</f>
        <v>17261.980000000007</v>
      </c>
      <c r="E29" s="11">
        <f>SUM(E15,E17,E19,E21,E23,E25,E27)</f>
        <v>97880.799999999988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97">
        <v>1128.6500000000001</v>
      </c>
      <c r="G30" s="97">
        <v>4841.62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409000</v>
      </c>
      <c r="L31" s="2"/>
      <c r="M31" s="69" t="s">
        <v>40</v>
      </c>
      <c r="N31" s="85">
        <f>SUM(A39,A48,A58)</f>
        <v>507900</v>
      </c>
      <c r="O31" s="2"/>
    </row>
    <row r="32" spans="1:52">
      <c r="E32" s="69" t="s">
        <v>69</v>
      </c>
      <c r="F32" s="69" t="s">
        <v>69</v>
      </c>
      <c r="G32" s="22"/>
      <c r="H32" s="2"/>
      <c r="I32" s="2"/>
      <c r="J32" s="82" t="s">
        <v>39</v>
      </c>
      <c r="K32" s="84">
        <f>SUM(K31,-K33)</f>
        <v>294731.52000000002</v>
      </c>
      <c r="L32" s="2"/>
      <c r="M32" s="86" t="s">
        <v>41</v>
      </c>
      <c r="N32" s="87">
        <f>SUM(N31,-K32)</f>
        <v>213168.47999999998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114268.48000000001</v>
      </c>
      <c r="L33" s="2"/>
    </row>
    <row r="34" spans="1:14">
      <c r="A34" s="23">
        <f>SUM(B34:C34)</f>
        <v>43400</v>
      </c>
      <c r="B34" s="25">
        <v>0</v>
      </c>
      <c r="C34" s="27">
        <f>SUM(D34:R34)</f>
        <v>43400</v>
      </c>
      <c r="D34" s="30"/>
      <c r="E34" s="30"/>
      <c r="F34" s="30">
        <v>41000</v>
      </c>
      <c r="G34" s="31">
        <v>600</v>
      </c>
      <c r="H34" s="31">
        <v>600</v>
      </c>
      <c r="I34" s="31">
        <v>600</v>
      </c>
      <c r="J34" s="109">
        <v>600</v>
      </c>
      <c r="K34" s="2"/>
    </row>
    <row r="35" spans="1:14">
      <c r="A35" s="23" t="s">
        <v>98</v>
      </c>
      <c r="B35" s="25"/>
      <c r="C35" s="25"/>
      <c r="D35" s="29"/>
      <c r="E35" s="103" t="s">
        <v>97</v>
      </c>
      <c r="F35" s="103">
        <v>43139</v>
      </c>
      <c r="G35" s="29"/>
      <c r="H35" s="29">
        <v>43162</v>
      </c>
      <c r="I35" s="29"/>
      <c r="J35" s="110">
        <v>43175</v>
      </c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73400</v>
      </c>
      <c r="B39" s="25">
        <f>SUM(B34,B36,B38)</f>
        <v>0</v>
      </c>
      <c r="C39" s="24">
        <f>SUM(C34,C36,C38)</f>
        <v>73400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/>
      <c r="G40" s="82">
        <v>2.2400000000000002</v>
      </c>
      <c r="H40" s="1">
        <v>3.24</v>
      </c>
      <c r="I40" s="2">
        <v>4.24</v>
      </c>
      <c r="J40" s="1">
        <v>5.24</v>
      </c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310000</v>
      </c>
      <c r="B43" s="25">
        <v>310000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96000</v>
      </c>
      <c r="B45" s="25">
        <v>96000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406000</v>
      </c>
      <c r="B48" s="25">
        <f>SUM(B43,B45,B47)</f>
        <v>406000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4" t="s">
        <v>96</v>
      </c>
      <c r="F54" s="29"/>
      <c r="G54" s="29"/>
      <c r="H54" s="29"/>
      <c r="I54" s="29"/>
    </row>
    <row r="55" spans="1:12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2">
      <c r="A56" s="23"/>
      <c r="B56" s="25"/>
      <c r="C56" s="25"/>
      <c r="D56" s="29"/>
      <c r="E56" s="29"/>
      <c r="F56" s="29"/>
      <c r="G56" s="29"/>
      <c r="H56" s="29"/>
      <c r="I56" s="29"/>
      <c r="J56" s="58"/>
    </row>
    <row r="57" spans="1:12">
      <c r="A57" s="23">
        <f>SUM(B57:C57)</f>
        <v>23000</v>
      </c>
      <c r="B57" s="25">
        <v>0</v>
      </c>
      <c r="C57" s="27">
        <f>SUM(D57:U57)</f>
        <v>23000</v>
      </c>
      <c r="D57" s="31">
        <v>5000</v>
      </c>
      <c r="E57" s="31">
        <v>10000</v>
      </c>
      <c r="F57" s="31">
        <v>8000</v>
      </c>
      <c r="G57" s="31"/>
      <c r="H57" s="31"/>
      <c r="I57" s="31"/>
    </row>
    <row r="58" spans="1:12">
      <c r="A58" s="24">
        <f>SUM(A53,A55,A57)</f>
        <v>28500</v>
      </c>
      <c r="B58" s="25">
        <f>SUM(B53,B55,B57)</f>
        <v>0</v>
      </c>
      <c r="C58" s="25">
        <f>SUM(C53,C55,C57)</f>
        <v>28500</v>
      </c>
      <c r="D58" s="29">
        <v>42815</v>
      </c>
      <c r="E58" s="29">
        <v>42787</v>
      </c>
      <c r="F58" s="29">
        <v>42791</v>
      </c>
      <c r="G58" s="29"/>
      <c r="H58" s="29"/>
      <c r="I58" s="29"/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99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286925.60000000003</v>
      </c>
      <c r="C68" s="14">
        <v>1560</v>
      </c>
      <c r="D68" s="14">
        <v>1052.3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1060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705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/>
    </row>
    <row r="71" spans="1:26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9.625" style="1" bestFit="1" customWidth="1"/>
    <col min="17" max="17" width="9" style="1"/>
    <col min="18" max="18" width="9.625" style="1" bestFit="1" customWidth="1"/>
    <col min="19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114000</v>
      </c>
      <c r="C3" s="3">
        <v>53379.5</v>
      </c>
      <c r="D3" s="9">
        <f>B3-C3-E3</f>
        <v>16690.099999999999</v>
      </c>
      <c r="E3" s="8">
        <f>SUM(F3:BE3)</f>
        <v>43930.400000000001</v>
      </c>
      <c r="F3" s="46">
        <v>8865.7000000000007</v>
      </c>
      <c r="G3" s="38">
        <v>350</v>
      </c>
      <c r="H3" s="38">
        <v>7736</v>
      </c>
      <c r="I3" s="38">
        <v>1837.3</v>
      </c>
      <c r="J3" s="33">
        <v>2933</v>
      </c>
      <c r="K3" s="33">
        <v>583</v>
      </c>
      <c r="L3" s="33">
        <v>2312</v>
      </c>
      <c r="M3" s="33">
        <v>382.5</v>
      </c>
      <c r="N3" s="33">
        <v>893</v>
      </c>
      <c r="O3" s="33">
        <v>3536</v>
      </c>
      <c r="P3" s="33">
        <v>7536.6</v>
      </c>
      <c r="Q3" s="33">
        <v>126.8</v>
      </c>
      <c r="R3" s="33">
        <v>6838.5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</row>
    <row r="4" spans="1:52">
      <c r="A4" s="15">
        <v>29</v>
      </c>
      <c r="B4" s="90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63000</v>
      </c>
      <c r="C5" s="3">
        <v>22935.48</v>
      </c>
      <c r="D5" s="9">
        <f>B5-C5-E5</f>
        <v>12728.620000000003</v>
      </c>
      <c r="E5" s="8">
        <f>SUM(F5:BE5)</f>
        <v>27335.9</v>
      </c>
      <c r="F5" s="33">
        <v>7736.6</v>
      </c>
      <c r="G5" s="36">
        <v>6588</v>
      </c>
      <c r="H5" s="33">
        <v>972.1</v>
      </c>
      <c r="I5" s="36">
        <v>2967.2</v>
      </c>
      <c r="J5" s="36">
        <v>1835</v>
      </c>
      <c r="K5" s="36">
        <v>980</v>
      </c>
      <c r="L5" s="36">
        <v>530</v>
      </c>
      <c r="M5" s="36">
        <v>2537</v>
      </c>
      <c r="N5" s="36">
        <v>190</v>
      </c>
      <c r="O5" s="36">
        <v>3000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53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33</v>
      </c>
      <c r="B7" s="4">
        <v>1000</v>
      </c>
      <c r="C7" s="4">
        <v>1000</v>
      </c>
      <c r="D7" s="9">
        <f>B7-C7-E7</f>
        <v>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3.5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8185.1</v>
      </c>
      <c r="D9" s="9">
        <f>B9-C9-E9</f>
        <v>1584.2999999999993</v>
      </c>
      <c r="E9" s="8">
        <f>SUM(F9:BE9)</f>
        <v>7230.6</v>
      </c>
      <c r="F9" s="46">
        <v>3212</v>
      </c>
      <c r="G9" s="34">
        <v>1863</v>
      </c>
      <c r="H9" s="34">
        <v>782.8</v>
      </c>
      <c r="I9" s="34">
        <v>290</v>
      </c>
      <c r="J9" s="34">
        <v>212.5</v>
      </c>
      <c r="K9" s="34">
        <v>122</v>
      </c>
      <c r="L9" s="34">
        <v>88</v>
      </c>
      <c r="M9" s="34">
        <v>126.3</v>
      </c>
      <c r="N9" s="34">
        <v>203.5</v>
      </c>
      <c r="O9" s="34">
        <v>48</v>
      </c>
      <c r="P9" s="34">
        <v>62.5</v>
      </c>
      <c r="Q9" s="34">
        <v>155</v>
      </c>
      <c r="R9" s="34">
        <v>65</v>
      </c>
      <c r="S9" s="34"/>
      <c r="T9" s="34"/>
      <c r="U9" s="34"/>
      <c r="V9" s="34"/>
      <c r="W9" s="34"/>
      <c r="X9" s="34"/>
      <c r="Y9" s="34"/>
      <c r="Z9" s="55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73" customFormat="1">
      <c r="A10" s="15">
        <v>30</v>
      </c>
      <c r="B10" s="90"/>
      <c r="C10" s="70"/>
      <c r="D10" s="71"/>
      <c r="E10" s="71"/>
      <c r="F10" s="34">
        <v>2.11</v>
      </c>
      <c r="G10" s="34"/>
      <c r="H10" s="71"/>
      <c r="I10" s="34">
        <v>2.12</v>
      </c>
      <c r="J10" s="34"/>
      <c r="K10" s="71"/>
      <c r="L10" s="71">
        <v>2.13</v>
      </c>
      <c r="M10" s="71"/>
      <c r="N10" s="71"/>
      <c r="O10" s="71"/>
      <c r="P10" s="71"/>
      <c r="Q10" s="71">
        <v>2.1800000000000002</v>
      </c>
      <c r="R10" s="71"/>
      <c r="S10" s="71"/>
      <c r="T10" s="71"/>
      <c r="U10" s="71"/>
      <c r="V10" s="71"/>
      <c r="W10" s="71"/>
      <c r="X10" s="71"/>
      <c r="Y10" s="71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1123.5999999999999</v>
      </c>
      <c r="C11" s="76">
        <v>913.6</v>
      </c>
      <c r="D11" s="76">
        <f>B11-C11-E11</f>
        <v>0</v>
      </c>
      <c r="E11" s="77">
        <f>SUM(F11:BE11)</f>
        <v>210</v>
      </c>
      <c r="F11" s="78">
        <v>100</v>
      </c>
      <c r="G11" s="78">
        <v>110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196123.6</v>
      </c>
      <c r="C12" s="74">
        <f>SUM(C3,C5,C7,C9,C11)</f>
        <v>86413.680000000008</v>
      </c>
      <c r="D12" s="7">
        <f>SUM(D3,D5,D7,D9,D11)</f>
        <v>31003.02</v>
      </c>
      <c r="E12" s="7">
        <f>SUM(E3,E5,E7,E9,E11)</f>
        <v>78706.900000000009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2" customFormat="1">
      <c r="A15" s="5" t="s">
        <v>112</v>
      </c>
      <c r="B15" s="4">
        <v>15000</v>
      </c>
      <c r="C15" s="3"/>
      <c r="D15" s="8">
        <f>B15-C15-E15</f>
        <v>2620.0999999999985</v>
      </c>
      <c r="E15" s="8">
        <f>SUM(F15:BE15)</f>
        <v>12379.900000000001</v>
      </c>
      <c r="F15" s="33">
        <v>6077.9</v>
      </c>
      <c r="G15" s="33">
        <v>2050</v>
      </c>
      <c r="H15" s="36">
        <v>968.5</v>
      </c>
      <c r="I15" s="36">
        <v>2369.8000000000002</v>
      </c>
      <c r="J15" s="36">
        <v>50</v>
      </c>
      <c r="K15" s="36">
        <v>863.7</v>
      </c>
      <c r="L15" s="36"/>
      <c r="M15" s="36"/>
      <c r="N15" s="36"/>
      <c r="O15" s="36"/>
      <c r="P15" s="36"/>
      <c r="Q15" s="36"/>
      <c r="R15" s="3"/>
      <c r="S15" s="3"/>
      <c r="T15" s="3"/>
      <c r="U15" s="3"/>
      <c r="V15" s="3"/>
      <c r="W15" s="3"/>
      <c r="X15" s="3"/>
      <c r="Y15" s="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s="2" customFormat="1">
      <c r="A16" s="97" t="s">
        <v>113</v>
      </c>
      <c r="B16" s="21"/>
      <c r="C16" s="97"/>
      <c r="D16" s="3"/>
      <c r="E16" s="3"/>
      <c r="F16" s="34" t="s">
        <v>103</v>
      </c>
      <c r="G16" s="56" t="s">
        <v>106</v>
      </c>
      <c r="H16" s="56" t="s">
        <v>107</v>
      </c>
      <c r="I16" s="33"/>
      <c r="J16" s="33"/>
      <c r="K16" s="51"/>
      <c r="L16" s="51"/>
      <c r="M16" s="97" t="s">
        <v>113</v>
      </c>
      <c r="N16" s="33"/>
      <c r="O16" s="33"/>
      <c r="P16" s="3" t="s">
        <v>26</v>
      </c>
      <c r="Q16" s="3"/>
      <c r="R16" s="3"/>
      <c r="S16" s="3"/>
      <c r="T16" s="3"/>
      <c r="U16" s="3"/>
      <c r="V16" s="3"/>
      <c r="W16" s="3"/>
      <c r="X16" s="3"/>
      <c r="Y16" s="3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</row>
    <row r="17" spans="1:52">
      <c r="A17" s="6" t="s">
        <v>101</v>
      </c>
      <c r="B17" s="4">
        <v>108000</v>
      </c>
      <c r="C17" s="3">
        <f>SUM(D18,E18)</f>
        <v>0</v>
      </c>
      <c r="D17" s="57">
        <f>B17-C17-E17</f>
        <v>374.39999999999418</v>
      </c>
      <c r="E17" s="9">
        <f>SUM(F17:BE17)</f>
        <v>107625.60000000001</v>
      </c>
      <c r="F17" s="34">
        <v>43557</v>
      </c>
      <c r="G17" s="34">
        <v>980</v>
      </c>
      <c r="H17" s="34">
        <v>1833</v>
      </c>
      <c r="I17" s="34">
        <v>6833</v>
      </c>
      <c r="J17" s="34">
        <v>896.5</v>
      </c>
      <c r="K17" s="34">
        <v>8963.5</v>
      </c>
      <c r="L17" s="34">
        <v>360</v>
      </c>
      <c r="M17" s="34">
        <v>3265</v>
      </c>
      <c r="N17" s="34">
        <v>1568.6</v>
      </c>
      <c r="O17" s="34">
        <v>9568</v>
      </c>
      <c r="P17" s="33">
        <v>2135</v>
      </c>
      <c r="Q17" s="34">
        <v>2533</v>
      </c>
      <c r="R17" s="34">
        <v>7569</v>
      </c>
      <c r="S17" s="34">
        <v>6937</v>
      </c>
      <c r="T17" s="4">
        <v>3578</v>
      </c>
      <c r="U17" s="4">
        <v>5750</v>
      </c>
      <c r="V17" s="4">
        <v>1299</v>
      </c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21" t="s">
        <v>44</v>
      </c>
      <c r="B18" s="32">
        <v>3.16</v>
      </c>
      <c r="C18" s="4"/>
      <c r="D18" s="112"/>
      <c r="E18" s="112"/>
      <c r="F18" s="34"/>
      <c r="G18" s="34" t="s">
        <v>102</v>
      </c>
      <c r="H18" s="34" t="s">
        <v>104</v>
      </c>
      <c r="I18" s="34" t="s">
        <v>105</v>
      </c>
      <c r="J18" s="34" t="s">
        <v>108</v>
      </c>
      <c r="K18" s="34"/>
      <c r="L18" s="34"/>
      <c r="M18" s="34"/>
      <c r="N18" s="34">
        <v>2.14</v>
      </c>
      <c r="O18" s="56" t="s">
        <v>110</v>
      </c>
      <c r="P18" s="34"/>
      <c r="Q18" s="56" t="s">
        <v>110</v>
      </c>
      <c r="R18" s="56" t="s">
        <v>114</v>
      </c>
      <c r="S18" s="56" t="s">
        <v>115</v>
      </c>
      <c r="T18" s="56" t="s">
        <v>116</v>
      </c>
      <c r="U18" s="56" t="s">
        <v>116</v>
      </c>
      <c r="V18" s="56" t="s">
        <v>117</v>
      </c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1" t="s">
        <v>8</v>
      </c>
      <c r="B19" s="4">
        <v>25000</v>
      </c>
      <c r="C19" s="3"/>
      <c r="D19" s="9">
        <f>B19-C19-E19</f>
        <v>12127.5</v>
      </c>
      <c r="E19" s="9">
        <f>SUM(F19:BE19)</f>
        <v>12872.5</v>
      </c>
      <c r="F19" s="34">
        <v>1000</v>
      </c>
      <c r="G19" s="34">
        <v>7593.2</v>
      </c>
      <c r="H19" s="34">
        <v>2202.5</v>
      </c>
      <c r="I19" s="34">
        <v>300</v>
      </c>
      <c r="J19" s="34">
        <v>112</v>
      </c>
      <c r="K19" s="34">
        <v>90</v>
      </c>
      <c r="L19" s="34">
        <v>220</v>
      </c>
      <c r="M19" s="34">
        <v>532.29999999999995</v>
      </c>
      <c r="N19" s="34">
        <v>200</v>
      </c>
      <c r="O19" s="34">
        <v>221.5</v>
      </c>
      <c r="P19" s="34">
        <v>200</v>
      </c>
      <c r="Q19" s="34">
        <v>100</v>
      </c>
      <c r="R19" s="34">
        <v>101</v>
      </c>
      <c r="S19" s="34"/>
      <c r="T19" s="34"/>
      <c r="U19" s="3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36</v>
      </c>
      <c r="B20" s="15"/>
      <c r="C20" s="20"/>
      <c r="D20" s="4"/>
      <c r="E20" s="42" t="s">
        <v>19</v>
      </c>
      <c r="F20" s="34" t="s">
        <v>79</v>
      </c>
      <c r="G20" s="34">
        <v>24</v>
      </c>
      <c r="H20" s="34"/>
      <c r="I20" s="34">
        <v>25</v>
      </c>
      <c r="J20" s="34">
        <v>26</v>
      </c>
      <c r="K20" s="34"/>
      <c r="L20" s="34">
        <v>1.29</v>
      </c>
      <c r="M20" s="34"/>
      <c r="N20" s="34"/>
      <c r="O20" s="34" t="s">
        <v>90</v>
      </c>
      <c r="P20" s="34" t="s">
        <v>93</v>
      </c>
      <c r="Q20" s="34" t="s">
        <v>94</v>
      </c>
      <c r="R20" s="34" t="s">
        <v>95</v>
      </c>
      <c r="S20" s="34"/>
      <c r="T20" s="34"/>
      <c r="U20" s="34"/>
      <c r="V20" s="3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6381.2</v>
      </c>
      <c r="E21" s="8">
        <f>SUM(F21:BE21)</f>
        <v>6618.8</v>
      </c>
      <c r="F21" s="34">
        <v>6218.3</v>
      </c>
      <c r="G21" s="34">
        <v>106</v>
      </c>
      <c r="H21" s="35">
        <v>62.5</v>
      </c>
      <c r="I21" s="34">
        <v>232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 t="s">
        <v>100</v>
      </c>
      <c r="C22" s="4"/>
      <c r="D22" s="4"/>
      <c r="E22" s="4"/>
      <c r="F22" s="34" t="s">
        <v>103</v>
      </c>
      <c r="G22" s="34">
        <v>2.8</v>
      </c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18050</v>
      </c>
      <c r="E23" s="9">
        <f>SUM(F23:BE23)</f>
        <v>17950</v>
      </c>
      <c r="F23" s="34">
        <v>1000</v>
      </c>
      <c r="G23" s="34">
        <v>7580</v>
      </c>
      <c r="H23" s="34">
        <v>560</v>
      </c>
      <c r="I23" s="34">
        <v>8500</v>
      </c>
      <c r="J23" s="34">
        <v>100</v>
      </c>
      <c r="K23" s="34">
        <v>120</v>
      </c>
      <c r="L23" s="34">
        <v>90</v>
      </c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2.14</v>
      </c>
      <c r="C24" s="81"/>
      <c r="D24" s="4"/>
      <c r="E24" s="42" t="s">
        <v>19</v>
      </c>
      <c r="F24" s="34" t="s">
        <v>83</v>
      </c>
      <c r="G24" s="34" t="s">
        <v>86</v>
      </c>
      <c r="H24" s="34" t="s">
        <v>86</v>
      </c>
      <c r="I24" s="34">
        <v>1.29</v>
      </c>
      <c r="J24" s="34"/>
      <c r="K24" s="34" t="s">
        <v>89</v>
      </c>
      <c r="L24" s="4"/>
      <c r="M24" s="34"/>
      <c r="N24" s="34"/>
      <c r="O24" s="34"/>
      <c r="P24" s="34"/>
      <c r="Q24" s="34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31</v>
      </c>
      <c r="B25" s="21">
        <f>SUM(A31,-B11)</f>
        <v>18876.400000000001</v>
      </c>
      <c r="C25" s="3"/>
      <c r="D25" s="9">
        <f>B25-C25-E25</f>
        <v>11118.400000000001</v>
      </c>
      <c r="E25" s="9">
        <f>SUM(F25:BE25)</f>
        <v>7758</v>
      </c>
      <c r="F25" s="34">
        <v>6500</v>
      </c>
      <c r="G25" s="34">
        <v>220</v>
      </c>
      <c r="H25" s="34">
        <v>152</v>
      </c>
      <c r="I25" s="34">
        <v>100</v>
      </c>
      <c r="J25" s="34">
        <v>221.5</v>
      </c>
      <c r="K25" s="34">
        <v>102</v>
      </c>
      <c r="L25" s="34">
        <v>150</v>
      </c>
      <c r="M25" s="34">
        <v>100</v>
      </c>
      <c r="N25" s="34">
        <v>110.5</v>
      </c>
      <c r="O25" s="34">
        <v>102</v>
      </c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1" t="s">
        <v>72</v>
      </c>
      <c r="B26" s="15">
        <v>2.14</v>
      </c>
      <c r="C26" s="32"/>
      <c r="D26" s="4"/>
      <c r="E26" s="42" t="s">
        <v>32</v>
      </c>
      <c r="F26" s="34" t="s">
        <v>30</v>
      </c>
      <c r="G26" s="15" t="s">
        <v>85</v>
      </c>
      <c r="H26" s="34"/>
      <c r="I26" s="34">
        <v>1</v>
      </c>
      <c r="J26" s="34">
        <v>2</v>
      </c>
      <c r="K26" s="34">
        <v>3</v>
      </c>
      <c r="L26" s="34">
        <v>4</v>
      </c>
      <c r="M26" s="4">
        <v>5</v>
      </c>
      <c r="N26" s="34">
        <v>6</v>
      </c>
      <c r="O26" s="34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f>SUM(F30,G30)</f>
        <v>0</v>
      </c>
      <c r="D27" s="9">
        <f>B27-C27-E27</f>
        <v>6883.8</v>
      </c>
      <c r="E27" s="9">
        <f>SUM(F27:BE27)</f>
        <v>5116.2</v>
      </c>
      <c r="F27" s="34">
        <v>3500</v>
      </c>
      <c r="G27" s="34">
        <v>356.2</v>
      </c>
      <c r="H27" s="34">
        <v>100</v>
      </c>
      <c r="I27" s="34">
        <v>110</v>
      </c>
      <c r="J27" s="34">
        <v>1000</v>
      </c>
      <c r="K27" s="34">
        <v>50</v>
      </c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97" t="s">
        <v>43</v>
      </c>
      <c r="B28" s="21">
        <v>2.15</v>
      </c>
      <c r="C28" s="20" t="s">
        <v>44</v>
      </c>
      <c r="D28" s="9"/>
      <c r="E28" s="42" t="s">
        <v>57</v>
      </c>
      <c r="F28" s="34" t="s">
        <v>88</v>
      </c>
      <c r="G28" s="34" t="s">
        <v>42</v>
      </c>
      <c r="H28" s="15" t="s">
        <v>91</v>
      </c>
      <c r="I28" s="34" t="s">
        <v>42</v>
      </c>
      <c r="J28" s="34" t="s">
        <v>92</v>
      </c>
      <c r="K28" s="34">
        <v>2.5</v>
      </c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0</v>
      </c>
      <c r="D29" s="11">
        <f>SUM(D15,D17,D19,D21,D23,D25,D27)</f>
        <v>57555.4</v>
      </c>
      <c r="E29" s="11">
        <f>SUM(E15,E17,E19,E21,E23,E25,E27)</f>
        <v>170321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D30" s="48"/>
      <c r="E30" s="48"/>
      <c r="F30" s="97">
        <v>0</v>
      </c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424000</v>
      </c>
      <c r="L31" s="2"/>
      <c r="M31" s="69" t="s">
        <v>40</v>
      </c>
      <c r="N31" s="85">
        <f>SUM(A39,A48,A58)</f>
        <v>548900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335441.58</v>
      </c>
      <c r="L32" s="2"/>
      <c r="M32" s="86" t="s">
        <v>41</v>
      </c>
      <c r="N32" s="87">
        <f>SUM(N31,-K32)</f>
        <v>213458.41999999998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88558.42</v>
      </c>
      <c r="L33" s="2"/>
    </row>
    <row r="34" spans="1:14">
      <c r="A34" s="23">
        <f>SUM(B34:C34)</f>
        <v>2400</v>
      </c>
      <c r="B34" s="25">
        <v>0</v>
      </c>
      <c r="C34" s="27">
        <f>SUM(D34:R34)</f>
        <v>2400</v>
      </c>
      <c r="D34" s="30"/>
      <c r="E34" s="31">
        <v>600</v>
      </c>
      <c r="F34" s="31">
        <v>600</v>
      </c>
      <c r="G34" s="31">
        <v>600</v>
      </c>
      <c r="H34" s="31">
        <v>600</v>
      </c>
      <c r="I34" s="31"/>
      <c r="J34" s="109"/>
      <c r="K34" s="2"/>
    </row>
    <row r="35" spans="1:14">
      <c r="A35" s="23" t="s">
        <v>98</v>
      </c>
      <c r="B35" s="25"/>
      <c r="C35" s="25"/>
      <c r="D35" s="29"/>
      <c r="E35" s="29">
        <v>43162</v>
      </c>
      <c r="F35" s="29">
        <v>43162</v>
      </c>
      <c r="G35" s="29">
        <v>43162</v>
      </c>
      <c r="H35" s="29">
        <v>43175</v>
      </c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32400</v>
      </c>
      <c r="B39" s="25">
        <f>SUM(B34,B36,B38)</f>
        <v>0</v>
      </c>
      <c r="C39" s="24">
        <f>SUM(C34,C36,C38)</f>
        <v>32400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82">
        <v>2.2400000000000002</v>
      </c>
      <c r="H40" s="1">
        <v>3.24</v>
      </c>
      <c r="I40" s="2">
        <v>4.24</v>
      </c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380000</v>
      </c>
      <c r="B43" s="25">
        <v>380000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380000</v>
      </c>
      <c r="B48" s="25">
        <f>SUM(B43,B45,B47)</f>
        <v>380000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49" spans="1:12">
      <c r="A49" s="105" t="s">
        <v>70</v>
      </c>
      <c r="B49" s="105">
        <v>3000</v>
      </c>
    </row>
    <row r="50" spans="1:12">
      <c r="A50" s="105"/>
      <c r="B50" s="106">
        <v>42812</v>
      </c>
    </row>
    <row r="51" spans="1:12">
      <c r="A51" s="39" t="s">
        <v>27</v>
      </c>
      <c r="B51" s="69"/>
    </row>
    <row r="52" spans="1:12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2">
      <c r="A53" s="23">
        <f>SUM(B53:C53)</f>
        <v>5500</v>
      </c>
      <c r="B53" s="25">
        <v>0</v>
      </c>
      <c r="C53" s="27">
        <f>SUM(D53:U53)</f>
        <v>5500</v>
      </c>
      <c r="D53" s="30">
        <v>5500</v>
      </c>
      <c r="E53" s="31"/>
      <c r="F53" s="31"/>
      <c r="G53" s="31"/>
      <c r="H53" s="31"/>
      <c r="I53" s="31"/>
    </row>
    <row r="54" spans="1:12">
      <c r="A54" s="23"/>
      <c r="B54" s="25"/>
      <c r="C54" s="25"/>
      <c r="D54" s="29">
        <v>43165</v>
      </c>
      <c r="E54" s="94" t="s">
        <v>96</v>
      </c>
      <c r="F54" s="29"/>
      <c r="G54" s="29"/>
      <c r="H54" s="29"/>
      <c r="I54" s="29"/>
    </row>
    <row r="55" spans="1:12">
      <c r="A55" s="23">
        <f>SUM(B55:C55)</f>
        <v>126000</v>
      </c>
      <c r="B55" s="25">
        <v>0</v>
      </c>
      <c r="C55" s="27">
        <f>SUM(D55:U55)</f>
        <v>126000</v>
      </c>
      <c r="D55" s="30">
        <v>26000</v>
      </c>
      <c r="E55" s="30"/>
      <c r="F55" s="30"/>
      <c r="G55" s="31"/>
      <c r="H55" s="31">
        <v>50000</v>
      </c>
      <c r="I55" s="31">
        <v>50000</v>
      </c>
    </row>
    <row r="56" spans="1:12">
      <c r="A56" s="23"/>
      <c r="B56" s="25"/>
      <c r="C56" s="25"/>
      <c r="D56" s="29">
        <v>43232</v>
      </c>
      <c r="E56" s="96" t="s">
        <v>111</v>
      </c>
      <c r="F56" s="29"/>
      <c r="G56" s="29"/>
      <c r="H56" s="96">
        <v>43183</v>
      </c>
      <c r="I56" s="29" t="s">
        <v>118</v>
      </c>
      <c r="J56" s="58"/>
    </row>
    <row r="57" spans="1:12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2">
      <c r="A58" s="24">
        <f>SUM(A53,A55,A57)</f>
        <v>136500</v>
      </c>
      <c r="B58" s="25">
        <f>SUM(B53,B55,B57)</f>
        <v>0</v>
      </c>
      <c r="C58" s="25">
        <f>SUM(C53,C55,C57)</f>
        <v>136500</v>
      </c>
      <c r="D58" s="29">
        <v>42815</v>
      </c>
      <c r="E58" s="29"/>
      <c r="F58" s="29"/>
      <c r="G58" s="29"/>
      <c r="H58" s="29"/>
      <c r="I58" s="29"/>
    </row>
    <row r="59" spans="1:12">
      <c r="E59" s="1">
        <v>153.72900000000001</v>
      </c>
    </row>
    <row r="60" spans="1:12">
      <c r="A60" s="98" t="s">
        <v>45</v>
      </c>
      <c r="B60" s="91" t="s">
        <v>46</v>
      </c>
      <c r="C60" s="82"/>
    </row>
    <row r="61" spans="1:12">
      <c r="A61" s="98"/>
      <c r="B61" s="99">
        <v>42990</v>
      </c>
      <c r="C61" s="82"/>
    </row>
    <row r="63" spans="1:12">
      <c r="A63" s="1" t="s">
        <v>55</v>
      </c>
      <c r="B63" s="1">
        <f>SUM(D63:AC64)</f>
        <v>110665.3</v>
      </c>
      <c r="C63" s="1" t="s">
        <v>48</v>
      </c>
      <c r="D63" s="1">
        <v>4995</v>
      </c>
      <c r="E63" s="1">
        <v>8253</v>
      </c>
      <c r="F63" s="1">
        <v>7500</v>
      </c>
      <c r="G63" s="1">
        <v>8236.5</v>
      </c>
      <c r="H63" s="1">
        <v>6532.7</v>
      </c>
      <c r="I63" s="1">
        <v>8960</v>
      </c>
      <c r="J63" s="1">
        <v>7563</v>
      </c>
      <c r="K63" s="1">
        <v>400</v>
      </c>
    </row>
    <row r="64" spans="1:12">
      <c r="D64" s="1">
        <v>6320</v>
      </c>
      <c r="E64" s="1">
        <v>8760</v>
      </c>
      <c r="F64" s="1">
        <v>9650</v>
      </c>
      <c r="G64" s="1">
        <v>6830</v>
      </c>
      <c r="H64" s="1">
        <v>6892.5</v>
      </c>
      <c r="I64" s="1">
        <v>5937.6</v>
      </c>
      <c r="J64" s="1">
        <v>2800</v>
      </c>
      <c r="K64" s="1">
        <v>5000</v>
      </c>
      <c r="L64" s="1">
        <v>6035</v>
      </c>
    </row>
    <row r="66" spans="1:26">
      <c r="A66" s="100" t="s">
        <v>99</v>
      </c>
    </row>
    <row r="67" spans="1:26">
      <c r="A67" s="100" t="s">
        <v>50</v>
      </c>
    </row>
    <row r="68" spans="1:26">
      <c r="A68" s="102" t="s">
        <v>53</v>
      </c>
      <c r="B68" s="67">
        <f>SUM(C68:Z80)</f>
        <v>462792.69999999995</v>
      </c>
      <c r="C68" s="14">
        <v>1724</v>
      </c>
      <c r="D68" s="14">
        <v>1174.3</v>
      </c>
      <c r="E68" s="14">
        <v>366.3</v>
      </c>
      <c r="F68" s="14">
        <v>2683.1</v>
      </c>
      <c r="G68" s="14">
        <v>380</v>
      </c>
      <c r="H68" s="14">
        <v>1656</v>
      </c>
      <c r="I68" s="14">
        <v>2160</v>
      </c>
      <c r="J68" s="14">
        <v>1174.3</v>
      </c>
      <c r="K68" s="14">
        <v>10690</v>
      </c>
      <c r="L68" s="14">
        <v>8936.2000000000007</v>
      </c>
      <c r="M68" s="14">
        <v>6080</v>
      </c>
      <c r="N68" s="14">
        <v>5368</v>
      </c>
      <c r="O68" s="14">
        <v>4500</v>
      </c>
      <c r="P68" s="14">
        <v>1800</v>
      </c>
      <c r="Q68" s="14">
        <v>6300</v>
      </c>
      <c r="R68" s="14">
        <v>698</v>
      </c>
      <c r="S68" s="14">
        <v>1568.5</v>
      </c>
      <c r="T68" s="14">
        <v>2530</v>
      </c>
      <c r="U68" s="14">
        <v>5560</v>
      </c>
      <c r="V68" s="14">
        <v>7862.3</v>
      </c>
      <c r="W68" s="14">
        <v>2358</v>
      </c>
      <c r="X68" s="14">
        <v>793.8</v>
      </c>
      <c r="Y68" s="14">
        <v>3590</v>
      </c>
      <c r="Z68" s="14">
        <v>3560</v>
      </c>
    </row>
    <row r="69" spans="1:26">
      <c r="C69" s="14">
        <v>1317.5</v>
      </c>
      <c r="D69" s="14">
        <v>7536.5</v>
      </c>
      <c r="E69" s="14">
        <v>865.3</v>
      </c>
      <c r="F69" s="14">
        <v>9880</v>
      </c>
      <c r="G69" s="14">
        <v>15250</v>
      </c>
      <c r="H69" s="14">
        <v>1050</v>
      </c>
      <c r="I69" s="14">
        <v>6000</v>
      </c>
      <c r="J69" s="14">
        <v>1872.8</v>
      </c>
      <c r="K69" s="14">
        <v>220.3</v>
      </c>
      <c r="L69" s="14">
        <v>1100</v>
      </c>
      <c r="M69" s="14">
        <v>1562</v>
      </c>
      <c r="N69" s="14">
        <v>302.60000000000002</v>
      </c>
      <c r="O69" s="14">
        <v>3530</v>
      </c>
      <c r="P69" s="14">
        <v>8800</v>
      </c>
      <c r="Q69" s="14">
        <v>9860</v>
      </c>
      <c r="R69" s="14">
        <v>1532.6</v>
      </c>
      <c r="S69" s="14">
        <v>3566</v>
      </c>
      <c r="T69" s="14">
        <v>1365</v>
      </c>
      <c r="U69" s="14">
        <v>6538</v>
      </c>
      <c r="V69" s="14">
        <v>756.6</v>
      </c>
      <c r="W69" s="14">
        <v>5683.2</v>
      </c>
      <c r="X69" s="14">
        <v>2950</v>
      </c>
      <c r="Y69" s="14">
        <v>2000</v>
      </c>
      <c r="Z69" s="14">
        <v>7690.3</v>
      </c>
    </row>
    <row r="70" spans="1:26">
      <c r="C70" s="14">
        <v>6653.2</v>
      </c>
      <c r="D70" s="14">
        <v>256.5</v>
      </c>
      <c r="E70" s="14">
        <v>8890</v>
      </c>
      <c r="F70" s="14">
        <v>1050</v>
      </c>
      <c r="G70" s="14">
        <v>180</v>
      </c>
      <c r="H70" s="14">
        <v>2265.6</v>
      </c>
      <c r="I70" s="14">
        <v>1450</v>
      </c>
      <c r="J70" s="14">
        <v>7800</v>
      </c>
      <c r="K70" s="14">
        <v>9562.6</v>
      </c>
      <c r="L70" s="14">
        <v>855</v>
      </c>
      <c r="M70" s="14">
        <v>2202.5</v>
      </c>
      <c r="N70" s="14">
        <v>8865.6</v>
      </c>
      <c r="O70" s="14">
        <v>4263.5</v>
      </c>
      <c r="P70" s="14">
        <v>7696</v>
      </c>
      <c r="Q70" s="14">
        <v>5568</v>
      </c>
      <c r="R70" s="14">
        <v>7800</v>
      </c>
      <c r="S70" s="14">
        <v>221</v>
      </c>
      <c r="T70" s="14">
        <v>180</v>
      </c>
      <c r="U70" s="14">
        <v>8500</v>
      </c>
      <c r="V70" s="14">
        <v>12458</v>
      </c>
      <c r="W70" s="14">
        <v>2532.6</v>
      </c>
      <c r="X70" s="14">
        <v>3690</v>
      </c>
      <c r="Y70" s="14">
        <v>780</v>
      </c>
      <c r="Z70" s="14">
        <v>8865.7000000000007</v>
      </c>
    </row>
    <row r="71" spans="1:26">
      <c r="C71" s="14">
        <v>7736.6</v>
      </c>
      <c r="D71" s="14">
        <v>3212</v>
      </c>
      <c r="E71" s="14">
        <v>8552.5</v>
      </c>
      <c r="F71" s="14">
        <v>7736</v>
      </c>
      <c r="G71" s="14">
        <v>6588</v>
      </c>
      <c r="H71" s="14">
        <v>1863</v>
      </c>
      <c r="I71" s="14">
        <v>5368.3</v>
      </c>
      <c r="J71" s="14">
        <v>536</v>
      </c>
      <c r="K71" s="14">
        <v>782.8</v>
      </c>
      <c r="L71" s="14">
        <v>972.1</v>
      </c>
      <c r="M71" s="14">
        <v>1837.3</v>
      </c>
      <c r="N71" s="14">
        <v>6190.2</v>
      </c>
      <c r="O71" s="14">
        <v>8367.7999999999993</v>
      </c>
      <c r="P71" s="14">
        <v>212.5</v>
      </c>
      <c r="Q71" s="14">
        <v>583</v>
      </c>
      <c r="R71" s="14">
        <v>2312</v>
      </c>
      <c r="S71" s="14">
        <v>1835</v>
      </c>
      <c r="T71" s="14">
        <v>9563</v>
      </c>
      <c r="U71" s="14">
        <v>980</v>
      </c>
      <c r="V71" s="14">
        <v>1622</v>
      </c>
      <c r="W71" s="14">
        <v>8682</v>
      </c>
      <c r="X71" s="14">
        <v>2050</v>
      </c>
      <c r="Y71" s="14">
        <v>3536</v>
      </c>
      <c r="Z71" s="14">
        <v>17000</v>
      </c>
    </row>
    <row r="72" spans="1:26">
      <c r="C72" s="14">
        <v>3265</v>
      </c>
      <c r="D72" s="14">
        <v>2725.1</v>
      </c>
      <c r="E72" s="14">
        <v>2483</v>
      </c>
      <c r="F72" s="14">
        <v>9568</v>
      </c>
      <c r="G72" s="14">
        <v>2537</v>
      </c>
      <c r="H72" s="14">
        <v>6838.5</v>
      </c>
      <c r="I72" s="14">
        <v>863.7</v>
      </c>
      <c r="J72" s="14">
        <v>2135</v>
      </c>
      <c r="K72" s="14">
        <v>2723</v>
      </c>
      <c r="L72" s="14">
        <v>7569</v>
      </c>
      <c r="M72" s="14">
        <v>375</v>
      </c>
      <c r="N72" s="14">
        <v>6937</v>
      </c>
      <c r="O72" s="14">
        <v>3578</v>
      </c>
      <c r="P72" s="14">
        <v>5750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" t="s">
        <v>109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/>
      <c r="D3" s="115">
        <f>B3-C3-E3</f>
        <v>63475.299999999996</v>
      </c>
      <c r="E3" s="116">
        <f>SUM(F3:BE3)</f>
        <v>50524.700000000004</v>
      </c>
      <c r="F3" s="117">
        <v>8865.7000000000007</v>
      </c>
      <c r="G3" s="117">
        <v>350</v>
      </c>
      <c r="H3" s="117">
        <v>7736</v>
      </c>
      <c r="I3" s="117">
        <v>1837.3</v>
      </c>
      <c r="J3" s="117">
        <v>2933</v>
      </c>
      <c r="K3" s="117">
        <v>583</v>
      </c>
      <c r="L3" s="117">
        <v>2312</v>
      </c>
      <c r="M3" s="117">
        <v>382.5</v>
      </c>
      <c r="N3" s="117">
        <v>893</v>
      </c>
      <c r="O3" s="117">
        <v>3536</v>
      </c>
      <c r="P3" s="117">
        <v>7536.6</v>
      </c>
      <c r="Q3" s="117">
        <v>126.8</v>
      </c>
      <c r="R3" s="117">
        <v>6838.5</v>
      </c>
      <c r="S3" s="117">
        <v>3560</v>
      </c>
      <c r="T3" s="117">
        <v>200</v>
      </c>
      <c r="U3" s="117">
        <v>2566.3000000000002</v>
      </c>
      <c r="V3" s="117">
        <v>98</v>
      </c>
      <c r="W3" s="117">
        <v>120</v>
      </c>
      <c r="X3" s="117">
        <v>50</v>
      </c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>
        <v>3.1</v>
      </c>
      <c r="C4" s="4"/>
      <c r="D4" s="4"/>
      <c r="E4" s="4"/>
      <c r="F4" s="34">
        <v>2.11</v>
      </c>
      <c r="G4" s="34">
        <v>2.11</v>
      </c>
      <c r="H4" s="34"/>
      <c r="I4" s="34"/>
      <c r="J4" s="34">
        <v>2.12</v>
      </c>
      <c r="K4" s="34"/>
      <c r="L4" s="34">
        <v>2.13</v>
      </c>
      <c r="M4" s="34"/>
      <c r="N4" s="34"/>
      <c r="O4" s="34"/>
      <c r="P4" s="34"/>
      <c r="Q4" s="34">
        <v>2.14</v>
      </c>
      <c r="R4" s="34"/>
      <c r="S4" s="34">
        <v>2.2400000000000002</v>
      </c>
      <c r="T4" s="34"/>
      <c r="U4" s="34">
        <v>25</v>
      </c>
      <c r="V4" s="126" t="s">
        <v>132</v>
      </c>
      <c r="W4" s="126" t="s">
        <v>134</v>
      </c>
      <c r="X4" s="34" t="s">
        <v>139</v>
      </c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/>
      <c r="D5" s="134">
        <f>B5-C5-E5</f>
        <v>35466.1</v>
      </c>
      <c r="E5" s="135">
        <f>SUM(F5:BE5)</f>
        <v>27533.9</v>
      </c>
      <c r="F5" s="157">
        <v>7736.6</v>
      </c>
      <c r="G5" s="158">
        <v>6588</v>
      </c>
      <c r="H5" s="157">
        <v>972.1</v>
      </c>
      <c r="I5" s="158">
        <v>2967.2</v>
      </c>
      <c r="J5" s="158">
        <v>1835</v>
      </c>
      <c r="K5" s="158">
        <v>980</v>
      </c>
      <c r="L5" s="158">
        <v>530</v>
      </c>
      <c r="M5" s="158">
        <v>2537</v>
      </c>
      <c r="N5" s="158">
        <v>190</v>
      </c>
      <c r="O5" s="158">
        <v>3000</v>
      </c>
      <c r="P5" s="157">
        <v>88</v>
      </c>
      <c r="Q5" s="157">
        <v>110</v>
      </c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>
        <v>2.11</v>
      </c>
      <c r="G6" s="34"/>
      <c r="H6" s="34"/>
      <c r="I6" s="34">
        <v>2.12</v>
      </c>
      <c r="J6" s="4"/>
      <c r="K6" s="34">
        <v>2.13</v>
      </c>
      <c r="L6" s="34"/>
      <c r="M6" s="34">
        <v>2.14</v>
      </c>
      <c r="N6" s="34"/>
      <c r="O6" s="34"/>
      <c r="P6" s="126" t="s">
        <v>132</v>
      </c>
      <c r="Q6" s="126" t="s">
        <v>134</v>
      </c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33</v>
      </c>
      <c r="B7" s="151">
        <v>1000</v>
      </c>
      <c r="C7" s="151">
        <v>1000</v>
      </c>
      <c r="D7" s="151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 t="s">
        <v>128</v>
      </c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26000</v>
      </c>
      <c r="C9" s="115"/>
      <c r="D9" s="115">
        <f>B9-C9-E9</f>
        <v>17450.900000000001</v>
      </c>
      <c r="E9" s="116">
        <f>SUM(F9:BE9)</f>
        <v>8549.1</v>
      </c>
      <c r="F9" s="117">
        <v>3212</v>
      </c>
      <c r="G9" s="122">
        <v>1863</v>
      </c>
      <c r="H9" s="122">
        <v>782.8</v>
      </c>
      <c r="I9" s="122">
        <v>290</v>
      </c>
      <c r="J9" s="122">
        <v>212.5</v>
      </c>
      <c r="K9" s="122">
        <v>122</v>
      </c>
      <c r="L9" s="122">
        <v>88</v>
      </c>
      <c r="M9" s="122">
        <v>126.3</v>
      </c>
      <c r="N9" s="122">
        <v>203.5</v>
      </c>
      <c r="O9" s="122">
        <v>48</v>
      </c>
      <c r="P9" s="122">
        <v>62.5</v>
      </c>
      <c r="Q9" s="122">
        <v>155</v>
      </c>
      <c r="R9" s="122">
        <v>65</v>
      </c>
      <c r="S9" s="122">
        <v>90</v>
      </c>
      <c r="T9" s="122">
        <v>122.5</v>
      </c>
      <c r="U9" s="122">
        <v>96.5</v>
      </c>
      <c r="V9" s="122">
        <v>122</v>
      </c>
      <c r="W9" s="122">
        <v>112</v>
      </c>
      <c r="X9" s="122">
        <v>221.5</v>
      </c>
      <c r="Y9" s="122">
        <v>230</v>
      </c>
      <c r="Z9" s="122">
        <v>80</v>
      </c>
      <c r="AA9" s="122">
        <v>96</v>
      </c>
      <c r="AB9" s="122">
        <v>70</v>
      </c>
      <c r="AC9" s="122">
        <v>78</v>
      </c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 t="s">
        <v>122</v>
      </c>
      <c r="C10" s="70"/>
      <c r="D10" s="71"/>
      <c r="E10" s="71"/>
      <c r="F10" s="34">
        <v>2.11</v>
      </c>
      <c r="G10" s="34"/>
      <c r="H10" s="71"/>
      <c r="I10" s="34">
        <v>2.12</v>
      </c>
      <c r="J10" s="34"/>
      <c r="K10" s="71"/>
      <c r="L10" s="71">
        <v>2.13</v>
      </c>
      <c r="M10" s="71"/>
      <c r="N10" s="71"/>
      <c r="O10" s="71"/>
      <c r="P10" s="71"/>
      <c r="Q10" s="71">
        <v>2.1800000000000002</v>
      </c>
      <c r="R10" s="71"/>
      <c r="S10" s="71">
        <v>24</v>
      </c>
      <c r="T10" s="71"/>
      <c r="U10" s="71"/>
      <c r="V10" s="71"/>
      <c r="W10" s="71"/>
      <c r="X10" s="71"/>
      <c r="Y10" s="126" t="s">
        <v>132</v>
      </c>
      <c r="Z10" s="126" t="s">
        <v>134</v>
      </c>
      <c r="AA10" s="126" t="s">
        <v>136</v>
      </c>
      <c r="AB10" s="126" t="s">
        <v>138</v>
      </c>
      <c r="AC10" s="72" t="s">
        <v>139</v>
      </c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1123.5999999999999</v>
      </c>
      <c r="C11" s="76">
        <v>210</v>
      </c>
      <c r="D11" s="76">
        <f>B11-C11-E11</f>
        <v>913.59999999999991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205123.6</v>
      </c>
      <c r="C12" s="74">
        <f>SUM(C3,C5,C7,C9,C11)</f>
        <v>1210</v>
      </c>
      <c r="D12" s="7">
        <f>SUM(D3,D5,D7,D9,D11)</f>
        <v>117305.9</v>
      </c>
      <c r="E12" s="7">
        <f>SUM(E3,E5,E7,E9,E11)</f>
        <v>86607.700000000012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108000</v>
      </c>
      <c r="C15" s="116">
        <f>SUM(D16,E16)</f>
        <v>71000</v>
      </c>
      <c r="D15" s="125">
        <f>B15-C15-E15</f>
        <v>3</v>
      </c>
      <c r="E15" s="115">
        <f>SUM(F15:BE15)</f>
        <v>36997</v>
      </c>
      <c r="F15" s="122">
        <v>9852</v>
      </c>
      <c r="G15" s="122">
        <v>5000</v>
      </c>
      <c r="H15" s="122">
        <v>7865</v>
      </c>
      <c r="I15" s="122">
        <v>4220</v>
      </c>
      <c r="J15" s="122">
        <v>9860</v>
      </c>
      <c r="K15" s="122">
        <v>200</v>
      </c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3.16</v>
      </c>
      <c r="C16" s="4"/>
      <c r="D16" s="21">
        <v>71000</v>
      </c>
      <c r="E16" s="21"/>
      <c r="F16" s="34" t="s">
        <v>119</v>
      </c>
      <c r="G16" s="34" t="s">
        <v>30</v>
      </c>
      <c r="H16" s="34" t="s">
        <v>119</v>
      </c>
      <c r="I16" s="34" t="s">
        <v>119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25000</v>
      </c>
      <c r="C17" s="129">
        <v>12872.5</v>
      </c>
      <c r="D17" s="128">
        <f>B17-C17-E17</f>
        <v>706.29999999999927</v>
      </c>
      <c r="E17" s="128">
        <f>SUM(F17:BE17)</f>
        <v>11421.2</v>
      </c>
      <c r="F17" s="130">
        <v>6833.5</v>
      </c>
      <c r="G17" s="130">
        <v>1000</v>
      </c>
      <c r="H17" s="130">
        <v>1836.5</v>
      </c>
      <c r="I17" s="130">
        <v>198</v>
      </c>
      <c r="J17" s="130">
        <v>232</v>
      </c>
      <c r="K17" s="130">
        <v>202</v>
      </c>
      <c r="L17" s="130">
        <v>100</v>
      </c>
      <c r="M17" s="130">
        <v>200</v>
      </c>
      <c r="N17" s="130">
        <v>203.2</v>
      </c>
      <c r="O17" s="130">
        <v>208.8</v>
      </c>
      <c r="P17" s="130">
        <v>200</v>
      </c>
      <c r="Q17" s="130">
        <v>102</v>
      </c>
      <c r="R17" s="130">
        <v>105.2</v>
      </c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3.15</v>
      </c>
      <c r="C18" s="20"/>
      <c r="D18" s="4"/>
      <c r="E18" s="42" t="s">
        <v>19</v>
      </c>
      <c r="F18" s="34" t="s">
        <v>80</v>
      </c>
      <c r="G18" s="34" t="s">
        <v>30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127</v>
      </c>
      <c r="P18" s="34" t="s">
        <v>131</v>
      </c>
      <c r="Q18" s="34" t="s">
        <v>130</v>
      </c>
      <c r="R18" s="34" t="s">
        <v>130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>
        <v>7413.09</v>
      </c>
      <c r="D19" s="116">
        <f>B19-C19-E19</f>
        <v>201.34999999999945</v>
      </c>
      <c r="E19" s="116">
        <f>SUM(F19:BE19)</f>
        <v>7385.56</v>
      </c>
      <c r="F19" s="117">
        <v>100</v>
      </c>
      <c r="G19" s="117">
        <v>6058</v>
      </c>
      <c r="H19" s="120">
        <v>136.5</v>
      </c>
      <c r="I19" s="120">
        <v>135</v>
      </c>
      <c r="J19" s="120">
        <v>326.5</v>
      </c>
      <c r="K19" s="120">
        <v>93.6</v>
      </c>
      <c r="L19" s="120">
        <v>100</v>
      </c>
      <c r="M19" s="120">
        <v>200</v>
      </c>
      <c r="N19" s="120">
        <v>218</v>
      </c>
      <c r="O19" s="120">
        <v>17.96</v>
      </c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 t="s">
        <v>113</v>
      </c>
      <c r="B20" s="21">
        <v>3.16</v>
      </c>
      <c r="C20" s="97" t="s">
        <v>135</v>
      </c>
      <c r="D20" s="3"/>
      <c r="E20" s="3"/>
      <c r="F20" s="34"/>
      <c r="G20" s="56" t="s">
        <v>106</v>
      </c>
      <c r="H20" s="33"/>
      <c r="I20" s="33"/>
      <c r="J20" s="33"/>
      <c r="K20" s="51"/>
      <c r="L20" s="51" t="s">
        <v>125</v>
      </c>
      <c r="M20" s="33"/>
      <c r="N20" s="126" t="s">
        <v>132</v>
      </c>
      <c r="O20" s="33" t="s">
        <v>133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>
        <v>6624</v>
      </c>
      <c r="D21" s="140">
        <f>B21-C21-E21</f>
        <v>567.5</v>
      </c>
      <c r="E21" s="141">
        <f>SUM(F21:BE21)</f>
        <v>5808.5</v>
      </c>
      <c r="F21" s="142">
        <v>3865.5</v>
      </c>
      <c r="G21" s="142">
        <v>110</v>
      </c>
      <c r="H21" s="142">
        <v>422.5</v>
      </c>
      <c r="I21" s="142">
        <v>200</v>
      </c>
      <c r="J21" s="142">
        <v>78</v>
      </c>
      <c r="K21" s="142">
        <v>110</v>
      </c>
      <c r="L21" s="142">
        <v>78</v>
      </c>
      <c r="M21" s="142">
        <v>200</v>
      </c>
      <c r="N21" s="142">
        <v>50</v>
      </c>
      <c r="O21" s="142">
        <v>88</v>
      </c>
      <c r="P21" s="142">
        <v>36.5</v>
      </c>
      <c r="Q21" s="142">
        <v>200</v>
      </c>
      <c r="R21" s="142">
        <v>190</v>
      </c>
      <c r="S21" s="142">
        <v>100</v>
      </c>
      <c r="T21" s="140">
        <v>80</v>
      </c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1"/>
      <c r="J22" s="34"/>
      <c r="K22" s="34"/>
      <c r="L22" s="34"/>
      <c r="M22" s="34">
        <v>27</v>
      </c>
      <c r="N22" s="34"/>
      <c r="O22" s="34"/>
      <c r="P22" s="34"/>
      <c r="Q22" s="34" t="s">
        <v>57</v>
      </c>
      <c r="R22" s="126" t="s">
        <v>132</v>
      </c>
      <c r="S22" s="126" t="s">
        <v>134</v>
      </c>
      <c r="T22" s="126" t="s">
        <v>138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36000</v>
      </c>
      <c r="C23" s="146">
        <v>17930</v>
      </c>
      <c r="D23" s="145">
        <f>B23-C23-E23</f>
        <v>1895.1499999999996</v>
      </c>
      <c r="E23" s="145">
        <f>SUM(F23:BE23)</f>
        <v>16174.85</v>
      </c>
      <c r="F23" s="147">
        <v>1100</v>
      </c>
      <c r="G23" s="147">
        <v>3532</v>
      </c>
      <c r="H23" s="147">
        <v>6533</v>
      </c>
      <c r="I23" s="147">
        <v>785</v>
      </c>
      <c r="J23" s="147">
        <v>652</v>
      </c>
      <c r="K23" s="147">
        <v>363</v>
      </c>
      <c r="L23" s="147">
        <v>800</v>
      </c>
      <c r="M23" s="147">
        <v>125</v>
      </c>
      <c r="N23" s="147">
        <v>1368.5</v>
      </c>
      <c r="O23" s="147">
        <v>385</v>
      </c>
      <c r="P23" s="147">
        <v>411.35</v>
      </c>
      <c r="Q23" s="147">
        <v>65</v>
      </c>
      <c r="R23" s="147">
        <v>55</v>
      </c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3.17</v>
      </c>
      <c r="C24" s="81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129</v>
      </c>
      <c r="L24" s="126" t="s">
        <v>132</v>
      </c>
      <c r="M24" s="126" t="s">
        <v>134</v>
      </c>
      <c r="N24" s="34">
        <v>3.2</v>
      </c>
      <c r="O24" s="126" t="s">
        <v>136</v>
      </c>
      <c r="P24" s="34" t="s">
        <v>137</v>
      </c>
      <c r="Q24" s="126" t="s">
        <v>138</v>
      </c>
      <c r="R24" s="38" t="s">
        <v>139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18876.400000000001</v>
      </c>
      <c r="C25" s="135">
        <v>8128.73</v>
      </c>
      <c r="D25" s="134">
        <f>B25-C25-E25</f>
        <v>585.67000000000189</v>
      </c>
      <c r="E25" s="134">
        <f>SUM(F25:BE25)</f>
        <v>10162</v>
      </c>
      <c r="F25" s="136">
        <v>120</v>
      </c>
      <c r="G25" s="136">
        <v>4530</v>
      </c>
      <c r="H25" s="136">
        <v>233.5</v>
      </c>
      <c r="I25" s="136">
        <v>100</v>
      </c>
      <c r="J25" s="136">
        <v>100</v>
      </c>
      <c r="K25" s="136">
        <v>2637.5</v>
      </c>
      <c r="L25" s="136">
        <v>102</v>
      </c>
      <c r="M25" s="136">
        <v>1000</v>
      </c>
      <c r="N25" s="136">
        <v>170</v>
      </c>
      <c r="O25" s="136">
        <v>100</v>
      </c>
      <c r="P25" s="136">
        <v>1069</v>
      </c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3.17</v>
      </c>
      <c r="C26" s="32"/>
      <c r="D26" s="4"/>
      <c r="E26" s="42" t="s">
        <v>32</v>
      </c>
      <c r="F26" s="34"/>
      <c r="G26" s="15" t="s">
        <v>85</v>
      </c>
      <c r="H26" s="34"/>
      <c r="I26" s="34">
        <v>1</v>
      </c>
      <c r="J26" s="34">
        <v>2</v>
      </c>
      <c r="K26" s="34">
        <v>3</v>
      </c>
      <c r="L26" s="126" t="s">
        <v>132</v>
      </c>
      <c r="M26" s="4">
        <v>5</v>
      </c>
      <c r="N26" s="126" t="s">
        <v>136</v>
      </c>
      <c r="O26" s="126" t="s">
        <v>138</v>
      </c>
      <c r="P26" s="34" t="s">
        <v>140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5501.1</v>
      </c>
      <c r="D27" s="115">
        <f>B27-C27-E27</f>
        <v>929.39999999999964</v>
      </c>
      <c r="E27" s="115">
        <f>SUM(F27:BE27)</f>
        <v>5569.5</v>
      </c>
      <c r="F27" s="122">
        <v>362.5</v>
      </c>
      <c r="G27" s="122">
        <v>1862</v>
      </c>
      <c r="H27" s="122">
        <v>962</v>
      </c>
      <c r="I27" s="122">
        <v>360</v>
      </c>
      <c r="J27" s="122">
        <v>320</v>
      </c>
      <c r="K27" s="122">
        <v>1000</v>
      </c>
      <c r="L27" s="122">
        <v>198</v>
      </c>
      <c r="M27" s="122">
        <v>122</v>
      </c>
      <c r="N27" s="122">
        <v>235</v>
      </c>
      <c r="O27" s="122">
        <v>70</v>
      </c>
      <c r="P27" s="122">
        <v>78</v>
      </c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3.18</v>
      </c>
      <c r="C28" s="20" t="s">
        <v>44</v>
      </c>
      <c r="D28" s="9"/>
      <c r="E28" s="42" t="s">
        <v>57</v>
      </c>
      <c r="F28" s="34" t="s">
        <v>126</v>
      </c>
      <c r="G28" s="34"/>
      <c r="H28" s="15"/>
      <c r="I28" s="34">
        <v>28</v>
      </c>
      <c r="J28" s="34" t="s">
        <v>129</v>
      </c>
      <c r="K28" s="34" t="s">
        <v>30</v>
      </c>
      <c r="L28" s="126" t="s">
        <v>132</v>
      </c>
      <c r="M28" s="126" t="s">
        <v>134</v>
      </c>
      <c r="N28" s="126" t="s">
        <v>136</v>
      </c>
      <c r="O28" s="126" t="s">
        <v>138</v>
      </c>
      <c r="P28" s="34" t="s">
        <v>139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227876.4</v>
      </c>
      <c r="C29" s="19">
        <f>SUM(C15,C17,C19,C21,C23,C25,C27)</f>
        <v>129469.42</v>
      </c>
      <c r="D29" s="11">
        <f>SUM(D15,D17,D19,D21,D23,D25,D27)</f>
        <v>4888.37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>
        <v>3.18</v>
      </c>
      <c r="D30" s="48"/>
      <c r="E30" s="48"/>
      <c r="F30" s="97">
        <v>1000</v>
      </c>
      <c r="G30" s="97">
        <v>4501.1000000000004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52"/>
      <c r="G31" s="60"/>
      <c r="H31" s="2"/>
      <c r="I31" s="2"/>
      <c r="J31" s="82" t="s">
        <v>37</v>
      </c>
      <c r="K31" s="85">
        <f>SUM(B12,B29)</f>
        <v>433000</v>
      </c>
      <c r="L31" s="2"/>
      <c r="M31" s="69" t="s">
        <v>40</v>
      </c>
      <c r="N31" s="85">
        <f>SUM(A39,A48,A58)</f>
        <v>483000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310805.73</v>
      </c>
      <c r="L32" s="2"/>
      <c r="M32" s="86" t="s">
        <v>41</v>
      </c>
      <c r="N32" s="87">
        <f>SUM(N31,-K32)</f>
        <v>172194.27000000002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 t="s">
        <v>67</v>
      </c>
      <c r="I33" s="26"/>
      <c r="J33" s="82" t="s">
        <v>38</v>
      </c>
      <c r="K33" s="85">
        <f>SUM(D12,D29)</f>
        <v>122194.26999999999</v>
      </c>
      <c r="L33" s="2"/>
    </row>
    <row r="34" spans="1:14">
      <c r="A34" s="23">
        <f>SUM(B34:C34)</f>
        <v>3600</v>
      </c>
      <c r="B34" s="25">
        <v>0</v>
      </c>
      <c r="C34" s="27">
        <f>SUM(D34:R34)</f>
        <v>3600</v>
      </c>
      <c r="D34" s="30"/>
      <c r="E34" s="31">
        <v>3000</v>
      </c>
      <c r="F34" s="31"/>
      <c r="G34" s="31"/>
      <c r="H34" s="31">
        <v>600</v>
      </c>
      <c r="I34" s="31"/>
      <c r="J34" s="109"/>
      <c r="K34" s="2"/>
    </row>
    <row r="35" spans="1:14">
      <c r="A35" s="23" t="s">
        <v>121</v>
      </c>
      <c r="B35" s="25"/>
      <c r="C35" s="25"/>
      <c r="D35" s="29"/>
      <c r="E35" s="29">
        <v>43177</v>
      </c>
      <c r="F35" s="29" t="s">
        <v>70</v>
      </c>
      <c r="G35" s="29"/>
      <c r="H35" s="29">
        <v>43175</v>
      </c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33600</v>
      </c>
      <c r="B39" s="25">
        <f>SUM(B34,B36,B38)</f>
        <v>0</v>
      </c>
      <c r="C39" s="24">
        <f>SUM(C34,C36,C38)</f>
        <v>33600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268000</v>
      </c>
      <c r="B43" s="25">
        <v>268000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268000</v>
      </c>
      <c r="B48" s="25">
        <f>SUM(B43,B45,B47)</f>
        <v>268000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>
        <v>43185</v>
      </c>
      <c r="H56" s="96">
        <v>43183</v>
      </c>
      <c r="I56" s="29" t="s">
        <v>120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607832.80000000005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2200</v>
      </c>
      <c r="I71" s="14">
        <v>10100</v>
      </c>
      <c r="J71" s="14">
        <v>22000</v>
      </c>
      <c r="K71" s="14">
        <v>8258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>
        <v>51671.48</v>
      </c>
      <c r="D3" s="115">
        <f>B3-C3-E3</f>
        <v>58321.119999999995</v>
      </c>
      <c r="E3" s="116">
        <f>SUM(F3:BE3)</f>
        <v>4007.4</v>
      </c>
      <c r="F3" s="117">
        <v>1038.2</v>
      </c>
      <c r="G3" s="117">
        <v>352</v>
      </c>
      <c r="H3" s="117">
        <v>521.20000000000005</v>
      </c>
      <c r="I3" s="117">
        <v>783</v>
      </c>
      <c r="J3" s="117">
        <v>386</v>
      </c>
      <c r="K3" s="117">
        <v>535</v>
      </c>
      <c r="L3" s="117">
        <v>392</v>
      </c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 t="s">
        <v>141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>
        <v>26300</v>
      </c>
      <c r="D5" s="134">
        <f>B5-C5-E5</f>
        <v>36700</v>
      </c>
      <c r="E5" s="135">
        <f>SUM(F5:BE5)</f>
        <v>0</v>
      </c>
      <c r="F5" s="157"/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33</v>
      </c>
      <c r="B7" s="151">
        <v>1000</v>
      </c>
      <c r="C7" s="151">
        <v>1000</v>
      </c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26000</v>
      </c>
      <c r="C9" s="115">
        <v>8709</v>
      </c>
      <c r="D9" s="115">
        <f>B9-C9-E9</f>
        <v>17291</v>
      </c>
      <c r="E9" s="116">
        <f>SUM(F9:BE9)</f>
        <v>0</v>
      </c>
      <c r="F9" s="117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 t="s">
        <v>122</v>
      </c>
      <c r="C10" s="70"/>
      <c r="D10" s="71"/>
      <c r="E10" s="71"/>
      <c r="F10" s="34"/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0</v>
      </c>
      <c r="C11" s="76"/>
      <c r="D11" s="76">
        <f>B11-C11-E11</f>
        <v>0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204000</v>
      </c>
      <c r="C12" s="74">
        <f>SUM(C3,C5,C7,C9,C11)</f>
        <v>87680.48000000001</v>
      </c>
      <c r="D12" s="7">
        <f>SUM(D3,D5,D7,D9,D11)</f>
        <v>112312.12</v>
      </c>
      <c r="E12" s="7">
        <f>SUM(E3,E5,E7,E9,E11)</f>
        <v>4007.4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27000</v>
      </c>
      <c r="C15" s="116">
        <f>SUM(D16,E16)</f>
        <v>0</v>
      </c>
      <c r="D15" s="125">
        <f>B15-C15-E15</f>
        <v>-9997</v>
      </c>
      <c r="E15" s="115">
        <f>SUM(F15:BE15)</f>
        <v>36997</v>
      </c>
      <c r="F15" s="122">
        <v>9852</v>
      </c>
      <c r="G15" s="122">
        <v>5000</v>
      </c>
      <c r="H15" s="122">
        <v>7865</v>
      </c>
      <c r="I15" s="122">
        <v>4220</v>
      </c>
      <c r="J15" s="122">
        <v>9860</v>
      </c>
      <c r="K15" s="122">
        <v>200</v>
      </c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3.16</v>
      </c>
      <c r="C16" s="4"/>
      <c r="D16" s="97">
        <v>0</v>
      </c>
      <c r="E16" s="97">
        <v>0</v>
      </c>
      <c r="F16" s="34" t="s">
        <v>119</v>
      </c>
      <c r="G16" s="34" t="s">
        <v>30</v>
      </c>
      <c r="H16" s="34" t="s">
        <v>119</v>
      </c>
      <c r="I16" s="34" t="s">
        <v>119</v>
      </c>
      <c r="J16" s="34">
        <v>25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25000</v>
      </c>
      <c r="C17" s="129"/>
      <c r="D17" s="128">
        <f>B17-C17-E17</f>
        <v>13578.8</v>
      </c>
      <c r="E17" s="128">
        <f>SUM(F17:BE17)</f>
        <v>11421.2</v>
      </c>
      <c r="F17" s="130">
        <v>6833.5</v>
      </c>
      <c r="G17" s="130">
        <v>1000</v>
      </c>
      <c r="H17" s="130">
        <v>1836.5</v>
      </c>
      <c r="I17" s="130">
        <v>198</v>
      </c>
      <c r="J17" s="130">
        <v>232</v>
      </c>
      <c r="K17" s="130">
        <v>202</v>
      </c>
      <c r="L17" s="130">
        <v>100</v>
      </c>
      <c r="M17" s="130">
        <v>200</v>
      </c>
      <c r="N17" s="130">
        <v>203.2</v>
      </c>
      <c r="O17" s="130">
        <v>208.8</v>
      </c>
      <c r="P17" s="130">
        <v>200</v>
      </c>
      <c r="Q17" s="130">
        <v>102</v>
      </c>
      <c r="R17" s="130">
        <v>105.2</v>
      </c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3.15</v>
      </c>
      <c r="C18" s="20"/>
      <c r="D18" s="4"/>
      <c r="E18" s="42" t="s">
        <v>19</v>
      </c>
      <c r="F18" s="34" t="s">
        <v>80</v>
      </c>
      <c r="G18" s="34" t="s">
        <v>30</v>
      </c>
      <c r="H18" s="34"/>
      <c r="I18" s="34"/>
      <c r="J18" s="34"/>
      <c r="K18" s="34"/>
      <c r="L18" s="34"/>
      <c r="M18" s="34">
        <v>1</v>
      </c>
      <c r="N18" s="34">
        <v>2</v>
      </c>
      <c r="O18" s="34" t="s">
        <v>127</v>
      </c>
      <c r="P18" s="34" t="s">
        <v>131</v>
      </c>
      <c r="Q18" s="34" t="s">
        <v>130</v>
      </c>
      <c r="R18" s="34" t="s">
        <v>130</v>
      </c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116"/>
      <c r="D19" s="116">
        <f>B19-C19-E19</f>
        <v>7614.44</v>
      </c>
      <c r="E19" s="116">
        <f>SUM(F19:BE19)</f>
        <v>7385.56</v>
      </c>
      <c r="F19" s="117">
        <v>100</v>
      </c>
      <c r="G19" s="117">
        <v>6058</v>
      </c>
      <c r="H19" s="120">
        <v>136.5</v>
      </c>
      <c r="I19" s="120">
        <v>135</v>
      </c>
      <c r="J19" s="120">
        <v>326.5</v>
      </c>
      <c r="K19" s="120">
        <v>93.6</v>
      </c>
      <c r="L19" s="120">
        <v>100</v>
      </c>
      <c r="M19" s="120">
        <v>200</v>
      </c>
      <c r="N19" s="120">
        <v>218</v>
      </c>
      <c r="O19" s="120">
        <v>17.96</v>
      </c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3.16</v>
      </c>
      <c r="C20" s="97"/>
      <c r="D20" s="3"/>
      <c r="E20" s="3"/>
      <c r="F20" s="34"/>
      <c r="G20" s="56" t="s">
        <v>106</v>
      </c>
      <c r="H20" s="33"/>
      <c r="I20" s="33"/>
      <c r="J20" s="33"/>
      <c r="K20" s="51"/>
      <c r="L20" s="51" t="s">
        <v>125</v>
      </c>
      <c r="M20" s="33"/>
      <c r="N20" s="126" t="s">
        <v>132</v>
      </c>
      <c r="O20" s="33" t="s">
        <v>133</v>
      </c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41"/>
      <c r="D21" s="140">
        <f>B21-C21-E21</f>
        <v>7191.5</v>
      </c>
      <c r="E21" s="141">
        <f>SUM(F21:BE21)</f>
        <v>5808.5</v>
      </c>
      <c r="F21" s="142">
        <v>3865.5</v>
      </c>
      <c r="G21" s="142">
        <v>110</v>
      </c>
      <c r="H21" s="142">
        <v>422.5</v>
      </c>
      <c r="I21" s="142">
        <v>200</v>
      </c>
      <c r="J21" s="142">
        <v>78</v>
      </c>
      <c r="K21" s="142">
        <v>110</v>
      </c>
      <c r="L21" s="142">
        <v>78</v>
      </c>
      <c r="M21" s="142">
        <v>200</v>
      </c>
      <c r="N21" s="142">
        <v>50</v>
      </c>
      <c r="O21" s="142">
        <v>88</v>
      </c>
      <c r="P21" s="142">
        <v>36.5</v>
      </c>
      <c r="Q21" s="142">
        <v>200</v>
      </c>
      <c r="R21" s="142">
        <v>190</v>
      </c>
      <c r="S21" s="142">
        <v>100</v>
      </c>
      <c r="T21" s="140">
        <v>80</v>
      </c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3.16</v>
      </c>
      <c r="C22" s="4"/>
      <c r="D22" s="4"/>
      <c r="E22" s="4"/>
      <c r="F22" s="34"/>
      <c r="G22" s="34"/>
      <c r="H22" s="34"/>
      <c r="I22" s="71"/>
      <c r="J22" s="34"/>
      <c r="K22" s="34"/>
      <c r="L22" s="34"/>
      <c r="M22" s="34">
        <v>27</v>
      </c>
      <c r="N22" s="34"/>
      <c r="O22" s="34"/>
      <c r="P22" s="34"/>
      <c r="Q22" s="34" t="s">
        <v>57</v>
      </c>
      <c r="R22" s="126" t="s">
        <v>132</v>
      </c>
      <c r="S22" s="126" t="s">
        <v>134</v>
      </c>
      <c r="T22" s="126" t="s">
        <v>138</v>
      </c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36000</v>
      </c>
      <c r="C23" s="146"/>
      <c r="D23" s="145">
        <f>B23-C23-E23</f>
        <v>19825.150000000001</v>
      </c>
      <c r="E23" s="145">
        <f>SUM(F23:BE23)</f>
        <v>16174.85</v>
      </c>
      <c r="F23" s="147">
        <v>1100</v>
      </c>
      <c r="G23" s="147">
        <v>3532</v>
      </c>
      <c r="H23" s="147">
        <v>6533</v>
      </c>
      <c r="I23" s="147">
        <v>785</v>
      </c>
      <c r="J23" s="147">
        <v>652</v>
      </c>
      <c r="K23" s="147">
        <v>363</v>
      </c>
      <c r="L23" s="147">
        <v>800</v>
      </c>
      <c r="M23" s="147">
        <v>125</v>
      </c>
      <c r="N23" s="147">
        <v>1368.5</v>
      </c>
      <c r="O23" s="147">
        <v>385</v>
      </c>
      <c r="P23" s="147">
        <v>411.35</v>
      </c>
      <c r="Q23" s="147">
        <v>65</v>
      </c>
      <c r="R23" s="147">
        <v>55</v>
      </c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3.17</v>
      </c>
      <c r="C24" s="81"/>
      <c r="D24" s="4"/>
      <c r="E24" s="42" t="s">
        <v>19</v>
      </c>
      <c r="F24" s="34"/>
      <c r="G24" s="34"/>
      <c r="H24" s="34"/>
      <c r="I24" s="34">
        <v>28</v>
      </c>
      <c r="J24" s="34"/>
      <c r="K24" s="34" t="s">
        <v>129</v>
      </c>
      <c r="L24" s="126" t="s">
        <v>132</v>
      </c>
      <c r="M24" s="126" t="s">
        <v>134</v>
      </c>
      <c r="N24" s="34">
        <v>3.2</v>
      </c>
      <c r="O24" s="126" t="s">
        <v>136</v>
      </c>
      <c r="P24" s="34" t="s">
        <v>137</v>
      </c>
      <c r="Q24" s="126" t="s">
        <v>138</v>
      </c>
      <c r="R24" s="38" t="s">
        <v>139</v>
      </c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20000</v>
      </c>
      <c r="C25" s="135"/>
      <c r="D25" s="134">
        <f>B25-C25-E25</f>
        <v>9838</v>
      </c>
      <c r="E25" s="134">
        <f>SUM(F25:BE25)</f>
        <v>10162</v>
      </c>
      <c r="F25" s="136">
        <v>120</v>
      </c>
      <c r="G25" s="136">
        <v>4530</v>
      </c>
      <c r="H25" s="136">
        <v>233.5</v>
      </c>
      <c r="I25" s="136">
        <v>100</v>
      </c>
      <c r="J25" s="136">
        <v>100</v>
      </c>
      <c r="K25" s="136">
        <v>2637.5</v>
      </c>
      <c r="L25" s="136">
        <v>102</v>
      </c>
      <c r="M25" s="136">
        <v>1000</v>
      </c>
      <c r="N25" s="136">
        <v>170</v>
      </c>
      <c r="O25" s="136">
        <v>100</v>
      </c>
      <c r="P25" s="136">
        <v>1069</v>
      </c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3.17</v>
      </c>
      <c r="C26" s="32"/>
      <c r="D26" s="4"/>
      <c r="E26" s="42" t="s">
        <v>32</v>
      </c>
      <c r="F26" s="34"/>
      <c r="G26" s="15" t="s">
        <v>85</v>
      </c>
      <c r="H26" s="34"/>
      <c r="I26" s="34">
        <v>1</v>
      </c>
      <c r="J26" s="34">
        <v>2</v>
      </c>
      <c r="K26" s="34">
        <v>3</v>
      </c>
      <c r="L26" s="126" t="s">
        <v>132</v>
      </c>
      <c r="M26" s="4">
        <v>5</v>
      </c>
      <c r="N26" s="126" t="s">
        <v>136</v>
      </c>
      <c r="O26" s="126" t="s">
        <v>138</v>
      </c>
      <c r="P26" s="34" t="s">
        <v>140</v>
      </c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116">
        <f>SUM(F30,G30)</f>
        <v>0</v>
      </c>
      <c r="D27" s="115">
        <f>B27-C27-E27</f>
        <v>6430.5</v>
      </c>
      <c r="E27" s="115">
        <f>SUM(F27:BE27)</f>
        <v>5569.5</v>
      </c>
      <c r="F27" s="122">
        <v>362.5</v>
      </c>
      <c r="G27" s="122">
        <v>1862</v>
      </c>
      <c r="H27" s="122">
        <v>962</v>
      </c>
      <c r="I27" s="122">
        <v>360</v>
      </c>
      <c r="J27" s="122">
        <v>320</v>
      </c>
      <c r="K27" s="122">
        <v>1000</v>
      </c>
      <c r="L27" s="122">
        <v>198</v>
      </c>
      <c r="M27" s="122">
        <v>122</v>
      </c>
      <c r="N27" s="122">
        <v>235</v>
      </c>
      <c r="O27" s="122">
        <v>70</v>
      </c>
      <c r="P27" s="122">
        <v>78</v>
      </c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3.18</v>
      </c>
      <c r="C28" s="20" t="s">
        <v>44</v>
      </c>
      <c r="D28" s="9"/>
      <c r="E28" s="42" t="s">
        <v>57</v>
      </c>
      <c r="F28" s="34" t="s">
        <v>126</v>
      </c>
      <c r="G28" s="34"/>
      <c r="H28" s="15"/>
      <c r="I28" s="34">
        <v>28</v>
      </c>
      <c r="J28" s="34" t="s">
        <v>129</v>
      </c>
      <c r="K28" s="34" t="s">
        <v>30</v>
      </c>
      <c r="L28" s="126" t="s">
        <v>132</v>
      </c>
      <c r="M28" s="126" t="s">
        <v>134</v>
      </c>
      <c r="N28" s="126" t="s">
        <v>136</v>
      </c>
      <c r="O28" s="126" t="s">
        <v>138</v>
      </c>
      <c r="P28" s="34" t="s">
        <v>139</v>
      </c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148000</v>
      </c>
      <c r="C29" s="19">
        <f>SUM(C15,C17,C19,C21,C23,C25,C27)</f>
        <v>0</v>
      </c>
      <c r="D29" s="11">
        <f>SUM(D15,D17,D19,D21,D23,D25,D27)</f>
        <v>54481.39</v>
      </c>
      <c r="E29" s="11">
        <f>SUM(E15,E17,E19,E21,E23,E25,E27)</f>
        <v>93518.61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>
        <v>3.18</v>
      </c>
      <c r="D30" s="48"/>
      <c r="E30" s="48"/>
      <c r="F30" s="97">
        <v>0</v>
      </c>
      <c r="G30" s="97">
        <v>0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352000</v>
      </c>
      <c r="L31" s="2"/>
      <c r="M31" s="69" t="s">
        <v>40</v>
      </c>
      <c r="N31" s="85">
        <f>SUM(A39,A48,A58)</f>
        <v>356200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185206.49</v>
      </c>
      <c r="L32" s="2"/>
      <c r="M32" s="86" t="s">
        <v>41</v>
      </c>
      <c r="N32" s="87">
        <f>SUM(N31,-K32)</f>
        <v>170993.51</v>
      </c>
      <c r="P32" s="2"/>
      <c r="R3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2" t="s">
        <v>38</v>
      </c>
      <c r="K33" s="85">
        <f>SUM(D12,D29)</f>
        <v>166793.51</v>
      </c>
      <c r="L33" s="2"/>
    </row>
    <row r="34" spans="1:14">
      <c r="A34" s="23">
        <f>SUM(B34:C34)</f>
        <v>3000</v>
      </c>
      <c r="B34" s="25">
        <v>0</v>
      </c>
      <c r="C34" s="27">
        <f>SUM(D34:R34)</f>
        <v>3000</v>
      </c>
      <c r="D34" s="30"/>
      <c r="E34" s="31">
        <v>3000</v>
      </c>
      <c r="F34" s="31"/>
      <c r="G34" s="31"/>
      <c r="H34" s="31"/>
      <c r="I34" s="31"/>
      <c r="J34" s="109"/>
      <c r="K34" s="2"/>
    </row>
    <row r="35" spans="1:14">
      <c r="A35" s="23" t="s">
        <v>121</v>
      </c>
      <c r="B35" s="25"/>
      <c r="C35" s="25"/>
      <c r="D35" s="29"/>
      <c r="E35" s="29">
        <v>43177</v>
      </c>
      <c r="F35" s="29" t="s">
        <v>70</v>
      </c>
      <c r="G35" s="29"/>
      <c r="H35" s="29"/>
      <c r="I35" s="29"/>
      <c r="J35" s="110"/>
    </row>
    <row r="36" spans="1:14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4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33000</v>
      </c>
      <c r="B39" s="25">
        <f>SUM(B34,B36,B38)</f>
        <v>0</v>
      </c>
      <c r="C39" s="24">
        <f>SUM(C34,C36,C38)</f>
        <v>33000</v>
      </c>
      <c r="D39" s="94">
        <v>43275</v>
      </c>
      <c r="E39" s="40"/>
      <c r="F39" s="29"/>
      <c r="G39" s="25"/>
      <c r="H39" s="25"/>
      <c r="I39" s="26"/>
    </row>
    <row r="40" spans="1:14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H40" s="1">
        <v>3.24</v>
      </c>
      <c r="I40" s="2"/>
      <c r="M40" s="2"/>
    </row>
    <row r="41" spans="1:14">
      <c r="A41" s="39" t="s">
        <v>18</v>
      </c>
      <c r="B41" s="43"/>
      <c r="C41" s="25"/>
      <c r="D41" s="58"/>
      <c r="K41" s="104"/>
      <c r="N41" s="1" t="s">
        <v>26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141800</v>
      </c>
      <c r="B43" s="25">
        <v>141800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  <c r="K46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141800</v>
      </c>
      <c r="B48" s="25">
        <f>SUM(B43,B45,B47)</f>
        <v>141800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176400</v>
      </c>
      <c r="B55" s="25">
        <v>0</v>
      </c>
      <c r="C55" s="27">
        <f>SUM(D55:U55)</f>
        <v>176400</v>
      </c>
      <c r="D55" s="30">
        <v>26000</v>
      </c>
      <c r="E55" s="30"/>
      <c r="F55" s="30"/>
      <c r="G55" s="31">
        <v>50400</v>
      </c>
      <c r="H55" s="31">
        <v>50000</v>
      </c>
      <c r="I55" s="31">
        <v>50000</v>
      </c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>
        <v>43185</v>
      </c>
      <c r="H56" s="96">
        <v>43183</v>
      </c>
      <c r="I56" s="29" t="s">
        <v>120</v>
      </c>
      <c r="J56" s="58"/>
    </row>
    <row r="57" spans="1:10">
      <c r="A57" s="23">
        <f>SUM(B57:C57)</f>
        <v>5000</v>
      </c>
      <c r="B57" s="25">
        <v>0</v>
      </c>
      <c r="C57" s="27">
        <f>SUM(D57:U57)</f>
        <v>5000</v>
      </c>
      <c r="D57" s="31">
        <v>5000</v>
      </c>
      <c r="E57" s="31"/>
      <c r="F57" s="31"/>
      <c r="G57" s="31"/>
      <c r="H57" s="31"/>
      <c r="I57" s="31"/>
    </row>
    <row r="58" spans="1:10">
      <c r="A58" s="24">
        <f>SUM(A53,A55,A57)</f>
        <v>181400</v>
      </c>
      <c r="B58" s="25">
        <f>SUM(B53,B55,B57)</f>
        <v>0</v>
      </c>
      <c r="C58" s="25">
        <f>SUM(C53,C55,C57)</f>
        <v>181400</v>
      </c>
      <c r="D58" s="29">
        <v>42815</v>
      </c>
      <c r="E58" s="29"/>
      <c r="F58" s="29"/>
      <c r="G58" s="29"/>
      <c r="H58" s="29"/>
      <c r="I58" s="29"/>
    </row>
    <row r="59" spans="1:10">
      <c r="D59" s="1">
        <v>153.72900000000001</v>
      </c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621693.80000000005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5368.5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/>
      <c r="U71" s="14"/>
      <c r="V71" s="14"/>
      <c r="W71" s="14"/>
      <c r="X71" s="14"/>
      <c r="Y71" s="14"/>
      <c r="Z71" s="14"/>
    </row>
    <row r="72" spans="1:26"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80" spans="1:26">
      <c r="A80" s="1">
        <v>20180316</v>
      </c>
    </row>
    <row r="81" spans="1:1" s="82" customFormat="1">
      <c r="A81" s="82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5" t="s">
        <v>22</v>
      </c>
      <c r="B2" s="45" t="s">
        <v>20</v>
      </c>
      <c r="C2" s="45" t="s">
        <v>21</v>
      </c>
      <c r="D2" s="17"/>
      <c r="E2" s="17"/>
      <c r="F2" s="17"/>
      <c r="G2" s="38"/>
      <c r="H2" s="38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119" customFormat="1">
      <c r="A3" s="114" t="s">
        <v>10</v>
      </c>
      <c r="B3" s="115">
        <v>114000</v>
      </c>
      <c r="C3" s="116"/>
      <c r="D3" s="115">
        <f>B3-C3-E3</f>
        <v>108192.6</v>
      </c>
      <c r="E3" s="116">
        <f>SUM(F3:BE3)</f>
        <v>5807.4</v>
      </c>
      <c r="F3" s="117">
        <v>1038.2</v>
      </c>
      <c r="G3" s="117">
        <v>352</v>
      </c>
      <c r="H3" s="117">
        <v>521.20000000000005</v>
      </c>
      <c r="I3" s="117">
        <v>783</v>
      </c>
      <c r="J3" s="117">
        <v>386</v>
      </c>
      <c r="K3" s="117">
        <v>535</v>
      </c>
      <c r="L3" s="117">
        <v>392</v>
      </c>
      <c r="M3" s="117">
        <v>1200</v>
      </c>
      <c r="N3" s="117">
        <v>600</v>
      </c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>
      <c r="A4" s="15">
        <v>29</v>
      </c>
      <c r="B4" s="90"/>
      <c r="C4" s="4"/>
      <c r="D4" s="4"/>
      <c r="E4" s="4"/>
      <c r="F4" s="34"/>
      <c r="G4" s="34"/>
      <c r="H4" s="34"/>
      <c r="I4" s="34"/>
      <c r="J4" s="34" t="s">
        <v>141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5"/>
      <c r="AC4" s="55"/>
      <c r="AD4" s="55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161" customFormat="1">
      <c r="A5" s="156" t="s">
        <v>11</v>
      </c>
      <c r="B5" s="134">
        <v>63000</v>
      </c>
      <c r="C5" s="135"/>
      <c r="D5" s="134">
        <f>B5-C5-E5</f>
        <v>61500</v>
      </c>
      <c r="E5" s="135">
        <f>SUM(F5:BE5)</f>
        <v>1500</v>
      </c>
      <c r="F5" s="157">
        <v>1500</v>
      </c>
      <c r="G5" s="158"/>
      <c r="H5" s="157"/>
      <c r="I5" s="158"/>
      <c r="J5" s="158"/>
      <c r="K5" s="158"/>
      <c r="L5" s="158"/>
      <c r="M5" s="158"/>
      <c r="N5" s="158"/>
      <c r="O5" s="158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9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</row>
    <row r="6" spans="1:52">
      <c r="A6" s="15">
        <v>28</v>
      </c>
      <c r="B6" s="15"/>
      <c r="C6" s="4"/>
      <c r="D6" s="4">
        <v>3000</v>
      </c>
      <c r="E6" s="4"/>
      <c r="F6" s="34" t="s">
        <v>25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5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154" customFormat="1">
      <c r="A7" s="150" t="s">
        <v>159</v>
      </c>
      <c r="B7" s="151">
        <v>0</v>
      </c>
      <c r="C7" s="151"/>
      <c r="D7" s="152">
        <f>B7-C7-E7</f>
        <v>0</v>
      </c>
      <c r="E7" s="152">
        <f>SUM(F7:BE7)</f>
        <v>0</v>
      </c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62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</row>
    <row r="8" spans="1:52">
      <c r="A8" s="15">
        <v>6</v>
      </c>
      <c r="B8" s="90"/>
      <c r="C8" s="59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124" customFormat="1">
      <c r="A9" s="121" t="s">
        <v>12</v>
      </c>
      <c r="B9" s="115">
        <v>17000</v>
      </c>
      <c r="C9" s="115"/>
      <c r="D9" s="115">
        <f>B9-C9-E9</f>
        <v>17000</v>
      </c>
      <c r="E9" s="116">
        <f>SUM(F9:BE9)</f>
        <v>0</v>
      </c>
      <c r="F9" s="117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</row>
    <row r="10" spans="1:52" s="73" customFormat="1">
      <c r="A10" s="15">
        <v>30</v>
      </c>
      <c r="B10" s="90"/>
      <c r="C10" s="70"/>
      <c r="D10" s="71"/>
      <c r="E10" s="71"/>
      <c r="F10" s="34"/>
      <c r="G10" s="34"/>
      <c r="H10" s="71"/>
      <c r="I10" s="34"/>
      <c r="J10" s="34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s="80" customFormat="1">
      <c r="A11" s="75" t="s">
        <v>29</v>
      </c>
      <c r="B11" s="76">
        <v>0</v>
      </c>
      <c r="C11" s="76"/>
      <c r="D11" s="76">
        <f>B11-C11-E11</f>
        <v>0</v>
      </c>
      <c r="E11" s="77">
        <f>SUM(F11:BE11)</f>
        <v>0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73</v>
      </c>
      <c r="B12" s="12">
        <f>SUM(B3,B5,B7,B9,B11)</f>
        <v>194000</v>
      </c>
      <c r="C12" s="74">
        <f>SUM(C3,C5,C7,C9,C11)</f>
        <v>0</v>
      </c>
      <c r="D12" s="7">
        <f>SUM(D3,D5,D7,D9,D11)</f>
        <v>186692.6</v>
      </c>
      <c r="E12" s="7">
        <f>SUM(E3,E5,E7,E9,E11)</f>
        <v>7307.4</v>
      </c>
      <c r="F12" s="7" t="s">
        <v>75</v>
      </c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7" customFormat="1">
      <c r="A13" s="61" t="s">
        <v>23</v>
      </c>
      <c r="B13" s="62">
        <v>30000</v>
      </c>
      <c r="C13" s="63"/>
      <c r="D13" s="63">
        <f>B13-C13-E13</f>
        <v>30000</v>
      </c>
      <c r="E13" s="63">
        <f>SUM(F13:BE13)</f>
        <v>0</v>
      </c>
      <c r="F13" s="64"/>
      <c r="G13" s="89"/>
      <c r="H13" s="89"/>
      <c r="I13" s="101" t="s">
        <v>51</v>
      </c>
      <c r="J13" s="101" t="s">
        <v>52</v>
      </c>
      <c r="K13" s="89"/>
      <c r="L13" s="89"/>
      <c r="M13" s="89"/>
      <c r="N13" s="89"/>
      <c r="O13" s="89"/>
      <c r="P13" s="89"/>
      <c r="Q13" s="64"/>
      <c r="R13" s="64"/>
      <c r="S13" s="64"/>
      <c r="T13" s="64"/>
      <c r="U13" s="64"/>
      <c r="V13" s="65"/>
      <c r="W13" s="65"/>
      <c r="X13" s="64"/>
      <c r="Y13" s="64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s="67" customFormat="1">
      <c r="A14" s="61" t="s">
        <v>24</v>
      </c>
      <c r="B14" s="62">
        <v>14</v>
      </c>
      <c r="C14" s="68"/>
      <c r="D14" s="68"/>
      <c r="E14" s="68"/>
      <c r="F14" s="62"/>
      <c r="G14" s="89"/>
      <c r="H14" s="89"/>
      <c r="I14" s="89"/>
      <c r="J14" s="89"/>
      <c r="K14" s="92"/>
      <c r="L14" s="93"/>
      <c r="M14" s="89"/>
      <c r="N14" s="88"/>
      <c r="O14" s="89"/>
      <c r="P14" s="89"/>
      <c r="Q14" s="62"/>
      <c r="R14" s="64"/>
      <c r="S14" s="64"/>
      <c r="T14" s="64"/>
      <c r="U14" s="64"/>
      <c r="V14" s="64"/>
      <c r="W14" s="64"/>
      <c r="X14" s="64"/>
      <c r="Y14" s="64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s="124" customFormat="1">
      <c r="A15" s="121" t="s">
        <v>101</v>
      </c>
      <c r="B15" s="115">
        <v>37000</v>
      </c>
      <c r="C15" s="116"/>
      <c r="D15" s="125">
        <f>B15-C15-E15</f>
        <v>37000</v>
      </c>
      <c r="E15" s="115">
        <f>SUM(F15:BE15)</f>
        <v>0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17"/>
      <c r="Q15" s="122"/>
      <c r="R15" s="122"/>
      <c r="S15" s="122"/>
      <c r="T15" s="115"/>
      <c r="U15" s="115"/>
      <c r="V15" s="115"/>
      <c r="W15" s="115"/>
      <c r="X15" s="115"/>
      <c r="Y15" s="115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</row>
    <row r="16" spans="1:52">
      <c r="A16" s="21" t="s">
        <v>44</v>
      </c>
      <c r="B16" s="32">
        <v>4.16</v>
      </c>
      <c r="C16" s="4"/>
      <c r="D16" s="97">
        <v>10063</v>
      </c>
      <c r="E16" s="97">
        <v>26937</v>
      </c>
      <c r="F16" s="34" t="s">
        <v>145</v>
      </c>
      <c r="G16" s="34" t="s">
        <v>144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4"/>
      <c r="X16" s="4"/>
      <c r="Y16" s="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s="132" customFormat="1">
      <c r="A17" s="127" t="s">
        <v>8</v>
      </c>
      <c r="B17" s="128">
        <v>31000</v>
      </c>
      <c r="C17" s="167">
        <v>11421.2</v>
      </c>
      <c r="D17" s="129">
        <f>B17-C17-E17</f>
        <v>17018.8</v>
      </c>
      <c r="E17" s="128">
        <f>SUM(F17:BE17)</f>
        <v>2560</v>
      </c>
      <c r="F17" s="130">
        <v>850</v>
      </c>
      <c r="G17" s="130">
        <v>1000</v>
      </c>
      <c r="H17" s="130">
        <v>233</v>
      </c>
      <c r="I17" s="130">
        <v>477</v>
      </c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28"/>
      <c r="W17" s="128"/>
      <c r="X17" s="128"/>
      <c r="Y17" s="128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</row>
    <row r="18" spans="1:52">
      <c r="A18" s="21" t="s">
        <v>36</v>
      </c>
      <c r="B18" s="15">
        <v>4.12</v>
      </c>
      <c r="C18" s="20"/>
      <c r="D18" s="4"/>
      <c r="E18" s="42" t="s">
        <v>19</v>
      </c>
      <c r="F18" s="34"/>
      <c r="G18" s="34" t="s">
        <v>30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s="119" customFormat="1">
      <c r="A19" s="114" t="s">
        <v>112</v>
      </c>
      <c r="B19" s="115">
        <v>15000</v>
      </c>
      <c r="C19" s="97">
        <v>7536.56</v>
      </c>
      <c r="D19" s="116">
        <f>B19-C19-E19</f>
        <v>2901.95</v>
      </c>
      <c r="E19" s="116">
        <f>SUM(F19:BE19)</f>
        <v>4561.49</v>
      </c>
      <c r="F19" s="117">
        <v>3628.59</v>
      </c>
      <c r="G19" s="117">
        <v>388</v>
      </c>
      <c r="H19" s="120">
        <v>168</v>
      </c>
      <c r="I19" s="120">
        <v>351</v>
      </c>
      <c r="J19" s="120">
        <v>25.9</v>
      </c>
      <c r="K19" s="120"/>
      <c r="L19" s="120"/>
      <c r="M19" s="120"/>
      <c r="N19" s="120"/>
      <c r="O19" s="120"/>
      <c r="P19" s="120"/>
      <c r="Q19" s="120"/>
      <c r="R19" s="116"/>
      <c r="S19" s="116"/>
      <c r="T19" s="116"/>
      <c r="U19" s="116"/>
      <c r="V19" s="116"/>
      <c r="W19" s="116"/>
      <c r="X19" s="116"/>
      <c r="Y19" s="116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 s="2" customFormat="1">
      <c r="A20" s="97"/>
      <c r="B20" s="21">
        <v>4.13</v>
      </c>
      <c r="C20" s="97"/>
      <c r="D20" s="3"/>
      <c r="E20" s="3"/>
      <c r="F20" s="34" t="s">
        <v>155</v>
      </c>
      <c r="G20" s="33" t="s">
        <v>156</v>
      </c>
      <c r="H20" s="33"/>
      <c r="I20" s="33"/>
      <c r="J20" s="33"/>
      <c r="K20" s="51"/>
      <c r="L20" s="51"/>
      <c r="M20" s="33"/>
      <c r="N20" s="33"/>
      <c r="O20" s="33"/>
      <c r="P20" s="33"/>
      <c r="Q20" s="3"/>
      <c r="R20" s="3"/>
      <c r="S20" s="3"/>
      <c r="T20" s="3"/>
      <c r="U20" s="3"/>
      <c r="V20" s="3"/>
      <c r="W20" s="3"/>
      <c r="X20" s="3"/>
      <c r="Y20" s="3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</row>
    <row r="21" spans="1:52" s="143" customFormat="1">
      <c r="A21" s="139" t="s">
        <v>9</v>
      </c>
      <c r="B21" s="140">
        <v>13000</v>
      </c>
      <c r="C21" s="126">
        <v>6150.64</v>
      </c>
      <c r="D21" s="140">
        <f>B21-C21-E21</f>
        <v>1558.7599999999993</v>
      </c>
      <c r="E21" s="141">
        <f>SUM(F21:BE21)</f>
        <v>5290.6</v>
      </c>
      <c r="F21" s="142">
        <v>2365.6</v>
      </c>
      <c r="G21" s="142">
        <v>2865</v>
      </c>
      <c r="H21" s="142">
        <v>60</v>
      </c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0"/>
      <c r="U21" s="140"/>
      <c r="V21" s="140"/>
      <c r="W21" s="140"/>
      <c r="X21" s="140"/>
      <c r="Y21" s="140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>
      <c r="A22" s="6"/>
      <c r="B22" s="32">
        <v>4.13</v>
      </c>
      <c r="C22" s="4"/>
      <c r="D22" s="4"/>
      <c r="E22" s="4"/>
      <c r="F22" s="34" t="s">
        <v>148</v>
      </c>
      <c r="G22" s="34"/>
      <c r="H22" s="34"/>
      <c r="I22" s="71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s="149" customFormat="1">
      <c r="A23" s="144" t="s">
        <v>6</v>
      </c>
      <c r="B23" s="145">
        <v>43000</v>
      </c>
      <c r="C23" s="97">
        <v>16283.98</v>
      </c>
      <c r="D23" s="145">
        <f>B23-C23-E23</f>
        <v>24334.02</v>
      </c>
      <c r="E23" s="145">
        <f>SUM(F23:BE23)</f>
        <v>2382</v>
      </c>
      <c r="F23" s="147">
        <v>1000</v>
      </c>
      <c r="G23" s="147">
        <v>1382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5"/>
      <c r="V23" s="145"/>
      <c r="W23" s="145"/>
      <c r="X23" s="145"/>
      <c r="Y23" s="145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</row>
    <row r="24" spans="1:52">
      <c r="A24" s="6"/>
      <c r="B24" s="15">
        <v>4.1399999999999997</v>
      </c>
      <c r="C24" s="81"/>
      <c r="D24" s="4"/>
      <c r="E24" s="42" t="s">
        <v>19</v>
      </c>
      <c r="F24" s="34" t="s">
        <v>30</v>
      </c>
      <c r="G24" s="34" t="s">
        <v>86</v>
      </c>
      <c r="H24" s="34"/>
      <c r="I24" s="34"/>
      <c r="J24" s="34"/>
      <c r="K24" s="34"/>
      <c r="L24" s="38"/>
      <c r="M24" s="38"/>
      <c r="N24" s="34"/>
      <c r="O24" s="38"/>
      <c r="P24" s="34"/>
      <c r="Q24" s="38"/>
      <c r="R24" s="38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s="138" customFormat="1">
      <c r="A25" s="133" t="s">
        <v>31</v>
      </c>
      <c r="B25" s="155">
        <f>SUM(A31,-B11)</f>
        <v>20000</v>
      </c>
      <c r="C25" s="97">
        <v>10193</v>
      </c>
      <c r="D25" s="134">
        <f>B25-C25-E25</f>
        <v>9002</v>
      </c>
      <c r="E25" s="134">
        <f>SUM(F25:BE25)</f>
        <v>805</v>
      </c>
      <c r="F25" s="136">
        <v>120</v>
      </c>
      <c r="G25" s="136">
        <v>180</v>
      </c>
      <c r="H25" s="136">
        <v>122</v>
      </c>
      <c r="I25" s="136">
        <v>100</v>
      </c>
      <c r="J25" s="136">
        <v>163</v>
      </c>
      <c r="K25" s="136">
        <v>120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4"/>
      <c r="V25" s="134"/>
      <c r="W25" s="134"/>
      <c r="X25" s="134"/>
      <c r="Y25" s="134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41" t="s">
        <v>72</v>
      </c>
      <c r="B26" s="15">
        <v>4.1399999999999997</v>
      </c>
      <c r="C26" s="32"/>
      <c r="D26" s="129">
        <v>11421.2</v>
      </c>
      <c r="E26" s="42" t="s">
        <v>32</v>
      </c>
      <c r="F26" s="34" t="s">
        <v>149</v>
      </c>
      <c r="G26" s="34" t="s">
        <v>149</v>
      </c>
      <c r="H26" s="34">
        <v>3</v>
      </c>
      <c r="I26" s="34">
        <v>4</v>
      </c>
      <c r="J26" s="34">
        <v>5</v>
      </c>
      <c r="K26" s="34">
        <v>6</v>
      </c>
      <c r="L26" s="126"/>
      <c r="M26" s="4"/>
      <c r="N26" s="126"/>
      <c r="O26" s="126"/>
      <c r="P26" s="34"/>
      <c r="Q26" s="34"/>
      <c r="R26" s="38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s="124" customFormat="1">
      <c r="A27" s="121" t="s">
        <v>7</v>
      </c>
      <c r="B27" s="115">
        <v>12000</v>
      </c>
      <c r="C27" s="97">
        <f>SUM(F30,G30)</f>
        <v>5597.5</v>
      </c>
      <c r="D27" s="115">
        <f>B27-C27-E27</f>
        <v>6062.5</v>
      </c>
      <c r="E27" s="115">
        <f>SUM(F27:BE27)</f>
        <v>340</v>
      </c>
      <c r="F27" s="122">
        <v>170</v>
      </c>
      <c r="G27" s="122">
        <v>170</v>
      </c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5"/>
      <c r="U27" s="115"/>
      <c r="V27" s="115"/>
      <c r="W27" s="115"/>
      <c r="X27" s="115"/>
      <c r="Y27" s="115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>
      <c r="A28" s="97" t="s">
        <v>43</v>
      </c>
      <c r="B28" s="21">
        <v>4.1500000000000004</v>
      </c>
      <c r="C28" s="20" t="s">
        <v>44</v>
      </c>
      <c r="D28" s="9"/>
      <c r="E28" s="42" t="s">
        <v>57</v>
      </c>
      <c r="F28" s="34" t="s">
        <v>153</v>
      </c>
      <c r="G28" s="34" t="s">
        <v>158</v>
      </c>
      <c r="H28" s="15"/>
      <c r="I28" s="34"/>
      <c r="J28" s="34"/>
      <c r="K28" s="34"/>
      <c r="L28" s="126"/>
      <c r="M28" s="126"/>
      <c r="N28" s="126"/>
      <c r="O28" s="126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171000</v>
      </c>
      <c r="C29" s="19">
        <f>SUM(C15,D26,C19,C21,C23,C25,C27)</f>
        <v>57182.880000000005</v>
      </c>
      <c r="D29" s="11">
        <f>SUM(D15,D17,D19,D21,D23,D25,D27)</f>
        <v>97878.03</v>
      </c>
      <c r="E29" s="11">
        <f>SUM(E15,E17,E19,E21,E23,E25,E27)</f>
        <v>15939.09</v>
      </c>
      <c r="F29" s="44"/>
      <c r="G29" s="44"/>
      <c r="H29" s="44"/>
      <c r="I29" s="44"/>
      <c r="J29" s="44"/>
      <c r="K29" s="44"/>
      <c r="L29" s="44"/>
      <c r="M29" s="44"/>
      <c r="N29" s="37"/>
      <c r="O29" s="37"/>
      <c r="P29" s="37"/>
      <c r="Q29" s="37"/>
      <c r="R29" s="37"/>
      <c r="S29" s="37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7"/>
      <c r="B30" s="113"/>
      <c r="D30" s="48"/>
      <c r="E30" s="48"/>
      <c r="F30" s="97">
        <v>1000</v>
      </c>
      <c r="G30" s="97">
        <v>4597.5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52">
      <c r="A31" s="107">
        <v>20000</v>
      </c>
      <c r="B31" s="108" t="s">
        <v>76</v>
      </c>
      <c r="C31" s="2"/>
      <c r="E31" s="2"/>
      <c r="F31" s="60" t="s">
        <v>142</v>
      </c>
      <c r="G31" s="60" t="s">
        <v>143</v>
      </c>
      <c r="H31" s="2"/>
      <c r="I31" s="2"/>
      <c r="J31" s="82" t="s">
        <v>37</v>
      </c>
      <c r="K31" s="85">
        <f>SUM(B12,B29)</f>
        <v>365000</v>
      </c>
      <c r="L31" s="2"/>
      <c r="M31" s="69" t="s">
        <v>40</v>
      </c>
      <c r="N31" s="85">
        <f>SUM(A39,A48,A58)</f>
        <v>258599</v>
      </c>
      <c r="O31" s="2"/>
    </row>
    <row r="32" spans="1:52">
      <c r="G32" s="22"/>
      <c r="H32" s="2"/>
      <c r="I32" s="2"/>
      <c r="J32" s="82" t="s">
        <v>39</v>
      </c>
      <c r="K32" s="84">
        <f>SUM(K31,-K33)</f>
        <v>80429.37</v>
      </c>
      <c r="L32" s="2"/>
      <c r="M32" s="86" t="s">
        <v>41</v>
      </c>
      <c r="N32" s="87">
        <f>SUM(N31,-K32)</f>
        <v>178169.63</v>
      </c>
      <c r="P32" s="2"/>
      <c r="R32"/>
    </row>
    <row r="33" spans="1:16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82" t="s">
        <v>38</v>
      </c>
      <c r="K33" s="85">
        <f>SUM(D12,D29)</f>
        <v>284570.63</v>
      </c>
      <c r="L33" s="2"/>
    </row>
    <row r="34" spans="1:16">
      <c r="A34" s="23">
        <f>SUM(B34:C34)</f>
        <v>0</v>
      </c>
      <c r="B34" s="25">
        <v>0</v>
      </c>
      <c r="C34" s="27">
        <f>SUM(D34:R34)</f>
        <v>0</v>
      </c>
      <c r="D34" s="30"/>
      <c r="E34" s="31"/>
      <c r="F34" s="31"/>
      <c r="G34" s="31"/>
      <c r="H34" s="31"/>
      <c r="I34" s="31"/>
      <c r="J34" s="109"/>
      <c r="K34" s="2"/>
    </row>
    <row r="35" spans="1:16">
      <c r="A35" s="23"/>
      <c r="B35" s="25"/>
      <c r="C35" s="25"/>
      <c r="D35" s="29"/>
      <c r="E35" s="29"/>
      <c r="F35" s="29"/>
      <c r="G35" s="29"/>
      <c r="H35" s="29"/>
      <c r="I35" s="29"/>
      <c r="J35" s="110"/>
    </row>
    <row r="36" spans="1:16">
      <c r="A36" s="23">
        <f>SUM(B36:C36)</f>
        <v>20000</v>
      </c>
      <c r="B36" s="25">
        <v>0</v>
      </c>
      <c r="C36" s="50">
        <f>SUM(D36:R36)</f>
        <v>20000</v>
      </c>
      <c r="D36" s="31">
        <v>20000</v>
      </c>
      <c r="E36" s="30"/>
      <c r="F36" s="30"/>
      <c r="G36" s="30"/>
      <c r="H36" s="30"/>
      <c r="I36" s="31"/>
      <c r="J36" s="58"/>
      <c r="K36" s="2"/>
    </row>
    <row r="37" spans="1:16">
      <c r="A37" s="23"/>
      <c r="B37" s="25"/>
      <c r="C37" s="25"/>
      <c r="D37" s="94">
        <v>43297</v>
      </c>
      <c r="E37" s="29"/>
      <c r="F37" s="29"/>
      <c r="G37" s="29"/>
      <c r="H37" s="29"/>
      <c r="I37" s="29"/>
    </row>
    <row r="38" spans="1:16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6">
      <c r="A39" s="21">
        <f>SUM(A34,A36,A38)</f>
        <v>30000</v>
      </c>
      <c r="B39" s="25">
        <f>SUM(B34,B36,B38)</f>
        <v>0</v>
      </c>
      <c r="C39" s="24">
        <f>SUM(C34,C36,C38)</f>
        <v>30000</v>
      </c>
      <c r="D39" s="94">
        <v>43275</v>
      </c>
      <c r="E39" s="40"/>
      <c r="F39" s="29"/>
      <c r="G39" s="25"/>
      <c r="H39" s="25"/>
      <c r="I39" s="26"/>
      <c r="M39" s="165" t="s">
        <v>154</v>
      </c>
      <c r="P39" s="14"/>
    </row>
    <row r="40" spans="1:16">
      <c r="A40" s="83" t="s">
        <v>47</v>
      </c>
      <c r="D40" s="39" t="s">
        <v>35</v>
      </c>
      <c r="E40" s="91">
        <v>20180624</v>
      </c>
      <c r="F40" s="91">
        <v>5.24</v>
      </c>
      <c r="G40" s="2">
        <v>4.24</v>
      </c>
      <c r="I40" s="2"/>
      <c r="M40" s="14">
        <v>20180328</v>
      </c>
      <c r="N40" s="24">
        <v>170000</v>
      </c>
    </row>
    <row r="41" spans="1:16">
      <c r="A41" s="39" t="s">
        <v>18</v>
      </c>
      <c r="B41" s="43"/>
      <c r="C41" s="25"/>
      <c r="D41" s="58"/>
      <c r="K41" s="104"/>
      <c r="M41" s="14"/>
      <c r="N41" s="24"/>
    </row>
    <row r="42" spans="1:16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6">
      <c r="A43" s="23">
        <f>SUM(B43:C43)</f>
        <v>201200</v>
      </c>
      <c r="B43" s="25">
        <v>201200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6">
      <c r="A44" s="23"/>
      <c r="B44" s="25"/>
      <c r="C44" s="25"/>
      <c r="D44" s="28"/>
      <c r="E44" s="29"/>
      <c r="F44" s="29"/>
      <c r="G44" s="29"/>
      <c r="H44" s="29"/>
      <c r="I44" s="29"/>
    </row>
    <row r="45" spans="1:16">
      <c r="A45" s="23">
        <f>SUM(B45:C45)</f>
        <v>1399</v>
      </c>
      <c r="B45" s="25"/>
      <c r="C45" s="27">
        <f>SUM(D45:U45)</f>
        <v>1399</v>
      </c>
      <c r="D45" s="163">
        <v>1399</v>
      </c>
      <c r="E45" s="30"/>
      <c r="F45" s="31"/>
      <c r="G45" s="30"/>
      <c r="H45" s="31"/>
      <c r="I45" s="31"/>
    </row>
    <row r="46" spans="1:16">
      <c r="A46" s="23"/>
      <c r="B46" s="25"/>
      <c r="C46" s="25" t="s">
        <v>157</v>
      </c>
      <c r="D46" s="96">
        <v>43517</v>
      </c>
      <c r="E46" s="29"/>
      <c r="F46" s="29"/>
      <c r="G46" s="29"/>
      <c r="H46" s="29"/>
      <c r="I46" s="29"/>
      <c r="J46" s="82" t="s">
        <v>147</v>
      </c>
      <c r="K46"/>
    </row>
    <row r="47" spans="1:16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6">
      <c r="A48" s="24">
        <f>SUM(A43,A45,A47)</f>
        <v>202599</v>
      </c>
      <c r="B48" s="25">
        <f>SUM(B43,B45,B47)</f>
        <v>201200</v>
      </c>
      <c r="C48" s="25">
        <f>SUM(C43,C45,C47)</f>
        <v>1399</v>
      </c>
      <c r="D48" s="29"/>
      <c r="E48" s="29"/>
      <c r="F48" s="29"/>
      <c r="G48" s="29"/>
      <c r="H48" s="29"/>
      <c r="I48" s="29"/>
    </row>
    <row r="51" spans="1:10">
      <c r="A51" s="39" t="s">
        <v>27</v>
      </c>
      <c r="B51" s="69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9"/>
      <c r="G54" s="29"/>
      <c r="H54" s="29"/>
      <c r="I54" s="29"/>
    </row>
    <row r="55" spans="1:10">
      <c r="A55" s="23">
        <f>SUM(B55:C55)</f>
        <v>26000</v>
      </c>
      <c r="B55" s="25">
        <v>0</v>
      </c>
      <c r="C55" s="27">
        <f>SUM(D55:U55)</f>
        <v>26000</v>
      </c>
      <c r="D55" s="30">
        <v>26000</v>
      </c>
      <c r="E55" s="30"/>
      <c r="F55" s="30"/>
      <c r="G55" s="31"/>
      <c r="H55" s="31"/>
      <c r="I55" s="31"/>
    </row>
    <row r="56" spans="1:10">
      <c r="A56" s="23"/>
      <c r="B56" s="25"/>
      <c r="C56" s="25"/>
      <c r="D56" s="29">
        <v>43232</v>
      </c>
      <c r="E56" s="96" t="s">
        <v>111</v>
      </c>
      <c r="F56" s="29"/>
      <c r="G56" s="96"/>
      <c r="H56" s="96" t="s">
        <v>152</v>
      </c>
      <c r="I56" s="29"/>
      <c r="J56" s="58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26000</v>
      </c>
      <c r="B58" s="25">
        <f>SUM(B53,B55,B57)</f>
        <v>0</v>
      </c>
      <c r="C58" s="25">
        <f>SUM(C53,C55,C57)</f>
        <v>26000</v>
      </c>
      <c r="D58" s="29"/>
      <c r="E58" s="29"/>
      <c r="F58" s="29"/>
      <c r="G58" s="29"/>
      <c r="H58" s="29"/>
      <c r="I58" s="29"/>
    </row>
    <row r="60" spans="1:10">
      <c r="A60" s="98" t="s">
        <v>45</v>
      </c>
      <c r="B60" s="91" t="s">
        <v>46</v>
      </c>
      <c r="C60" s="82"/>
      <c r="E60" s="24"/>
      <c r="F60" s="24"/>
      <c r="G60" s="24"/>
      <c r="H60" s="24"/>
      <c r="I60" s="24"/>
    </row>
    <row r="61" spans="1:10">
      <c r="A61" s="98"/>
      <c r="B61" s="99">
        <v>42990</v>
      </c>
      <c r="C61" s="82"/>
      <c r="E61" s="24"/>
      <c r="F61" s="24"/>
      <c r="G61" s="24"/>
      <c r="H61" s="24"/>
      <c r="I61" s="24"/>
    </row>
    <row r="62" spans="1:10">
      <c r="A62" s="98" t="s">
        <v>45</v>
      </c>
      <c r="B62" s="82">
        <v>30000</v>
      </c>
    </row>
    <row r="64" spans="1:10">
      <c r="A64" s="100" t="s">
        <v>99</v>
      </c>
    </row>
    <row r="65" spans="1:26">
      <c r="A65" s="100" t="s">
        <v>50</v>
      </c>
    </row>
    <row r="66" spans="1:26">
      <c r="A66" s="102" t="s">
        <v>53</v>
      </c>
      <c r="B66" s="67">
        <f>SUM(C66:Z78)</f>
        <v>708473.5</v>
      </c>
      <c r="C66" s="14">
        <v>1724</v>
      </c>
      <c r="D66" s="14">
        <v>1174.3</v>
      </c>
      <c r="E66" s="14">
        <v>366.3</v>
      </c>
      <c r="F66" s="14">
        <v>2683.1</v>
      </c>
      <c r="G66" s="14">
        <v>1880</v>
      </c>
      <c r="H66" s="14">
        <v>1656</v>
      </c>
      <c r="I66" s="14">
        <v>2160</v>
      </c>
      <c r="J66" s="14">
        <v>1174.3</v>
      </c>
      <c r="K66" s="14">
        <v>10690</v>
      </c>
      <c r="L66" s="14">
        <v>8936.2000000000007</v>
      </c>
      <c r="M66" s="14">
        <v>6080</v>
      </c>
      <c r="N66" s="14">
        <v>5368</v>
      </c>
      <c r="O66" s="14">
        <v>4500</v>
      </c>
      <c r="P66" s="14">
        <v>3300</v>
      </c>
      <c r="Q66" s="14">
        <v>6300</v>
      </c>
      <c r="R66" s="14">
        <v>698</v>
      </c>
      <c r="S66" s="14">
        <v>1568.5</v>
      </c>
      <c r="T66" s="14">
        <v>2530</v>
      </c>
      <c r="U66" s="14">
        <v>5560</v>
      </c>
      <c r="V66" s="14">
        <v>7862.3</v>
      </c>
      <c r="W66" s="14">
        <v>2358</v>
      </c>
      <c r="X66" s="14">
        <v>793.8</v>
      </c>
      <c r="Y66" s="14">
        <v>3590</v>
      </c>
      <c r="Z66" s="14">
        <v>3560</v>
      </c>
    </row>
    <row r="67" spans="1:26">
      <c r="C67" s="14">
        <v>1317.5</v>
      </c>
      <c r="D67" s="14">
        <v>7536.5</v>
      </c>
      <c r="E67" s="14">
        <v>865.3</v>
      </c>
      <c r="F67" s="14">
        <v>9880</v>
      </c>
      <c r="G67" s="14">
        <v>15250</v>
      </c>
      <c r="H67" s="14">
        <v>1450</v>
      </c>
      <c r="I67" s="14">
        <v>6000</v>
      </c>
      <c r="J67" s="14">
        <v>1872.8</v>
      </c>
      <c r="K67" s="14">
        <v>220.3</v>
      </c>
      <c r="L67" s="14">
        <v>1100</v>
      </c>
      <c r="M67" s="14">
        <v>1562</v>
      </c>
      <c r="N67" s="14">
        <v>302.60000000000002</v>
      </c>
      <c r="O67" s="14">
        <v>3530</v>
      </c>
      <c r="P67" s="14">
        <v>8800</v>
      </c>
      <c r="Q67" s="14">
        <v>9860</v>
      </c>
      <c r="R67" s="14">
        <v>1532.6</v>
      </c>
      <c r="S67" s="14">
        <v>3566</v>
      </c>
      <c r="T67" s="14">
        <v>1365</v>
      </c>
      <c r="U67" s="14">
        <v>6538</v>
      </c>
      <c r="V67" s="14">
        <v>756.6</v>
      </c>
      <c r="W67" s="14">
        <v>5683.2</v>
      </c>
      <c r="X67" s="14">
        <v>2950</v>
      </c>
      <c r="Y67" s="14">
        <v>2000</v>
      </c>
      <c r="Z67" s="14">
        <v>7690.3</v>
      </c>
    </row>
    <row r="68" spans="1:26">
      <c r="C68" s="14">
        <v>6653.2</v>
      </c>
      <c r="D68" s="14">
        <v>256.5</v>
      </c>
      <c r="E68" s="14">
        <v>8890</v>
      </c>
      <c r="F68" s="14">
        <v>1050</v>
      </c>
      <c r="G68" s="14">
        <v>180</v>
      </c>
      <c r="H68" s="14">
        <v>2265.6</v>
      </c>
      <c r="I68" s="14">
        <v>1450</v>
      </c>
      <c r="J68" s="14">
        <v>7800</v>
      </c>
      <c r="K68" s="14">
        <v>9562.6</v>
      </c>
      <c r="L68" s="14">
        <v>855</v>
      </c>
      <c r="M68" s="14">
        <v>2202.5</v>
      </c>
      <c r="N68" s="14">
        <v>8865.6</v>
      </c>
      <c r="O68" s="14">
        <v>4263.5</v>
      </c>
      <c r="P68" s="14">
        <v>7696</v>
      </c>
      <c r="Q68" s="14">
        <v>5568</v>
      </c>
      <c r="R68" s="14">
        <v>7800</v>
      </c>
      <c r="S68" s="14">
        <v>221</v>
      </c>
      <c r="T68" s="14">
        <v>180</v>
      </c>
      <c r="U68" s="14">
        <v>8500</v>
      </c>
      <c r="V68" s="14">
        <v>12458</v>
      </c>
      <c r="W68" s="14">
        <v>2532.6</v>
      </c>
      <c r="X68" s="14">
        <v>3690</v>
      </c>
      <c r="Y68" s="14">
        <v>780</v>
      </c>
      <c r="Z68" s="14">
        <v>8865.7000000000007</v>
      </c>
    </row>
    <row r="69" spans="1:26">
      <c r="C69" s="14">
        <v>7736.6</v>
      </c>
      <c r="D69" s="14">
        <v>3212</v>
      </c>
      <c r="E69" s="14">
        <v>8552.5</v>
      </c>
      <c r="F69" s="14">
        <v>7736</v>
      </c>
      <c r="G69" s="14">
        <v>6588</v>
      </c>
      <c r="H69" s="14">
        <v>1863</v>
      </c>
      <c r="I69" s="14">
        <v>5368.3</v>
      </c>
      <c r="J69" s="14">
        <v>536</v>
      </c>
      <c r="K69" s="14">
        <v>782.8</v>
      </c>
      <c r="L69" s="14">
        <v>972.1</v>
      </c>
      <c r="M69" s="14">
        <v>1837.3</v>
      </c>
      <c r="N69" s="14">
        <v>6190.2</v>
      </c>
      <c r="O69" s="14">
        <v>8367.7999999999993</v>
      </c>
      <c r="P69" s="14">
        <v>212.5</v>
      </c>
      <c r="Q69" s="14">
        <v>583</v>
      </c>
      <c r="R69" s="14">
        <v>2312</v>
      </c>
      <c r="S69" s="14">
        <v>1835</v>
      </c>
      <c r="T69" s="14">
        <v>9563</v>
      </c>
      <c r="U69" s="14">
        <v>980</v>
      </c>
      <c r="V69" s="14">
        <v>1622</v>
      </c>
      <c r="W69" s="14">
        <v>8682</v>
      </c>
      <c r="X69" s="14">
        <v>2050</v>
      </c>
      <c r="Y69" s="14">
        <v>3536</v>
      </c>
      <c r="Z69" s="14">
        <v>17000</v>
      </c>
    </row>
    <row r="70" spans="1:26">
      <c r="C70" s="14">
        <v>3265</v>
      </c>
      <c r="D70" s="14">
        <v>2725.1</v>
      </c>
      <c r="E70" s="14">
        <v>2483</v>
      </c>
      <c r="F70" s="14">
        <v>9568</v>
      </c>
      <c r="G70" s="14">
        <v>2537</v>
      </c>
      <c r="H70" s="14">
        <v>6838.5</v>
      </c>
      <c r="I70" s="14">
        <v>863.7</v>
      </c>
      <c r="J70" s="14">
        <v>2135</v>
      </c>
      <c r="K70" s="14">
        <v>2723</v>
      </c>
      <c r="L70" s="14">
        <v>7569</v>
      </c>
      <c r="M70" s="14">
        <v>1500</v>
      </c>
      <c r="N70" s="14">
        <v>6937</v>
      </c>
      <c r="O70" s="14">
        <v>3578</v>
      </c>
      <c r="P70" s="14">
        <v>5750</v>
      </c>
      <c r="Q70" s="14">
        <v>3560</v>
      </c>
      <c r="R70" s="14">
        <v>6900</v>
      </c>
      <c r="S70" s="14">
        <v>9852</v>
      </c>
      <c r="T70" s="14">
        <v>5200</v>
      </c>
      <c r="U70" s="14">
        <v>7865</v>
      </c>
      <c r="V70" s="14">
        <v>4220</v>
      </c>
      <c r="W70" s="14">
        <v>9860</v>
      </c>
      <c r="X70" s="14">
        <v>2566.3000000000002</v>
      </c>
      <c r="Y70" s="14">
        <v>1836.5</v>
      </c>
      <c r="Z70" s="14">
        <v>4110</v>
      </c>
    </row>
    <row r="71" spans="1:26">
      <c r="C71" s="14">
        <v>3865.5</v>
      </c>
      <c r="D71" s="14">
        <v>5000</v>
      </c>
      <c r="E71" s="14">
        <v>4530</v>
      </c>
      <c r="F71" s="14">
        <v>6533</v>
      </c>
      <c r="G71" s="14">
        <v>962</v>
      </c>
      <c r="H71" s="14">
        <v>2980</v>
      </c>
      <c r="I71" s="14">
        <v>10836</v>
      </c>
      <c r="J71" s="14">
        <v>22800</v>
      </c>
      <c r="K71" s="14">
        <v>8658</v>
      </c>
      <c r="L71" s="14">
        <v>2368.5</v>
      </c>
      <c r="M71" s="14">
        <v>6136.8</v>
      </c>
      <c r="N71" s="14">
        <v>5968.5</v>
      </c>
      <c r="O71" s="14">
        <v>6523</v>
      </c>
      <c r="P71" s="14">
        <v>2900</v>
      </c>
      <c r="Q71" s="14">
        <v>1800</v>
      </c>
      <c r="R71" s="14">
        <v>5980</v>
      </c>
      <c r="S71" s="14">
        <v>5165</v>
      </c>
      <c r="T71" s="14">
        <v>21000</v>
      </c>
      <c r="U71" s="14">
        <v>993.5</v>
      </c>
      <c r="V71" s="14">
        <v>7635</v>
      </c>
      <c r="W71" s="14">
        <v>8396</v>
      </c>
      <c r="X71" s="14">
        <v>2365</v>
      </c>
      <c r="Y71" s="14">
        <v>9635</v>
      </c>
      <c r="Z71" s="14">
        <v>4863.5</v>
      </c>
    </row>
    <row r="72" spans="1:26">
      <c r="C72" s="14">
        <v>4250</v>
      </c>
      <c r="D72" s="14">
        <v>1400</v>
      </c>
      <c r="E72" s="14">
        <v>2836</v>
      </c>
      <c r="F72" s="14">
        <v>8967</v>
      </c>
      <c r="G72" s="14">
        <v>1000</v>
      </c>
      <c r="H72" s="14">
        <v>995</v>
      </c>
      <c r="I72" s="14">
        <v>992</v>
      </c>
      <c r="J72" s="14">
        <v>998</v>
      </c>
      <c r="K72" s="14">
        <v>997.6</v>
      </c>
      <c r="L72" s="14">
        <v>986.5</v>
      </c>
      <c r="M72" s="14">
        <v>835</v>
      </c>
      <c r="N72" s="14">
        <v>1486</v>
      </c>
      <c r="O72" s="14">
        <v>683.6</v>
      </c>
      <c r="P72" s="14">
        <v>865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s="166" customFormat="1"/>
    <row r="79" spans="1:26" s="166" customFormat="1"/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当前</vt:lpstr>
      <vt:lpstr>空</vt:lpstr>
      <vt:lpstr>20180120</vt:lpstr>
      <vt:lpstr>20180210</vt:lpstr>
      <vt:lpstr>20180222</vt:lpstr>
      <vt:lpstr>20180311</vt:lpstr>
      <vt:lpstr>20180318</vt:lpstr>
      <vt:lpstr>20180410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2018-04-17T01:34:34Z</dcterms:modified>
</cp:coreProperties>
</file>