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612" sheetId="28" r:id="rId3"/>
    <sheet name="20170623" sheetId="29" r:id="rId4"/>
    <sheet name="20170710" sheetId="30" r:id="rId5"/>
    <sheet name="20170724" sheetId="31" r:id="rId6"/>
    <sheet name="20170810" sheetId="32" r:id="rId7"/>
    <sheet name="20170824" sheetId="33" r:id="rId8"/>
    <sheet name="20170910" sheetId="35" r:id="rId9"/>
    <sheet name="20170925" sheetId="36" r:id="rId10"/>
  </sheets>
  <calcPr calcId="144525"/>
</workbook>
</file>

<file path=xl/calcChain.xml><?xml version="1.0" encoding="utf-8"?>
<calcChain xmlns="http://schemas.openxmlformats.org/spreadsheetml/2006/main">
  <c r="C58" i="36" l="1"/>
  <c r="B58" i="36"/>
  <c r="C57" i="36"/>
  <c r="A57" i="36"/>
  <c r="C55" i="36"/>
  <c r="A55" i="36"/>
  <c r="C53" i="36"/>
  <c r="A53" i="36"/>
  <c r="A58" i="36" s="1"/>
  <c r="B48" i="36"/>
  <c r="C47" i="36"/>
  <c r="A47" i="36"/>
  <c r="C45" i="36"/>
  <c r="A45" i="36"/>
  <c r="C43" i="36"/>
  <c r="C48" i="36" s="1"/>
  <c r="A43" i="36"/>
  <c r="A48" i="36" s="1"/>
  <c r="B39" i="36"/>
  <c r="C38" i="36"/>
  <c r="A38" i="36" s="1"/>
  <c r="C36" i="36"/>
  <c r="A36" i="36"/>
  <c r="C34" i="36"/>
  <c r="C39" i="36" s="1"/>
  <c r="C29" i="36"/>
  <c r="E27" i="36"/>
  <c r="D27" i="36"/>
  <c r="E25" i="36"/>
  <c r="B25" i="36"/>
  <c r="B29" i="36" s="1"/>
  <c r="E23" i="36"/>
  <c r="D23" i="36" s="1"/>
  <c r="E21" i="36"/>
  <c r="D21" i="36"/>
  <c r="E19" i="36"/>
  <c r="D19" i="36" s="1"/>
  <c r="E17" i="36"/>
  <c r="D17" i="36"/>
  <c r="D15" i="36"/>
  <c r="E13" i="36"/>
  <c r="D13" i="36"/>
  <c r="C12" i="36"/>
  <c r="B12" i="36"/>
  <c r="E11" i="36"/>
  <c r="D11" i="36"/>
  <c r="E9" i="36"/>
  <c r="D9" i="36"/>
  <c r="E7" i="36"/>
  <c r="D7" i="36"/>
  <c r="E5" i="36"/>
  <c r="D5" i="36"/>
  <c r="E3" i="36"/>
  <c r="E12" i="36" s="1"/>
  <c r="D3" i="36"/>
  <c r="D12" i="36" s="1"/>
  <c r="K31" i="36" l="1"/>
  <c r="E29" i="36"/>
  <c r="D25" i="36"/>
  <c r="D29" i="36" s="1"/>
  <c r="K33" i="36" s="1"/>
  <c r="K32" i="36" s="1"/>
  <c r="N32" i="36" s="1"/>
  <c r="A34" i="36"/>
  <c r="A39" i="36" s="1"/>
  <c r="N31" i="36" s="1"/>
  <c r="B58" i="35"/>
  <c r="C57" i="35"/>
  <c r="A57" i="35" s="1"/>
  <c r="C55" i="35"/>
  <c r="A55" i="35"/>
  <c r="C53" i="35"/>
  <c r="C58" i="35" s="1"/>
  <c r="B48" i="35"/>
  <c r="C47" i="35"/>
  <c r="A47" i="35" s="1"/>
  <c r="C45" i="35"/>
  <c r="A45" i="35"/>
  <c r="C43" i="35"/>
  <c r="C48" i="35" s="1"/>
  <c r="B39" i="35"/>
  <c r="C38" i="35"/>
  <c r="A38" i="35"/>
  <c r="C36" i="35"/>
  <c r="A36" i="35" s="1"/>
  <c r="C34" i="35"/>
  <c r="A34" i="35"/>
  <c r="A39" i="35" s="1"/>
  <c r="C29" i="35"/>
  <c r="B29" i="35"/>
  <c r="E27" i="35"/>
  <c r="D27" i="35"/>
  <c r="E25" i="35"/>
  <c r="D25" i="35"/>
  <c r="B25" i="35"/>
  <c r="E23" i="35"/>
  <c r="D23" i="35"/>
  <c r="E21" i="35"/>
  <c r="D21" i="35" s="1"/>
  <c r="E19" i="35"/>
  <c r="D19" i="35"/>
  <c r="E17" i="35"/>
  <c r="E29" i="35" s="1"/>
  <c r="D15" i="35"/>
  <c r="E13" i="35"/>
  <c r="D13" i="35"/>
  <c r="C12" i="35"/>
  <c r="B12" i="35"/>
  <c r="K31" i="35" s="1"/>
  <c r="E11" i="35"/>
  <c r="D11" i="35"/>
  <c r="E9" i="35"/>
  <c r="D9" i="35"/>
  <c r="E7" i="35"/>
  <c r="D7" i="35"/>
  <c r="E5" i="35"/>
  <c r="D5" i="35"/>
  <c r="E3" i="35"/>
  <c r="E12" i="35" s="1"/>
  <c r="N31" i="35" l="1"/>
  <c r="D3" i="35"/>
  <c r="D12" i="35" s="1"/>
  <c r="A43" i="35"/>
  <c r="A48" i="35" s="1"/>
  <c r="C39" i="35"/>
  <c r="D17" i="35"/>
  <c r="D29" i="35" s="1"/>
  <c r="A53" i="35"/>
  <c r="A58" i="35" s="1"/>
  <c r="B57" i="33"/>
  <c r="C56" i="33"/>
  <c r="A56" i="33" s="1"/>
  <c r="C54" i="33"/>
  <c r="A54" i="33"/>
  <c r="C52" i="33"/>
  <c r="C57" i="33" s="1"/>
  <c r="B47" i="33"/>
  <c r="C46" i="33"/>
  <c r="A46" i="33" s="1"/>
  <c r="A47" i="33" s="1"/>
  <c r="C44" i="33"/>
  <c r="A44" i="33"/>
  <c r="C42" i="33"/>
  <c r="C47" i="33" s="1"/>
  <c r="A42" i="33"/>
  <c r="B38" i="33"/>
  <c r="C37" i="33"/>
  <c r="A37" i="33"/>
  <c r="C35" i="33"/>
  <c r="A35" i="33" s="1"/>
  <c r="C33" i="33"/>
  <c r="A33" i="33"/>
  <c r="C28" i="33"/>
  <c r="B28" i="33"/>
  <c r="E27" i="33"/>
  <c r="D27" i="33"/>
  <c r="E25" i="33"/>
  <c r="D25" i="33"/>
  <c r="B25" i="33"/>
  <c r="E23" i="33"/>
  <c r="D23" i="33"/>
  <c r="E21" i="33"/>
  <c r="D21" i="33" s="1"/>
  <c r="E19" i="33"/>
  <c r="D19" i="33"/>
  <c r="E17" i="33"/>
  <c r="E28" i="33" s="1"/>
  <c r="D15" i="33"/>
  <c r="E13" i="33"/>
  <c r="D13" i="33"/>
  <c r="C12" i="33"/>
  <c r="B12" i="33"/>
  <c r="K30" i="33" s="1"/>
  <c r="E11" i="33"/>
  <c r="D11" i="33"/>
  <c r="E9" i="33"/>
  <c r="D9" i="33"/>
  <c r="E7" i="33"/>
  <c r="D7" i="33"/>
  <c r="E5" i="33"/>
  <c r="D5" i="33"/>
  <c r="E3" i="33"/>
  <c r="E12" i="33" s="1"/>
  <c r="D3" i="33"/>
  <c r="D12" i="33" s="1"/>
  <c r="K33" i="35" l="1"/>
  <c r="K32" i="35" s="1"/>
  <c r="N32" i="35" s="1"/>
  <c r="A38" i="33"/>
  <c r="N30" i="33" s="1"/>
  <c r="C38" i="33"/>
  <c r="D17" i="33"/>
  <c r="D28" i="33" s="1"/>
  <c r="K32" i="33" s="1"/>
  <c r="K31" i="33" s="1"/>
  <c r="N31" i="33" s="1"/>
  <c r="A52" i="33"/>
  <c r="A57" i="33" s="1"/>
  <c r="C57" i="32"/>
  <c r="B57" i="32"/>
  <c r="C56" i="32"/>
  <c r="A56" i="32"/>
  <c r="C54" i="32"/>
  <c r="A54" i="32"/>
  <c r="C52" i="32"/>
  <c r="A52" i="32"/>
  <c r="A57" i="32" s="1"/>
  <c r="B47" i="32"/>
  <c r="C46" i="32"/>
  <c r="A46" i="32" s="1"/>
  <c r="C44" i="32"/>
  <c r="A44" i="32"/>
  <c r="C42" i="32"/>
  <c r="C47" i="32" s="1"/>
  <c r="B38" i="32"/>
  <c r="A38" i="32"/>
  <c r="C37" i="32"/>
  <c r="A37" i="32"/>
  <c r="C35" i="32"/>
  <c r="C38" i="32" s="1"/>
  <c r="A35" i="32"/>
  <c r="C33" i="32"/>
  <c r="A33" i="32"/>
  <c r="E28" i="32"/>
  <c r="C28" i="32"/>
  <c r="E27" i="32"/>
  <c r="D27" i="32" s="1"/>
  <c r="E25" i="32"/>
  <c r="B25" i="32"/>
  <c r="B28" i="32" s="1"/>
  <c r="E23" i="32"/>
  <c r="D23" i="32"/>
  <c r="E21" i="32"/>
  <c r="D21" i="32"/>
  <c r="E19" i="32"/>
  <c r="D19" i="32"/>
  <c r="E17" i="32"/>
  <c r="D17" i="32"/>
  <c r="D15" i="32"/>
  <c r="E13" i="32"/>
  <c r="D13" i="32"/>
  <c r="C12" i="32"/>
  <c r="B12" i="32"/>
  <c r="K30" i="32" s="1"/>
  <c r="E11" i="32"/>
  <c r="D11" i="32" s="1"/>
  <c r="E9" i="32"/>
  <c r="D9" i="32"/>
  <c r="E7" i="32"/>
  <c r="D7" i="32" s="1"/>
  <c r="E5" i="32"/>
  <c r="D5" i="32"/>
  <c r="E3" i="32"/>
  <c r="D3" i="32" s="1"/>
  <c r="D28" i="32" l="1"/>
  <c r="D12" i="32"/>
  <c r="D25" i="32"/>
  <c r="E12" i="32"/>
  <c r="A42" i="32"/>
  <c r="A47" i="32" s="1"/>
  <c r="N30" i="32" s="1"/>
  <c r="B57" i="31"/>
  <c r="C56" i="31"/>
  <c r="A56" i="31"/>
  <c r="C54" i="31"/>
  <c r="A54" i="31" s="1"/>
  <c r="C52" i="31"/>
  <c r="C57" i="31" s="1"/>
  <c r="A52" i="31"/>
  <c r="A57" i="31" s="1"/>
  <c r="C47" i="31"/>
  <c r="B47" i="31"/>
  <c r="C46" i="31"/>
  <c r="A46" i="31"/>
  <c r="C44" i="31"/>
  <c r="A44" i="31"/>
  <c r="C42" i="31"/>
  <c r="A42" i="31"/>
  <c r="A47" i="31" s="1"/>
  <c r="B38" i="31"/>
  <c r="C37" i="31"/>
  <c r="A37" i="31" s="1"/>
  <c r="C35" i="31"/>
  <c r="A35" i="31" s="1"/>
  <c r="C33" i="31"/>
  <c r="C38" i="31" s="1"/>
  <c r="C28" i="31"/>
  <c r="B28" i="31"/>
  <c r="E27" i="31"/>
  <c r="D27" i="31"/>
  <c r="E25" i="31"/>
  <c r="D25" i="31"/>
  <c r="B25" i="31"/>
  <c r="E23" i="31"/>
  <c r="D23" i="31" s="1"/>
  <c r="E21" i="31"/>
  <c r="D21" i="31" s="1"/>
  <c r="E19" i="31"/>
  <c r="D19" i="31" s="1"/>
  <c r="E17" i="31"/>
  <c r="E28" i="31" s="1"/>
  <c r="D15" i="31"/>
  <c r="E13" i="31"/>
  <c r="D13" i="31"/>
  <c r="C12" i="31"/>
  <c r="B12" i="31"/>
  <c r="E11" i="31"/>
  <c r="D11" i="31"/>
  <c r="E9" i="31"/>
  <c r="D9" i="31"/>
  <c r="E7" i="31"/>
  <c r="D7" i="31"/>
  <c r="E5" i="31"/>
  <c r="D5" i="31"/>
  <c r="E3" i="31"/>
  <c r="E12" i="31" s="1"/>
  <c r="D3" i="31"/>
  <c r="D12" i="31" s="1"/>
  <c r="K32" i="32" l="1"/>
  <c r="K31" i="32" s="1"/>
  <c r="N31" i="32" s="1"/>
  <c r="K30" i="31"/>
  <c r="D28" i="31"/>
  <c r="K32" i="31"/>
  <c r="A33" i="31"/>
  <c r="A38" i="31" s="1"/>
  <c r="N30" i="31" s="1"/>
  <c r="D17" i="31"/>
  <c r="B57" i="30"/>
  <c r="C56" i="30"/>
  <c r="A56" i="30" s="1"/>
  <c r="C54" i="30"/>
  <c r="A54" i="30" s="1"/>
  <c r="C52" i="30"/>
  <c r="C57" i="30" s="1"/>
  <c r="B47" i="30"/>
  <c r="C46" i="30"/>
  <c r="A46" i="30"/>
  <c r="C44" i="30"/>
  <c r="A44" i="30" s="1"/>
  <c r="C42" i="30"/>
  <c r="C47" i="30" s="1"/>
  <c r="A42" i="30"/>
  <c r="B38" i="30"/>
  <c r="C37" i="30"/>
  <c r="A37" i="30" s="1"/>
  <c r="C35" i="30"/>
  <c r="A35" i="30" s="1"/>
  <c r="C33" i="30"/>
  <c r="C38" i="30" s="1"/>
  <c r="C28" i="30"/>
  <c r="E27" i="30"/>
  <c r="D27" i="30"/>
  <c r="E25" i="30"/>
  <c r="D25" i="30" s="1"/>
  <c r="B25" i="30"/>
  <c r="B28" i="30" s="1"/>
  <c r="E23" i="30"/>
  <c r="D23" i="30" s="1"/>
  <c r="E21" i="30"/>
  <c r="D21" i="30" s="1"/>
  <c r="E19" i="30"/>
  <c r="D19" i="30" s="1"/>
  <c r="E17" i="30"/>
  <c r="D15" i="30"/>
  <c r="E13" i="30"/>
  <c r="D13" i="30" s="1"/>
  <c r="C12" i="30"/>
  <c r="B12" i="30"/>
  <c r="E11" i="30"/>
  <c r="D11" i="30"/>
  <c r="E9" i="30"/>
  <c r="D9" i="30" s="1"/>
  <c r="E7" i="30"/>
  <c r="D7" i="30" s="1"/>
  <c r="E5" i="30"/>
  <c r="D5" i="30" s="1"/>
  <c r="E3" i="30"/>
  <c r="E12" i="30" s="1"/>
  <c r="B57" i="29"/>
  <c r="C56" i="29"/>
  <c r="A56" i="29" s="1"/>
  <c r="C54" i="29"/>
  <c r="A54" i="29"/>
  <c r="C52" i="29"/>
  <c r="A52" i="29" s="1"/>
  <c r="B47" i="29"/>
  <c r="C46" i="29"/>
  <c r="A46" i="29" s="1"/>
  <c r="C44" i="29"/>
  <c r="A44" i="29" s="1"/>
  <c r="C42" i="29"/>
  <c r="B38" i="29"/>
  <c r="C37" i="29"/>
  <c r="A37" i="29" s="1"/>
  <c r="C35" i="29"/>
  <c r="C33" i="29"/>
  <c r="A33" i="29"/>
  <c r="C28" i="29"/>
  <c r="E27" i="29"/>
  <c r="D27" i="29" s="1"/>
  <c r="E25" i="29"/>
  <c r="B25" i="29"/>
  <c r="B28" i="29" s="1"/>
  <c r="E23" i="29"/>
  <c r="D23" i="29" s="1"/>
  <c r="E21" i="29"/>
  <c r="D21" i="29"/>
  <c r="E19" i="29"/>
  <c r="D19" i="29" s="1"/>
  <c r="E17" i="29"/>
  <c r="E28" i="29" s="1"/>
  <c r="D17" i="29"/>
  <c r="D15" i="29"/>
  <c r="E13" i="29"/>
  <c r="D13" i="29" s="1"/>
  <c r="C12" i="29"/>
  <c r="B12" i="29"/>
  <c r="E11" i="29"/>
  <c r="D11" i="29" s="1"/>
  <c r="E9" i="29"/>
  <c r="D9" i="29"/>
  <c r="E7" i="29"/>
  <c r="D7" i="29" s="1"/>
  <c r="E5" i="29"/>
  <c r="D5" i="29" s="1"/>
  <c r="E3" i="29"/>
  <c r="D3" i="29" s="1"/>
  <c r="C38" i="13"/>
  <c r="A38" i="13" s="1"/>
  <c r="C36" i="13"/>
  <c r="A36" i="13" s="1"/>
  <c r="B25" i="13"/>
  <c r="B29" i="13" s="1"/>
  <c r="B57" i="28"/>
  <c r="C56" i="28"/>
  <c r="A56" i="28" s="1"/>
  <c r="C54" i="28"/>
  <c r="C57" i="28" s="1"/>
  <c r="A54" i="28"/>
  <c r="C52" i="28"/>
  <c r="A52" i="28"/>
  <c r="B47" i="28"/>
  <c r="C46" i="28"/>
  <c r="A46" i="28" s="1"/>
  <c r="C44" i="28"/>
  <c r="A44" i="28"/>
  <c r="C42" i="28"/>
  <c r="B38" i="28"/>
  <c r="C37" i="28"/>
  <c r="A37" i="28"/>
  <c r="C35" i="28"/>
  <c r="A35" i="28" s="1"/>
  <c r="C33" i="28"/>
  <c r="C38" i="28" s="1"/>
  <c r="C28" i="28"/>
  <c r="B28" i="28"/>
  <c r="E27" i="28"/>
  <c r="D27" i="28" s="1"/>
  <c r="E25" i="28"/>
  <c r="D25" i="28" s="1"/>
  <c r="E23" i="28"/>
  <c r="D23" i="28" s="1"/>
  <c r="E21" i="28"/>
  <c r="D21" i="28" s="1"/>
  <c r="E19" i="28"/>
  <c r="D19" i="28" s="1"/>
  <c r="E17" i="28"/>
  <c r="D17" i="28" s="1"/>
  <c r="D15" i="28"/>
  <c r="E13" i="28"/>
  <c r="D13" i="28" s="1"/>
  <c r="C12" i="28"/>
  <c r="B12" i="28"/>
  <c r="E11" i="28"/>
  <c r="D11" i="28"/>
  <c r="E9" i="28"/>
  <c r="D9" i="28" s="1"/>
  <c r="E7" i="28"/>
  <c r="D7" i="28" s="1"/>
  <c r="E5" i="28"/>
  <c r="D5" i="28" s="1"/>
  <c r="E3" i="28"/>
  <c r="E12" i="28" s="1"/>
  <c r="D15" i="13"/>
  <c r="C34" i="13"/>
  <c r="E7" i="13"/>
  <c r="D7" i="13" s="1"/>
  <c r="C12" i="13"/>
  <c r="B12" i="13"/>
  <c r="E11" i="13"/>
  <c r="D11" i="13" s="1"/>
  <c r="C29" i="13"/>
  <c r="E25" i="13"/>
  <c r="B58" i="13"/>
  <c r="C57" i="13"/>
  <c r="A57" i="13" s="1"/>
  <c r="C55" i="13"/>
  <c r="A55" i="13" s="1"/>
  <c r="C53" i="13"/>
  <c r="A53" i="13" s="1"/>
  <c r="D19" i="13"/>
  <c r="E13" i="13"/>
  <c r="D13" i="13" s="1"/>
  <c r="C43" i="13"/>
  <c r="A43" i="13" s="1"/>
  <c r="B48" i="13"/>
  <c r="C47" i="13"/>
  <c r="C45" i="13"/>
  <c r="A45" i="13" s="1"/>
  <c r="B39" i="13"/>
  <c r="E27" i="13"/>
  <c r="D27" i="13" s="1"/>
  <c r="E23" i="13"/>
  <c r="D23" i="13" s="1"/>
  <c r="E21" i="13"/>
  <c r="D21" i="13" s="1"/>
  <c r="E17" i="13"/>
  <c r="E9" i="13"/>
  <c r="D9" i="13" s="1"/>
  <c r="E5" i="13"/>
  <c r="D5" i="13" s="1"/>
  <c r="E3" i="13"/>
  <c r="D3" i="13" s="1"/>
  <c r="K31" i="31" l="1"/>
  <c r="N31" i="31" s="1"/>
  <c r="A57" i="29"/>
  <c r="C47" i="28"/>
  <c r="D12" i="29"/>
  <c r="A57" i="28"/>
  <c r="C38" i="29"/>
  <c r="C47" i="29"/>
  <c r="C57" i="29"/>
  <c r="D3" i="28"/>
  <c r="A33" i="28"/>
  <c r="A38" i="28" s="1"/>
  <c r="D3" i="30"/>
  <c r="K30" i="30"/>
  <c r="E28" i="30"/>
  <c r="D25" i="13"/>
  <c r="K31" i="13"/>
  <c r="D12" i="30"/>
  <c r="D28" i="30"/>
  <c r="A47" i="30"/>
  <c r="A33" i="30"/>
  <c r="A38" i="30" s="1"/>
  <c r="D17" i="30"/>
  <c r="A52" i="30"/>
  <c r="A57" i="30" s="1"/>
  <c r="A35" i="29"/>
  <c r="A38" i="29" s="1"/>
  <c r="A42" i="29"/>
  <c r="A47" i="29" s="1"/>
  <c r="E12" i="29"/>
  <c r="D25" i="29"/>
  <c r="D28" i="29" s="1"/>
  <c r="D12" i="28"/>
  <c r="D28" i="28"/>
  <c r="E28" i="28"/>
  <c r="A42" i="28"/>
  <c r="A47" i="28" s="1"/>
  <c r="D12" i="13"/>
  <c r="E12" i="13"/>
  <c r="E29" i="13"/>
  <c r="C58" i="13"/>
  <c r="A58" i="13"/>
  <c r="D17" i="13"/>
  <c r="C39" i="13"/>
  <c r="C48" i="13"/>
  <c r="A47" i="13"/>
  <c r="A48" i="13" s="1"/>
  <c r="A34" i="13"/>
  <c r="A39" i="13" s="1"/>
  <c r="D29" i="13" l="1"/>
  <c r="K33" i="13" s="1"/>
  <c r="K32" i="13" s="1"/>
  <c r="N31" i="13"/>
  <c r="N30" i="30"/>
  <c r="K32" i="30"/>
  <c r="K31" i="30" s="1"/>
  <c r="N31" i="30" s="1"/>
  <c r="N32" i="13" l="1"/>
</calcChain>
</file>

<file path=xl/sharedStrings.xml><?xml version="1.0" encoding="utf-8"?>
<sst xmlns="http://schemas.openxmlformats.org/spreadsheetml/2006/main" count="945" uniqueCount="207">
  <si>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</si>
  <si>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</si>
  <si>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</si>
  <si>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</si>
  <si>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</si>
  <si>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</si>
  <si>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</si>
  <si>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</si>
  <si>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</si>
  <si>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</si>
  <si>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</si>
  <si>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</si>
  <si>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</si>
  <si>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</si>
  <si>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</si>
  <si>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</si>
  <si>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</si>
  <si>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</si>
  <si>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</si>
  <si>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加油没积分</t>
    <phoneticPr fontId="8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</si>
  <si>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</si>
  <si>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</si>
  <si>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</si>
  <si>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</si>
  <si>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</si>
  <si>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</si>
  <si>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</si>
  <si>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</si>
  <si>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</si>
  <si>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新华都</t>
    <phoneticPr fontId="8" type="noConversion"/>
  </si>
  <si>
    <t>乐享宝</t>
    <phoneticPr fontId="8" type="noConversion"/>
  </si>
  <si>
    <t>6周完2.5</t>
    <phoneticPr fontId="8" type="noConversion"/>
  </si>
  <si>
    <t xml:space="preserve"> 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</si>
  <si>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</si>
  <si>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</si>
  <si>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</si>
  <si>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2个7.18到期</t>
    <phoneticPr fontId="8" type="noConversion"/>
  </si>
  <si>
    <t>冰红茶</t>
    <phoneticPr fontId="8" type="noConversion"/>
  </si>
  <si>
    <t>1号加油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</si>
  <si>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</si>
  <si>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</si>
  <si>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</si>
  <si>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</si>
  <si>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睿白金</t>
    <phoneticPr fontId="8" type="noConversion"/>
  </si>
  <si>
    <t>车友</t>
    <phoneticPr fontId="8" type="noConversion"/>
  </si>
  <si>
    <t>511春花</t>
    <phoneticPr fontId="8" type="noConversion"/>
  </si>
  <si>
    <t>511飞龙</t>
    <phoneticPr fontId="8" type="noConversion"/>
  </si>
  <si>
    <t>511金星</t>
    <phoneticPr fontId="8" type="noConversion"/>
  </si>
  <si>
    <t>511集安</t>
    <phoneticPr fontId="8" type="noConversion"/>
  </si>
  <si>
    <t>512加油</t>
    <phoneticPr fontId="8" type="noConversion"/>
  </si>
  <si>
    <t>512渔乡</t>
    <phoneticPr fontId="8" type="noConversion"/>
  </si>
  <si>
    <t>512超市?</t>
    <phoneticPr fontId="8" type="noConversion"/>
  </si>
  <si>
    <t>512海富</t>
    <phoneticPr fontId="8" type="noConversion"/>
  </si>
  <si>
    <t>泉州五金514</t>
    <phoneticPr fontId="8" type="noConversion"/>
  </si>
  <si>
    <t>514福州汽车</t>
    <phoneticPr fontId="8" type="noConversion"/>
  </si>
  <si>
    <t>514大田</t>
    <phoneticPr fontId="8" type="noConversion"/>
  </si>
  <si>
    <t>515海富</t>
    <phoneticPr fontId="8" type="noConversion"/>
  </si>
  <si>
    <t>临时7.18</t>
    <phoneticPr fontId="8" type="noConversion"/>
  </si>
  <si>
    <t>525加油</t>
    <phoneticPr fontId="8" type="noConversion"/>
  </si>
  <si>
    <t>525金得立</t>
    <phoneticPr fontId="8" type="noConversion"/>
  </si>
  <si>
    <t>525渔乡</t>
    <phoneticPr fontId="8" type="noConversion"/>
  </si>
  <si>
    <t>525金星</t>
    <phoneticPr fontId="8" type="noConversion"/>
  </si>
  <si>
    <t>526云中月</t>
    <phoneticPr fontId="8" type="noConversion"/>
  </si>
  <si>
    <t>526加油</t>
    <phoneticPr fontId="8" type="noConversion"/>
  </si>
  <si>
    <t>526海富</t>
    <phoneticPr fontId="8" type="noConversion"/>
  </si>
  <si>
    <t>526春花</t>
    <phoneticPr fontId="8" type="noConversion"/>
  </si>
  <si>
    <t>526屏幕</t>
    <phoneticPr fontId="8" type="noConversion"/>
  </si>
  <si>
    <t>527金星</t>
    <phoneticPr fontId="8" type="noConversion"/>
  </si>
  <si>
    <t>528福安电器</t>
    <phoneticPr fontId="8" type="noConversion"/>
  </si>
  <si>
    <t>5000多</t>
    <phoneticPr fontId="8" type="noConversion"/>
  </si>
  <si>
    <t>531云吉</t>
    <phoneticPr fontId="8" type="noConversion"/>
  </si>
  <si>
    <t>61加油</t>
    <phoneticPr fontId="8" type="noConversion"/>
  </si>
  <si>
    <t>61丰华</t>
    <phoneticPr fontId="8" type="noConversion"/>
  </si>
  <si>
    <t>注销(23)</t>
    <phoneticPr fontId="1" type="noConversion"/>
  </si>
  <si>
    <t>65海富</t>
    <phoneticPr fontId="8" type="noConversion"/>
  </si>
  <si>
    <t>69人人</t>
    <phoneticPr fontId="8" type="noConversion"/>
  </si>
  <si>
    <t>612春花</t>
    <phoneticPr fontId="8" type="noConversion"/>
  </si>
  <si>
    <t>612海富</t>
    <phoneticPr fontId="8" type="noConversion"/>
  </si>
  <si>
    <t>612人人</t>
    <phoneticPr fontId="8" type="noConversion"/>
  </si>
  <si>
    <t>612渔乡</t>
    <phoneticPr fontId="8" type="noConversion"/>
  </si>
  <si>
    <t>613金星</t>
    <phoneticPr fontId="8" type="noConversion"/>
  </si>
  <si>
    <t>613佳士</t>
    <phoneticPr fontId="8" type="noConversion"/>
  </si>
  <si>
    <t>加多宝</t>
    <phoneticPr fontId="8" type="noConversion"/>
  </si>
  <si>
    <t>613渔乡</t>
    <phoneticPr fontId="8" type="noConversion"/>
  </si>
  <si>
    <t>614云中月</t>
    <phoneticPr fontId="8" type="noConversion"/>
  </si>
  <si>
    <t>616餐厅</t>
    <phoneticPr fontId="8" type="noConversion"/>
  </si>
  <si>
    <t>616飞龙</t>
    <phoneticPr fontId="8" type="noConversion"/>
  </si>
  <si>
    <t>兴业分开</t>
    <phoneticPr fontId="8" type="noConversion"/>
  </si>
  <si>
    <t>619飞龙</t>
    <phoneticPr fontId="8" type="noConversion"/>
  </si>
  <si>
    <t>619飞龙1</t>
    <phoneticPr fontId="8" type="noConversion"/>
  </si>
  <si>
    <t>中信每周3笔</t>
    <phoneticPr fontId="8" type="noConversion"/>
  </si>
  <si>
    <t>622丰华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</si>
  <si>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</si>
  <si>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</si>
  <si>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624加油</t>
    <phoneticPr fontId="8" type="noConversion"/>
  </si>
  <si>
    <t>点刷</t>
    <phoneticPr fontId="8" type="noConversion"/>
  </si>
  <si>
    <t>626加油</t>
    <phoneticPr fontId="8" type="noConversion"/>
  </si>
  <si>
    <t>2笔</t>
    <phoneticPr fontId="8" type="noConversion"/>
  </si>
  <si>
    <t>627白春花</t>
    <phoneticPr fontId="8" type="noConversion"/>
  </si>
  <si>
    <t>627春花</t>
    <phoneticPr fontId="8" type="noConversion"/>
  </si>
  <si>
    <t>627云中月</t>
    <phoneticPr fontId="8" type="noConversion"/>
  </si>
  <si>
    <t>628人人</t>
    <phoneticPr fontId="8" type="noConversion"/>
  </si>
  <si>
    <t>628佳士</t>
    <phoneticPr fontId="8" type="noConversion"/>
  </si>
  <si>
    <t>3笔628人人</t>
    <phoneticPr fontId="8" type="noConversion"/>
  </si>
  <si>
    <t>628春花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</si>
  <si>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</si>
  <si>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</si>
  <si>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</si>
  <si>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630金得立</t>
    <phoneticPr fontId="8" type="noConversion"/>
  </si>
  <si>
    <t>金得立</t>
    <phoneticPr fontId="8" type="noConversion"/>
  </si>
  <si>
    <t>71加油</t>
    <phoneticPr fontId="8" type="noConversion"/>
  </si>
  <si>
    <t>3笔小白71</t>
    <phoneticPr fontId="8" type="noConversion"/>
  </si>
  <si>
    <t>新华都</t>
    <phoneticPr fontId="8" type="noConversion"/>
  </si>
  <si>
    <t>72餐饮</t>
  </si>
  <si>
    <t>72餐饮</t>
    <phoneticPr fontId="8" type="noConversion"/>
  </si>
  <si>
    <t>73in</t>
    <phoneticPr fontId="8" type="noConversion"/>
  </si>
  <si>
    <t>74云中月</t>
  </si>
  <si>
    <t>74云中月</t>
    <phoneticPr fontId="8" type="noConversion"/>
  </si>
  <si>
    <t>投资总额</t>
    <phoneticPr fontId="8" type="noConversion"/>
  </si>
  <si>
    <t>净资金</t>
    <phoneticPr fontId="8" type="noConversion"/>
  </si>
  <si>
    <t>79加油</t>
    <phoneticPr fontId="8" type="noConversion"/>
  </si>
  <si>
    <t>10前3周了</t>
    <phoneticPr fontId="8" type="noConversion"/>
  </si>
  <si>
    <t>711海富1</t>
    <phoneticPr fontId="8" type="noConversion"/>
  </si>
  <si>
    <t>711海富</t>
    <phoneticPr fontId="8" type="noConversion"/>
  </si>
  <si>
    <t>711in海富</t>
    <phoneticPr fontId="8" type="noConversion"/>
  </si>
  <si>
    <t>712飞龙</t>
    <phoneticPr fontId="8" type="noConversion"/>
  </si>
  <si>
    <t>712飞龙3</t>
    <phoneticPr fontId="8" type="noConversion"/>
  </si>
  <si>
    <t>只秒到2W</t>
    <phoneticPr fontId="8" type="noConversion"/>
  </si>
  <si>
    <t>每天每商户</t>
    <phoneticPr fontId="8" type="noConversion"/>
  </si>
  <si>
    <t>临额8.30</t>
    <phoneticPr fontId="8" type="noConversion"/>
  </si>
  <si>
    <t>713福州</t>
    <phoneticPr fontId="8" type="noConversion"/>
  </si>
  <si>
    <t>713集安</t>
    <phoneticPr fontId="8" type="noConversion"/>
  </si>
  <si>
    <t>临额9.1转3.9</t>
    <phoneticPr fontId="8" type="noConversion"/>
  </si>
  <si>
    <t>714春花</t>
    <phoneticPr fontId="8" type="noConversion"/>
  </si>
  <si>
    <t>龙岩715</t>
    <phoneticPr fontId="8" type="noConversion"/>
  </si>
  <si>
    <t>715福州</t>
    <phoneticPr fontId="8" type="noConversion"/>
  </si>
  <si>
    <t>留1W</t>
    <phoneticPr fontId="8" type="noConversion"/>
  </si>
  <si>
    <t>717佳士1</t>
    <phoneticPr fontId="8" type="noConversion"/>
  </si>
  <si>
    <t>717人人</t>
    <phoneticPr fontId="8" type="noConversion"/>
  </si>
  <si>
    <t>人人2</t>
    <phoneticPr fontId="8" type="noConversion"/>
  </si>
  <si>
    <t>K3</t>
    <phoneticPr fontId="8" type="noConversion"/>
  </si>
  <si>
    <t>jd</t>
    <phoneticPr fontId="8" type="noConversion"/>
  </si>
  <si>
    <t>加油</t>
    <phoneticPr fontId="8" type="noConversion"/>
  </si>
  <si>
    <t>724人人</t>
    <phoneticPr fontId="8" type="noConversion"/>
  </si>
  <si>
    <t>724佳士</t>
    <phoneticPr fontId="8" type="noConversion"/>
  </si>
  <si>
    <t>临额10.18</t>
    <phoneticPr fontId="8" type="noConversion"/>
  </si>
  <si>
    <t>725加油</t>
    <phoneticPr fontId="8" type="noConversion"/>
  </si>
  <si>
    <t>725金得立</t>
    <phoneticPr fontId="8" type="noConversion"/>
  </si>
  <si>
    <t>in</t>
    <phoneticPr fontId="8" type="noConversion"/>
  </si>
  <si>
    <t>加油的</t>
    <phoneticPr fontId="8" type="noConversion"/>
  </si>
  <si>
    <t>726春花</t>
    <phoneticPr fontId="8" type="noConversion"/>
  </si>
  <si>
    <t>726海富</t>
    <phoneticPr fontId="8" type="noConversion"/>
  </si>
  <si>
    <t>726丰华</t>
    <phoneticPr fontId="8" type="noConversion"/>
  </si>
  <si>
    <t>727金立</t>
    <phoneticPr fontId="8" type="noConversion"/>
  </si>
  <si>
    <t>728渔乡</t>
    <phoneticPr fontId="8" type="noConversion"/>
  </si>
  <si>
    <t>728金星</t>
    <phoneticPr fontId="8" type="noConversion"/>
  </si>
  <si>
    <t>730晋江古玩</t>
    <phoneticPr fontId="8" type="noConversion"/>
  </si>
  <si>
    <t>730晋江鞋店</t>
    <phoneticPr fontId="8" type="noConversion"/>
  </si>
  <si>
    <t>in731金得</t>
    <phoneticPr fontId="8" type="noConversion"/>
  </si>
  <si>
    <t>731金得</t>
  </si>
  <si>
    <t>731金得</t>
    <phoneticPr fontId="8" type="noConversion"/>
  </si>
  <si>
    <t>丽芬的831</t>
    <phoneticPr fontId="8" type="noConversion"/>
  </si>
  <si>
    <t>小白3</t>
    <phoneticPr fontId="8" type="noConversion"/>
  </si>
  <si>
    <t>84加油</t>
    <phoneticPr fontId="8" type="noConversion"/>
  </si>
  <si>
    <t>11号再刷</t>
    <phoneticPr fontId="8" type="noConversion"/>
  </si>
  <si>
    <t>8.7in</t>
    <phoneticPr fontId="8" type="noConversion"/>
  </si>
  <si>
    <t>88车2</t>
    <phoneticPr fontId="8" type="noConversion"/>
  </si>
  <si>
    <t>88丰华</t>
    <phoneticPr fontId="8" type="noConversion"/>
  </si>
  <si>
    <t>810春花</t>
    <phoneticPr fontId="8" type="noConversion"/>
  </si>
  <si>
    <t>810丰华</t>
    <phoneticPr fontId="8" type="noConversion"/>
  </si>
  <si>
    <t>811车险</t>
    <phoneticPr fontId="8" type="noConversion"/>
  </si>
  <si>
    <t>812汽车保养</t>
    <phoneticPr fontId="8" type="noConversion"/>
  </si>
  <si>
    <t>812晋江古玩</t>
    <phoneticPr fontId="8" type="noConversion"/>
  </si>
  <si>
    <t>814春花</t>
    <phoneticPr fontId="8" type="noConversion"/>
  </si>
  <si>
    <t>814海富</t>
    <phoneticPr fontId="8" type="noConversion"/>
  </si>
  <si>
    <t>815佳士</t>
    <phoneticPr fontId="8" type="noConversion"/>
  </si>
  <si>
    <t>淘宝..</t>
    <phoneticPr fontId="8" type="noConversion"/>
  </si>
  <si>
    <t>825春花</t>
    <phoneticPr fontId="8" type="noConversion"/>
  </si>
  <si>
    <t>退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</si>
  <si>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</si>
  <si>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</si>
  <si>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</si>
  <si>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</si>
  <si>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</si>
  <si>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</si>
  <si>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</si>
  <si>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</si>
  <si>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</si>
  <si>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</si>
  <si>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</si>
  <si>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</si>
  <si>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</si>
  <si>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</si>
  <si>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</si>
  <si>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</si>
  <si>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</si>
  <si>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</si>
  <si>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</si>
  <si>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</si>
  <si>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 xml:space="preserve"> </t>
    <phoneticPr fontId="8" type="noConversion"/>
  </si>
  <si>
    <t>还款</t>
    <phoneticPr fontId="8" type="noConversion"/>
  </si>
  <si>
    <t>10W</t>
    <phoneticPr fontId="8" type="noConversion"/>
  </si>
  <si>
    <t>10.24丽芬1.8W</t>
    <phoneticPr fontId="8" type="noConversion"/>
  </si>
  <si>
    <t>924利息..</t>
    <phoneticPr fontId="8" type="noConversion"/>
  </si>
  <si>
    <t>淘宝</t>
    <phoneticPr fontId="8" type="noConversion"/>
  </si>
  <si>
    <t>奶粉白金卡</t>
    <phoneticPr fontId="8" type="noConversion"/>
  </si>
  <si>
    <t>暂无399了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</si>
</sst>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6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7" fillId="15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abSelected="1" zoomScaleNormal="100" workbookViewId="0">
      <pane ySplit="1" topLeftCell="A20" activePane="bottomLeft" state="frozen"/>
      <selection pane="bottomLeft" activeCell="D43" sqref="D43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87086.9</v>
      </c>
      <c r="E3" s="8">
        <f>SUM(F3:BE3)</f>
        <v>913.1</v>
      </c>
      <c r="F3" s="47">
        <v>300</v>
      </c>
      <c r="G3" s="39">
        <v>311.5</v>
      </c>
      <c r="H3" s="39">
        <v>301.60000000000002</v>
      </c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195</v>
      </c>
      <c r="G4" s="34" t="s">
        <v>195</v>
      </c>
      <c r="H4" s="34" t="s">
        <v>195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43155</v>
      </c>
      <c r="E5" s="8">
        <f>SUM(F5:BE5)</f>
        <v>1845</v>
      </c>
      <c r="F5" s="33">
        <v>1845</v>
      </c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 t="s">
        <v>204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17000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42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0</v>
      </c>
      <c r="D12" s="7">
        <f>SUM(D3,D5,D7,D9,D11)</f>
        <v>147741.9</v>
      </c>
      <c r="E12" s="7">
        <f>SUM(E3,E5,E7,E9,E11)</f>
        <v>2758.1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108000</v>
      </c>
      <c r="E17" s="9">
        <f>SUM(F17:BE17)</f>
        <v>0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21000</v>
      </c>
      <c r="E19" s="9"/>
      <c r="F19" s="34">
        <v>201</v>
      </c>
      <c r="G19" s="34">
        <v>210</v>
      </c>
      <c r="H19" s="34">
        <v>203</v>
      </c>
      <c r="I19" s="34">
        <v>402.3</v>
      </c>
      <c r="J19" s="34"/>
      <c r="K19" s="34">
        <v>208.2</v>
      </c>
      <c r="L19" s="34">
        <v>211.3</v>
      </c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142</v>
      </c>
      <c r="G20" s="34"/>
      <c r="H20" s="34">
        <v>10.199999999999999</v>
      </c>
      <c r="I20" s="34"/>
      <c r="J20" s="34" t="s">
        <v>206</v>
      </c>
      <c r="K20" s="34">
        <v>1</v>
      </c>
      <c r="L20" s="34">
        <v>2</v>
      </c>
      <c r="M20" s="34">
        <v>3</v>
      </c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/>
      <c r="G22" s="34"/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35840</v>
      </c>
      <c r="E23" s="9">
        <f>SUM(F23:BE23)</f>
        <v>160</v>
      </c>
      <c r="F23" s="34">
        <v>160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/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>
        <v>50</v>
      </c>
      <c r="D25" s="9">
        <f>B25-C25-E25</f>
        <v>19720</v>
      </c>
      <c r="E25" s="9">
        <f>SUM(F25:BE25)</f>
        <v>230</v>
      </c>
      <c r="F25" s="34">
        <v>50</v>
      </c>
      <c r="G25" s="34">
        <v>180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12000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>
        <v>224</v>
      </c>
      <c r="G28" s="34"/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50</v>
      </c>
      <c r="D29" s="11">
        <f>SUM(D15,D17,D19,D21,D23,D25,D27)</f>
        <v>209560</v>
      </c>
      <c r="E29" s="11">
        <f>SUM(E15,E17,E19,E21,E23,E25,E27)</f>
        <v>390</v>
      </c>
      <c r="F29" s="45" t="s">
        <v>205</v>
      </c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>
        <v>1045.8499999999999</v>
      </c>
      <c r="G31" s="62">
        <v>4875</v>
      </c>
      <c r="H31" s="2"/>
      <c r="I31" s="2"/>
      <c r="J31" s="90" t="s">
        <v>105</v>
      </c>
      <c r="K31" s="96">
        <f>SUM(B12,B29)</f>
        <v>360500</v>
      </c>
      <c r="L31" s="2"/>
      <c r="M31" s="71" t="s">
        <v>118</v>
      </c>
      <c r="N31" s="96">
        <f>SUM(A39,A48,A58)</f>
        <v>116000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3198.0999999999767</v>
      </c>
      <c r="L32" s="2"/>
      <c r="M32" s="97" t="s">
        <v>119</v>
      </c>
      <c r="N32" s="98">
        <f>SUM(N31,-K32)</f>
        <v>112801.90000000002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90" t="s">
        <v>106</v>
      </c>
      <c r="K33" s="96">
        <f>SUM(D12,D29)</f>
        <v>357301.9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 t="s">
        <v>203</v>
      </c>
      <c r="I40" s="2"/>
    </row>
    <row r="41" spans="1:14">
      <c r="A41" s="40" t="s">
        <v>18</v>
      </c>
      <c r="B41" s="44"/>
      <c r="C41" s="25">
        <v>50080</v>
      </c>
      <c r="D41" s="60"/>
      <c r="N41" s="1" t="s">
        <v>199</v>
      </c>
    </row>
    <row r="42" spans="1:14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4">
      <c r="A43" s="23">
        <f>SUM(B43:C43)</f>
        <v>10000</v>
      </c>
      <c r="B43" s="25">
        <v>10000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10000</v>
      </c>
      <c r="B48" s="25">
        <f>SUM(B43,B45,B47)</f>
        <v>10000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198</v>
      </c>
      <c r="B60" s="102" t="s">
        <v>201</v>
      </c>
      <c r="C60" s="90"/>
      <c r="D60" s="1" t="s">
        <v>202</v>
      </c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opLeftCell="B1" zoomScaleNormal="100" workbookViewId="0">
      <pane ySplit="1" topLeftCell="A2" activePane="bottomLeft" state="frozen"/>
      <selection pane="bottomLeft" activeCell="K24" sqref="K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7">
        <v>300</v>
      </c>
      <c r="G3" s="39">
        <v>311.5</v>
      </c>
      <c r="H3" s="39">
        <v>301.60000000000002</v>
      </c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195</v>
      </c>
      <c r="G4" s="34" t="s">
        <v>195</v>
      </c>
      <c r="H4" s="34" t="s">
        <v>195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 t="s">
        <v>184</v>
      </c>
      <c r="G18" s="34" t="s">
        <v>190</v>
      </c>
      <c r="H18" s="34" t="s">
        <v>191</v>
      </c>
      <c r="I18" s="34"/>
      <c r="J18" s="34"/>
      <c r="K18" s="34" t="s">
        <v>200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21043.3</v>
      </c>
      <c r="E19" s="9">
        <f>SUM(F19:BE19)</f>
        <v>-43.299999999999272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>
        <v>-9095</v>
      </c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148</v>
      </c>
      <c r="H20" s="34" t="s">
        <v>177</v>
      </c>
      <c r="I20" s="34" t="s">
        <v>148</v>
      </c>
      <c r="J20" s="34">
        <v>2</v>
      </c>
      <c r="K20" s="34">
        <v>3</v>
      </c>
      <c r="L20" s="34" t="s">
        <v>183</v>
      </c>
      <c r="M20" s="34" t="s">
        <v>185</v>
      </c>
      <c r="N20" s="4" t="s">
        <v>193</v>
      </c>
      <c r="O20" s="4" t="s">
        <v>194</v>
      </c>
      <c r="P20" s="4">
        <v>3</v>
      </c>
      <c r="Q20" s="34">
        <v>1</v>
      </c>
      <c r="R20" s="4" t="s">
        <v>196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>
        <v>5000</v>
      </c>
      <c r="G21" s="34">
        <v>3690</v>
      </c>
      <c r="H21" s="35">
        <v>-8690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184</v>
      </c>
      <c r="G22" s="34" t="s">
        <v>190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25142.3</v>
      </c>
      <c r="E23" s="9">
        <f>SUM(F23:BE23)</f>
        <v>10857.7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>
        <v>-20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 t="s">
        <v>181</v>
      </c>
      <c r="H24" s="34" t="s">
        <v>186</v>
      </c>
      <c r="I24" s="34" t="s">
        <v>190</v>
      </c>
      <c r="J24" s="34" t="s">
        <v>191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/>
      <c r="D25" s="9">
        <f>B25-C25-E25</f>
        <v>20000</v>
      </c>
      <c r="E25" s="9">
        <f>SUM(F25:BE25)</f>
        <v>0</v>
      </c>
      <c r="F25" s="34">
        <v>123</v>
      </c>
      <c r="G25" s="34">
        <v>3500</v>
      </c>
      <c r="H25" s="34">
        <v>100</v>
      </c>
      <c r="I25" s="34">
        <v>-3723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180</v>
      </c>
      <c r="G26" s="34" t="s">
        <v>186</v>
      </c>
      <c r="H26" s="34" t="s">
        <v>192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6079.15</v>
      </c>
      <c r="E27" s="9">
        <f>SUM(F27:BE27)</f>
        <v>5920.85</v>
      </c>
      <c r="F27" s="34">
        <v>1000</v>
      </c>
      <c r="G27" s="15">
        <v>4585</v>
      </c>
      <c r="H27" s="15">
        <v>290</v>
      </c>
      <c r="I27" s="34">
        <v>-50</v>
      </c>
      <c r="J27" s="34">
        <v>95.85</v>
      </c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 t="s">
        <v>188</v>
      </c>
      <c r="G28" s="34" t="s">
        <v>186</v>
      </c>
      <c r="H28" s="15" t="s">
        <v>197</v>
      </c>
      <c r="I28" s="34"/>
      <c r="J28" s="34">
        <v>9.6999999999999993</v>
      </c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0</v>
      </c>
      <c r="D29" s="11">
        <f>SUM(D15,D17,D19,D21,D23,D25,D27)</f>
        <v>193264.74999999997</v>
      </c>
      <c r="E29" s="11">
        <f>SUM(E15,E17,E19,E21,E23,E25,E27)</f>
        <v>16735.25</v>
      </c>
      <c r="F29" s="45"/>
      <c r="G29" s="45"/>
      <c r="H29" s="45"/>
      <c r="I29" s="45">
        <v>4875</v>
      </c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>
        <v>1045.8499999999999</v>
      </c>
      <c r="G31" s="62">
        <v>4875</v>
      </c>
      <c r="H31" s="2"/>
      <c r="I31" s="2"/>
      <c r="J31" s="90" t="s">
        <v>105</v>
      </c>
      <c r="K31" s="96">
        <f>SUM(B12,B29)</f>
        <v>360500</v>
      </c>
      <c r="L31" s="2"/>
      <c r="M31" s="71" t="s">
        <v>118</v>
      </c>
      <c r="N31" s="96">
        <f>SUM(A39,A48,A58)</f>
        <v>155300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69739.23000000004</v>
      </c>
      <c r="L32" s="2"/>
      <c r="M32" s="97" t="s">
        <v>119</v>
      </c>
      <c r="N32" s="98">
        <f>SUM(N31,-K32)</f>
        <v>85560.76999999996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290760.76999999996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/>
      <c r="I40" s="2"/>
    </row>
    <row r="41" spans="1:14">
      <c r="A41" s="40" t="s">
        <v>18</v>
      </c>
      <c r="B41" s="44"/>
      <c r="C41" s="25">
        <v>50080</v>
      </c>
      <c r="D41" s="60"/>
      <c r="N41" s="1" t="s">
        <v>28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198</v>
      </c>
      <c r="B60" s="102" t="s">
        <v>201</v>
      </c>
      <c r="C60" s="90"/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5" activePane="bottomLeft" state="frozen"/>
      <selection pane="bottomLeft" activeCell="M24" sqref="M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55912</v>
      </c>
      <c r="E3" s="8">
        <f>SUM(F3:BE3)</f>
        <v>32087.999999999996</v>
      </c>
      <c r="F3" s="47">
        <v>9500</v>
      </c>
      <c r="G3" s="33">
        <v>2635.6</v>
      </c>
      <c r="H3" s="39">
        <v>3000</v>
      </c>
      <c r="I3" s="39">
        <v>4892</v>
      </c>
      <c r="J3" s="33">
        <v>4925.7</v>
      </c>
      <c r="K3" s="33">
        <v>2896.3</v>
      </c>
      <c r="L3" s="33">
        <v>1568.6</v>
      </c>
      <c r="M3" s="33">
        <v>1378</v>
      </c>
      <c r="N3" s="33">
        <v>736.3</v>
      </c>
      <c r="O3" s="33">
        <v>199.5</v>
      </c>
      <c r="P3" s="33">
        <v>356</v>
      </c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47</v>
      </c>
      <c r="G4" s="34" t="s">
        <v>48</v>
      </c>
      <c r="H4" s="34" t="s">
        <v>49</v>
      </c>
      <c r="I4" s="34" t="s">
        <v>52</v>
      </c>
      <c r="J4" s="34" t="s">
        <v>53</v>
      </c>
      <c r="K4" s="4" t="s">
        <v>56</v>
      </c>
      <c r="L4" s="34"/>
      <c r="M4" s="34" t="s">
        <v>59</v>
      </c>
      <c r="N4" s="34" t="s">
        <v>65</v>
      </c>
      <c r="O4" s="34"/>
      <c r="P4" s="34" t="s">
        <v>74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33000</v>
      </c>
      <c r="C5" s="3"/>
      <c r="D5" s="9">
        <f>B5-C5-E5</f>
        <v>18921.400000000001</v>
      </c>
      <c r="E5" s="8">
        <f>SUM(F5:BE5)</f>
        <v>14078.6</v>
      </c>
      <c r="F5" s="33">
        <v>3680</v>
      </c>
      <c r="G5" s="37">
        <v>2035</v>
      </c>
      <c r="H5" s="33">
        <v>3833.6</v>
      </c>
      <c r="I5" s="37">
        <v>2830</v>
      </c>
      <c r="J5" s="33">
        <v>1250</v>
      </c>
      <c r="K5" s="37">
        <v>450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4" t="s">
        <v>46</v>
      </c>
      <c r="G6" s="34" t="s">
        <v>48</v>
      </c>
      <c r="H6" s="34" t="s">
        <v>50</v>
      </c>
      <c r="I6" s="34" t="s">
        <v>55</v>
      </c>
      <c r="J6" s="4" t="s">
        <v>56</v>
      </c>
      <c r="K6" s="34" t="s">
        <v>27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291</v>
      </c>
      <c r="E7" s="8">
        <f>SUM(F7:BE7)</f>
        <v>209</v>
      </c>
      <c r="F7" s="15">
        <v>209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6.7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9564</v>
      </c>
      <c r="E9" s="8">
        <f>SUM(F9:BE9)</f>
        <v>7436</v>
      </c>
      <c r="F9" s="34">
        <v>2966</v>
      </c>
      <c r="G9" s="34">
        <v>1825.5</v>
      </c>
      <c r="H9" s="34">
        <v>786.5</v>
      </c>
      <c r="I9" s="34">
        <v>1790</v>
      </c>
      <c r="J9" s="34">
        <v>68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78" t="s">
        <v>45</v>
      </c>
      <c r="G10" s="34" t="s">
        <v>48</v>
      </c>
      <c r="H10" s="78" t="s">
        <v>51</v>
      </c>
      <c r="I10" s="78" t="s">
        <v>54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138500</v>
      </c>
      <c r="C12" s="82">
        <f>SUM(C3,C5,C7,C9,C11)</f>
        <v>0</v>
      </c>
      <c r="D12" s="7">
        <f>SUM(D3,D5,D7,D9,D11)</f>
        <v>84688.4</v>
      </c>
      <c r="E12" s="7">
        <f>SUM(E3,E5,E7,E9,E11)</f>
        <v>53811.6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5402.8</v>
      </c>
      <c r="D17" s="59">
        <f>B17-C17-E17</f>
        <v>13602</v>
      </c>
      <c r="E17" s="9">
        <f>SUM(F17:BE17)</f>
        <v>26995.199999999997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>
        <v>10500.8</v>
      </c>
      <c r="D19" s="9">
        <f>B19-C19-E19</f>
        <v>1877.2000000000007</v>
      </c>
      <c r="E19" s="9">
        <f>SUM(F19:BE19)</f>
        <v>4622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19</v>
      </c>
      <c r="B20" s="15">
        <v>6.12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9500</v>
      </c>
      <c r="C21" s="3">
        <v>4688</v>
      </c>
      <c r="D21" s="9">
        <f>B21-C21-E21</f>
        <v>503.39999999999964</v>
      </c>
      <c r="E21" s="8">
        <f>SUM(F21:BE21)</f>
        <v>4308.6000000000004</v>
      </c>
      <c r="F21" s="35">
        <v>3500</v>
      </c>
      <c r="G21" s="34">
        <v>573.6</v>
      </c>
      <c r="H21" s="35">
        <v>235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14695.8</v>
      </c>
      <c r="D23" s="9">
        <f>B23-C23-E23</f>
        <v>2652.1000000000004</v>
      </c>
      <c r="E23" s="9">
        <f>SUM(F23:BE23)</f>
        <v>12652.1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4">
        <v>20000</v>
      </c>
      <c r="C25" s="3">
        <v>19533</v>
      </c>
      <c r="D25" s="9">
        <f>B25-C25-E25</f>
        <v>267</v>
      </c>
      <c r="E25" s="9">
        <f>SUM(F25:BE25)</f>
        <v>200</v>
      </c>
      <c r="F25" s="34">
        <v>200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7878</v>
      </c>
      <c r="D27" s="9">
        <f>B27-C27-E27</f>
        <v>386</v>
      </c>
      <c r="E27" s="9">
        <f>SUM(F27:BE27)</f>
        <v>3736</v>
      </c>
      <c r="F27" s="34">
        <v>2536</v>
      </c>
      <c r="G27" s="34">
        <v>1000</v>
      </c>
      <c r="H27" s="34">
        <v>200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134500</v>
      </c>
      <c r="C28" s="19">
        <f>SUM(C15,C17,C19,C21,C23,C25,C27)</f>
        <v>62698.399999999994</v>
      </c>
      <c r="D28" s="11">
        <f>SUM(D15,D17,D19,D21,D23,D25,D27)</f>
        <v>19287.7</v>
      </c>
      <c r="E28" s="11">
        <f>SUM(E15,E17,E19,E21,E23,E25,E27)</f>
        <v>52513.899999999994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27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0</v>
      </c>
      <c r="B37" s="25">
        <v>0</v>
      </c>
      <c r="C37" s="27">
        <f>SUM(D37:R37)</f>
        <v>0</v>
      </c>
      <c r="D37" s="30"/>
      <c r="E37" s="30"/>
      <c r="F37" s="30"/>
      <c r="G37" s="30"/>
      <c r="H37" s="30"/>
      <c r="I37" s="31"/>
    </row>
    <row r="38" spans="1:11">
      <c r="A38" s="24">
        <f>SUM(A33,A35,A37)</f>
        <v>0</v>
      </c>
      <c r="B38" s="25">
        <f>SUM(B33,B35,B37)</f>
        <v>0</v>
      </c>
      <c r="C38" s="25">
        <f>SUM(C33,C35,C37)</f>
        <v>0</v>
      </c>
      <c r="D38" s="41"/>
      <c r="E38" s="41"/>
      <c r="F38" s="25"/>
      <c r="G38" s="25"/>
      <c r="H38" s="25"/>
      <c r="I38" s="26"/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14800</v>
      </c>
      <c r="B44" s="25">
        <v>14800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74503</v>
      </c>
      <c r="B47" s="25">
        <f>SUM(B42,B44,B46)</f>
        <v>74503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1" t="s">
        <v>37</v>
      </c>
      <c r="B59" s="1">
        <v>8.2799999999999994</v>
      </c>
      <c r="C59" s="1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F7" sqref="F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32039</v>
      </c>
      <c r="D3" s="9">
        <f>B3-C3-E3</f>
        <v>8738.9000000000015</v>
      </c>
      <c r="E3" s="8">
        <f>SUM(F3:BE3)</f>
        <v>47222.1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14965.42</v>
      </c>
      <c r="D5" s="9">
        <f>B5-C5-E5</f>
        <v>2352.9800000000032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209</v>
      </c>
      <c r="D7" s="9">
        <f>B7-C7-E7</f>
        <v>141</v>
      </c>
      <c r="E7" s="8">
        <f>SUM(F7:BE7)</f>
        <v>150</v>
      </c>
      <c r="F7" s="34">
        <v>150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7.8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>
        <v>7436</v>
      </c>
      <c r="D9" s="9">
        <f>B9-C9-E9</f>
        <v>1465.5</v>
      </c>
      <c r="E9" s="8">
        <f>SUM(F9:BE9)</f>
        <v>8098.5</v>
      </c>
      <c r="F9" s="34">
        <v>3569</v>
      </c>
      <c r="G9" s="34">
        <v>793.5</v>
      </c>
      <c r="H9" s="34">
        <v>1236</v>
      </c>
      <c r="I9" s="34">
        <v>2500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54649.42</v>
      </c>
      <c r="D12" s="7">
        <f>SUM(D3,D5,D7,D9,D11)</f>
        <v>12698.380000000005</v>
      </c>
      <c r="E12" s="7">
        <f>SUM(E3,E5,E7,E9,E11)</f>
        <v>78952.2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/>
      <c r="D17" s="59">
        <f>B17-C17-E17</f>
        <v>17774.600000000002</v>
      </c>
      <c r="E17" s="9">
        <f>SUM(F17:BE17)</f>
        <v>28225.399999999998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>
        <v>750.2</v>
      </c>
      <c r="P17" s="33">
        <v>480</v>
      </c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 t="s">
        <v>83</v>
      </c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/>
      <c r="D19" s="9">
        <f>B19-C19-E19</f>
        <v>11155.5</v>
      </c>
      <c r="E19" s="9">
        <f>SUM(F19:BE19)</f>
        <v>5844.5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>
        <v>421.5</v>
      </c>
      <c r="N19" s="4">
        <v>400</v>
      </c>
      <c r="O19" s="4">
        <v>200</v>
      </c>
      <c r="P19" s="4">
        <v>201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13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 t="s">
        <v>77</v>
      </c>
      <c r="N20" s="4" t="s">
        <v>88</v>
      </c>
      <c r="O20" s="4"/>
      <c r="P20" s="4" t="s">
        <v>91</v>
      </c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8491.4</v>
      </c>
      <c r="E21" s="8">
        <f>SUM(F21:BE21)</f>
        <v>4508.6000000000004</v>
      </c>
      <c r="F21" s="35">
        <v>3500</v>
      </c>
      <c r="G21" s="34">
        <v>573.6</v>
      </c>
      <c r="H21" s="35">
        <v>235</v>
      </c>
      <c r="I21" s="34">
        <v>200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 t="s">
        <v>78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16109.9</v>
      </c>
      <c r="E23" s="9">
        <f>SUM(F23:BE23)</f>
        <v>13890.1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>
        <v>1000</v>
      </c>
      <c r="O23" s="34">
        <v>238</v>
      </c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78" t="s">
        <v>81</v>
      </c>
      <c r="O24" s="34" t="s">
        <v>84</v>
      </c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/>
      <c r="D25" s="9">
        <f>B25-C25-E25</f>
        <v>15040</v>
      </c>
      <c r="E25" s="9">
        <f>SUM(F25:BE25)</f>
        <v>160</v>
      </c>
      <c r="F25" s="34">
        <v>160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8304</v>
      </c>
      <c r="E27" s="9">
        <f>SUM(F27:BE27)</f>
        <v>3696</v>
      </c>
      <c r="F27" s="34">
        <v>2536</v>
      </c>
      <c r="G27" s="34">
        <v>1000</v>
      </c>
      <c r="H27" s="34">
        <v>160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133200</v>
      </c>
      <c r="C28" s="19">
        <f>SUM(C15,C17,C19,C21,C23,C25,C27)</f>
        <v>0</v>
      </c>
      <c r="D28" s="11">
        <f>SUM(D15,D17,D19,D21,D23,D25,D27)</f>
        <v>76875.399999999994</v>
      </c>
      <c r="E28" s="11">
        <f>SUM(E15,E17,E19,E21,E23,E25,E27)</f>
        <v>56324.599999999991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6800</v>
      </c>
      <c r="B44" s="25">
        <v>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66503</v>
      </c>
      <c r="B47" s="25">
        <f>SUM(B42,B44,B46)</f>
        <v>66503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U7" sqref="U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38316.300000000003</v>
      </c>
      <c r="E3" s="8">
        <f>SUM(F3:BE3)</f>
        <v>49683.7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>
        <v>403</v>
      </c>
      <c r="P3" s="33">
        <v>421.5</v>
      </c>
      <c r="Q3" s="33">
        <v>405.6</v>
      </c>
      <c r="R3" s="33">
        <v>399.9</v>
      </c>
      <c r="S3" s="33">
        <v>406</v>
      </c>
      <c r="T3" s="33">
        <v>425.6</v>
      </c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>
        <v>626</v>
      </c>
      <c r="P4" s="34" t="s">
        <v>97</v>
      </c>
      <c r="Q4" s="34" t="s">
        <v>103</v>
      </c>
      <c r="R4" s="34">
        <v>1</v>
      </c>
      <c r="S4" s="34" t="s">
        <v>116</v>
      </c>
      <c r="T4" s="34">
        <v>3</v>
      </c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17318.400000000001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9.5</v>
      </c>
      <c r="E7" s="8">
        <f>SUM(F7:BE7)</f>
        <v>490.5</v>
      </c>
      <c r="F7" s="34">
        <v>150</v>
      </c>
      <c r="G7" s="34">
        <v>122</v>
      </c>
      <c r="H7" s="34">
        <v>218.5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8815</v>
      </c>
      <c r="E9" s="8">
        <f>SUM(F9:BE9)</f>
        <v>8185</v>
      </c>
      <c r="F9" s="34">
        <v>3569</v>
      </c>
      <c r="G9" s="34">
        <v>793.5</v>
      </c>
      <c r="H9" s="34">
        <v>1236</v>
      </c>
      <c r="I9" s="34">
        <v>2500</v>
      </c>
      <c r="J9" s="34">
        <v>86.5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 t="s">
        <v>114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0</v>
      </c>
      <c r="D12" s="7">
        <f>SUM(D3,D5,D7,D9,D11)</f>
        <v>64459.200000000004</v>
      </c>
      <c r="E12" s="7">
        <f>SUM(E3,E5,E7,E9,E11)</f>
        <v>81840.799999999988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28237.31</v>
      </c>
      <c r="D17" s="59">
        <f>B17-C17-E17</f>
        <v>202.88999999999942</v>
      </c>
      <c r="E17" s="9">
        <f>SUM(F17:BE17)</f>
        <v>17559.8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23000</v>
      </c>
      <c r="C19" s="3">
        <v>5860.5</v>
      </c>
      <c r="D19" s="9">
        <f>B19-C19-E19</f>
        <v>4005</v>
      </c>
      <c r="E19" s="9">
        <f>SUM(F19:BE19)</f>
        <v>13134.5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4508.6000000000004</v>
      </c>
      <c r="D21" s="9">
        <f>B21-C21-E21</f>
        <v>193.59999999999854</v>
      </c>
      <c r="E21" s="8">
        <f>SUM(F21:BE21)</f>
        <v>8297.8000000000011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14126.42</v>
      </c>
      <c r="D23" s="9">
        <f>B23-C23-E23</f>
        <v>1280.8799999999992</v>
      </c>
      <c r="E23" s="9">
        <f>SUM(F23:BE23)</f>
        <v>14592.7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78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>
        <v>160</v>
      </c>
      <c r="D25" s="9">
        <f>B25-C25-E25</f>
        <v>403.5</v>
      </c>
      <c r="E25" s="9">
        <f>SUM(F25:BE25)</f>
        <v>14636.5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/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112</v>
      </c>
      <c r="K26" s="34" t="s">
        <v>120</v>
      </c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3694.24</v>
      </c>
      <c r="D27" s="9">
        <f>B27-C27-E27</f>
        <v>1131.96</v>
      </c>
      <c r="E27" s="9">
        <f>SUM(F27:BE27)</f>
        <v>7173.8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139200</v>
      </c>
      <c r="C28" s="19">
        <f>SUM(C15,C17,C19,C21,C23,C25,C27)</f>
        <v>56587.069999999992</v>
      </c>
      <c r="D28" s="11">
        <f>SUM(D15,D17,D19,D21,D23,D25,D27)</f>
        <v>7217.8299999999972</v>
      </c>
      <c r="E28" s="11">
        <f>SUM(E15,E17,E19,E21,E23,E25,E27)</f>
        <v>75395.100000000006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285500</v>
      </c>
      <c r="L30" s="2"/>
      <c r="M30" s="71" t="s">
        <v>118</v>
      </c>
      <c r="N30" s="96">
        <f>SUM(A38,A47,A57)</f>
        <v>292119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213822.97</v>
      </c>
      <c r="L31" s="2"/>
      <c r="M31" s="97" t="s">
        <v>119</v>
      </c>
      <c r="N31" s="98">
        <f>SUM(N30,-K31)</f>
        <v>78296.03</v>
      </c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90" t="s">
        <v>106</v>
      </c>
      <c r="K32" s="96">
        <f>SUM(D12,D28)</f>
        <v>71677.03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102683</v>
      </c>
      <c r="B42" s="25">
        <v>102683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16800</v>
      </c>
      <c r="B44" s="25">
        <v>16800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119483</v>
      </c>
      <c r="B47" s="25">
        <f>SUM(B42,B44,B46)</f>
        <v>119483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M44" sqref="M4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21" t="s">
        <v>136</v>
      </c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52578.71</v>
      </c>
      <c r="D3" s="9">
        <f>B3-C3-E3</f>
        <v>3502.890000000014</v>
      </c>
      <c r="E3" s="8">
        <f>SUM(F3:BE3)</f>
        <v>66918.399999999994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74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25425.54</v>
      </c>
      <c r="D5" s="9">
        <f>B5-C5-E5</f>
        <v>1645.2599999999984</v>
      </c>
      <c r="E5" s="8">
        <f>SUM(F5:BE5)</f>
        <v>8929.2000000000007</v>
      </c>
      <c r="F5" s="33">
        <v>7578.6</v>
      </c>
      <c r="G5" s="37">
        <v>1350.6</v>
      </c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490.5</v>
      </c>
      <c r="D7" s="9">
        <f>B7-C7-E7</f>
        <v>9.5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8321.5</v>
      </c>
      <c r="D9" s="9">
        <f>B9-C9-E9</f>
        <v>2750.2000000000007</v>
      </c>
      <c r="E9" s="8">
        <f>SUM(F9:BE9)</f>
        <v>14928.3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4980</v>
      </c>
      <c r="C11" s="84">
        <v>4800</v>
      </c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190480</v>
      </c>
      <c r="C12" s="82">
        <f>SUM(C3,C5,C7,C9,C11)</f>
        <v>91616.25</v>
      </c>
      <c r="D12" s="7">
        <f>SUM(D3,D5,D7,D9,D11)</f>
        <v>7907.8500000000131</v>
      </c>
      <c r="E12" s="7">
        <f>SUM(E3,E5,E7,E9,E11)</f>
        <v>90955.9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27000</v>
      </c>
      <c r="C17" s="3"/>
      <c r="D17" s="59">
        <f>B17-C17-E17</f>
        <v>9250.2000000000007</v>
      </c>
      <c r="E17" s="9">
        <f>SUM(F17:BE17)</f>
        <v>17749.8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>
        <v>190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/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 t="s">
        <v>123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6243</v>
      </c>
      <c r="E19" s="9">
        <f>SUM(F19:BE19)</f>
        <v>14757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>
        <v>413.5</v>
      </c>
      <c r="P19" s="4">
        <v>200</v>
      </c>
      <c r="Q19" s="4">
        <v>201</v>
      </c>
      <c r="R19" s="4">
        <v>406</v>
      </c>
      <c r="S19" s="4">
        <v>200</v>
      </c>
      <c r="T19" s="4">
        <v>202</v>
      </c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 t="s">
        <v>124</v>
      </c>
      <c r="P20" s="4">
        <v>2</v>
      </c>
      <c r="Q20" s="4" t="s">
        <v>126</v>
      </c>
      <c r="R20" s="43">
        <v>399</v>
      </c>
      <c r="S20" s="43">
        <v>199</v>
      </c>
      <c r="T20" s="43" t="s">
        <v>138</v>
      </c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4492.1999999999989</v>
      </c>
      <c r="E21" s="8">
        <f>SUM(F21:BE21)</f>
        <v>8507.8000000000011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>
        <v>90</v>
      </c>
      <c r="K21" s="34">
        <v>120</v>
      </c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 t="s">
        <v>123</v>
      </c>
      <c r="K22" s="34">
        <v>713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15345.3</v>
      </c>
      <c r="E23" s="9">
        <f>SUM(F23:BE23)</f>
        <v>14654.7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>
        <v>62</v>
      </c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34" t="s">
        <v>123</v>
      </c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15020</v>
      </c>
      <c r="C25" s="3"/>
      <c r="D25" s="9">
        <f>B25-C25-E25</f>
        <v>263.5</v>
      </c>
      <c r="E25" s="9">
        <f>SUM(F25:BE25)</f>
        <v>14756.5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>
        <v>120</v>
      </c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7.15</v>
      </c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29</v>
      </c>
      <c r="K26" s="34" t="s">
        <v>120</v>
      </c>
      <c r="L26" s="34" t="s">
        <v>123</v>
      </c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4676.2</v>
      </c>
      <c r="E27" s="9">
        <f>SUM(F27:BE27)</f>
        <v>7323.8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>
        <v>150</v>
      </c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118020</v>
      </c>
      <c r="C28" s="19">
        <f>SUM(C15,C17,C19,C21,C23,C25,C27)</f>
        <v>0</v>
      </c>
      <c r="D28" s="11">
        <f>SUM(D15,D17,D19,D21,D23,D25,D27)</f>
        <v>40270.399999999994</v>
      </c>
      <c r="E28" s="11">
        <f>SUM(E15,E17,E19,E21,E23,E25,E27)</f>
        <v>77749.600000000006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308500</v>
      </c>
      <c r="L30" s="2"/>
      <c r="M30" s="71" t="s">
        <v>118</v>
      </c>
      <c r="N30" s="96">
        <f>SUM(A38,A47,A57)</f>
        <v>342746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260321.75</v>
      </c>
      <c r="L31" s="2"/>
      <c r="M31" s="97" t="s">
        <v>119</v>
      </c>
      <c r="N31" s="98">
        <f>SUM(N30,-K31)</f>
        <v>82424.25</v>
      </c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48178.250000000007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78000</v>
      </c>
      <c r="B35" s="25">
        <v>0</v>
      </c>
      <c r="C35" s="51">
        <f>SUM(D35:R35)</f>
        <v>78000</v>
      </c>
      <c r="D35" s="31">
        <v>30000</v>
      </c>
      <c r="E35" s="31">
        <v>20000</v>
      </c>
      <c r="F35" s="30">
        <v>10000</v>
      </c>
      <c r="G35" s="30">
        <v>18000</v>
      </c>
      <c r="H35" s="31"/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98000</v>
      </c>
      <c r="B38" s="25">
        <f>SUM(B33,B35,B37)</f>
        <v>0</v>
      </c>
      <c r="C38" s="25">
        <f>SUM(C33,C35,C37)</f>
        <v>98000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92110</v>
      </c>
      <c r="B42" s="25">
        <v>92110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0</v>
      </c>
      <c r="B44" s="25"/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92110</v>
      </c>
      <c r="B47" s="25">
        <f>SUM(B42,B44,B46)</f>
        <v>92110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S22" sqref="S22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/>
      <c r="D3" s="9">
        <f>B3-C3-E3</f>
        <v>20516.910000000003</v>
      </c>
      <c r="E3" s="8">
        <f>SUM(F3:BE3)</f>
        <v>102483.09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355.84</v>
      </c>
      <c r="P3" s="33">
        <v>2012</v>
      </c>
      <c r="Q3" s="33">
        <v>512</v>
      </c>
      <c r="R3" s="33">
        <v>590</v>
      </c>
      <c r="S3" s="33">
        <v>687.3</v>
      </c>
      <c r="T3" s="33">
        <v>5836.8</v>
      </c>
      <c r="U3" s="33">
        <v>104</v>
      </c>
      <c r="V3" s="33">
        <v>8653</v>
      </c>
      <c r="W3" s="33">
        <v>9532</v>
      </c>
      <c r="X3" s="33">
        <v>5965</v>
      </c>
      <c r="Y3" s="33">
        <v>600</v>
      </c>
      <c r="Z3" s="33">
        <v>390.75</v>
      </c>
      <c r="AA3" s="33">
        <v>400</v>
      </c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 t="s">
        <v>144</v>
      </c>
      <c r="Q4" s="34" t="s">
        <v>146</v>
      </c>
      <c r="R4" s="34">
        <v>726</v>
      </c>
      <c r="S4" s="34" t="s">
        <v>35</v>
      </c>
      <c r="T4" s="34" t="s">
        <v>153</v>
      </c>
      <c r="U4" s="34"/>
      <c r="V4" s="34" t="s">
        <v>155</v>
      </c>
      <c r="W4" s="34" t="s">
        <v>156</v>
      </c>
      <c r="X4" s="34" t="s">
        <v>160</v>
      </c>
      <c r="Y4" s="34">
        <v>2</v>
      </c>
      <c r="Z4" s="34">
        <v>3</v>
      </c>
      <c r="AA4" s="15">
        <v>3</v>
      </c>
      <c r="AB4" s="56" t="s">
        <v>164</v>
      </c>
      <c r="AC4" s="56">
        <v>2</v>
      </c>
      <c r="AD4" s="14">
        <v>3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30070.799999999999</v>
      </c>
      <c r="E5" s="8">
        <f>SUM(F5:BE5)</f>
        <v>5929.2000000000007</v>
      </c>
      <c r="F5" s="33">
        <v>7578.6</v>
      </c>
      <c r="G5" s="37">
        <v>1350.6</v>
      </c>
      <c r="H5" s="33">
        <v>-3000</v>
      </c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/>
      <c r="D9" s="9">
        <f>B9-C9-E9</f>
        <v>10576.7</v>
      </c>
      <c r="E9" s="8">
        <f>SUM(F9:BE9)</f>
        <v>15423.3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>
        <v>100</v>
      </c>
      <c r="M9" s="34">
        <v>235</v>
      </c>
      <c r="N9" s="34">
        <v>160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 t="s">
        <v>155</v>
      </c>
      <c r="M10" s="78" t="s">
        <v>160</v>
      </c>
      <c r="N10" s="78" t="s">
        <v>163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185500</v>
      </c>
      <c r="C12" s="82">
        <f>SUM(C3,C5,C7,C9,C11)</f>
        <v>0</v>
      </c>
      <c r="D12" s="7">
        <f>SUM(D3,D5,D7,D9,D11)</f>
        <v>61664.41</v>
      </c>
      <c r="E12" s="7">
        <f>SUM(E3,E5,E7,E9,E11)</f>
        <v>123835.59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17844.240000000002</v>
      </c>
      <c r="D17" s="59">
        <f>B17-C17-E17</f>
        <v>35873.55999999999</v>
      </c>
      <c r="E17" s="9">
        <f>SUM(F17:BE17)</f>
        <v>54282.200000000004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8.17</v>
      </c>
      <c r="C18" s="4"/>
      <c r="D18" s="4"/>
      <c r="E18" s="4"/>
      <c r="F18" s="34"/>
      <c r="G18" s="34" t="s">
        <v>143</v>
      </c>
      <c r="H18" s="34" t="s">
        <v>147</v>
      </c>
      <c r="I18" s="34" t="s">
        <v>151</v>
      </c>
      <c r="J18" s="34" t="s">
        <v>152</v>
      </c>
      <c r="K18" s="34" t="s">
        <v>152</v>
      </c>
      <c r="L18" s="34" t="s">
        <v>153</v>
      </c>
      <c r="M18" s="34">
        <v>727</v>
      </c>
      <c r="N18" s="34" t="s">
        <v>154</v>
      </c>
      <c r="O18" s="34" t="s">
        <v>157</v>
      </c>
      <c r="P18" s="33" t="s">
        <v>160</v>
      </c>
      <c r="Q18" s="33" t="s">
        <v>159</v>
      </c>
      <c r="R18" s="33" t="s">
        <v>167</v>
      </c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14774</v>
      </c>
      <c r="D19" s="9">
        <f>B19-C19-E19</f>
        <v>142.39999999999964</v>
      </c>
      <c r="E19" s="9">
        <f>SUM(F19:BE19)</f>
        <v>6083.6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144</v>
      </c>
      <c r="H20" s="15" t="s">
        <v>148</v>
      </c>
      <c r="I20" s="34" t="s">
        <v>152</v>
      </c>
      <c r="J20" s="34" t="s">
        <v>158</v>
      </c>
      <c r="K20" s="34">
        <v>2</v>
      </c>
      <c r="L20" s="34">
        <v>3</v>
      </c>
      <c r="M20" s="34" t="s">
        <v>162</v>
      </c>
      <c r="N20" s="4" t="s">
        <v>165</v>
      </c>
      <c r="O20" s="4" t="s">
        <v>166</v>
      </c>
      <c r="P20" s="4">
        <v>3</v>
      </c>
      <c r="Q20" s="4">
        <v>1</v>
      </c>
      <c r="R20" s="4">
        <v>2</v>
      </c>
      <c r="S20" s="4">
        <v>3</v>
      </c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8507.7999999999993</v>
      </c>
      <c r="D21" s="9">
        <f>B21-C21-E21</f>
        <v>480.20000000000073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146</v>
      </c>
      <c r="G22" s="34" t="s">
        <v>154</v>
      </c>
      <c r="H22" s="34" t="s">
        <v>160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15575.5</v>
      </c>
      <c r="D23" s="9">
        <f>B23-C23-E23</f>
        <v>509.5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150</v>
      </c>
      <c r="G24" s="34" t="s">
        <v>149</v>
      </c>
      <c r="H24" s="34" t="s">
        <v>153</v>
      </c>
      <c r="I24" s="34" t="s">
        <v>154</v>
      </c>
      <c r="J24" s="34" t="s">
        <v>160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20000</v>
      </c>
      <c r="C25" s="3">
        <v>14756.5</v>
      </c>
      <c r="D25" s="9">
        <f>B25-C25-E25</f>
        <v>587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153</v>
      </c>
      <c r="H26" s="34" t="s">
        <v>154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7433.8</v>
      </c>
      <c r="D27" s="9">
        <f>B27-C27-E27</f>
        <v>270.19999999999982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204000</v>
      </c>
      <c r="C28" s="19">
        <f>SUM(C15,C17,C19,C21,C23,C25,C27)</f>
        <v>78891.840000000011</v>
      </c>
      <c r="D28" s="11">
        <f>SUM(D15,D17,D19,D21,D23,D25,D27)</f>
        <v>37862.859999999986</v>
      </c>
      <c r="E28" s="11">
        <f>SUM(E15,E17,E19,E21,E23,E25,E27)</f>
        <v>87245.3</v>
      </c>
      <c r="F28" s="45"/>
      <c r="G28" s="34" t="s">
        <v>154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376737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289972.73</v>
      </c>
      <c r="L31" s="2"/>
      <c r="M31" s="97" t="s">
        <v>119</v>
      </c>
      <c r="N31" s="98">
        <f>SUM(N30,-K31)</f>
        <v>86764.270000000019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99527.26999999999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161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82316</v>
      </c>
      <c r="B42" s="25">
        <v>82316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</v>
      </c>
      <c r="B44" s="25">
        <v>6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82322</v>
      </c>
      <c r="B47" s="25">
        <f>SUM(B42,B44,B46)</f>
        <v>82322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59228</v>
      </c>
      <c r="B52" s="25">
        <v>0</v>
      </c>
      <c r="C52" s="27">
        <f>SUM(D52:U52)</f>
        <v>59228</v>
      </c>
      <c r="D52" s="30">
        <v>51187</v>
      </c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>
        <v>42970</v>
      </c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110415</v>
      </c>
      <c r="B57" s="25">
        <f>SUM(B52,B54,B56)</f>
        <v>0</v>
      </c>
      <c r="C57" s="25">
        <f>SUM(C52,C54,C56)</f>
        <v>110415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P47" sqref="P4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102567.78</v>
      </c>
      <c r="D3" s="9">
        <f>B3-C3-E3</f>
        <v>1375.1700000000019</v>
      </c>
      <c r="E3" s="8">
        <f>SUM(F3:BE3)</f>
        <v>19057.05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>
        <v>1</v>
      </c>
      <c r="G4" s="34" t="s">
        <v>169</v>
      </c>
      <c r="H4" s="34">
        <v>3</v>
      </c>
      <c r="I4" s="34" t="s">
        <v>170</v>
      </c>
      <c r="J4" s="34" t="s">
        <v>172</v>
      </c>
      <c r="K4" s="34" t="s">
        <v>173</v>
      </c>
      <c r="L4" s="34" t="s">
        <v>175</v>
      </c>
      <c r="M4" s="34"/>
      <c r="N4" s="34">
        <v>1</v>
      </c>
      <c r="O4" s="34">
        <v>2</v>
      </c>
      <c r="P4" s="34">
        <v>3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15495.86</v>
      </c>
      <c r="D5" s="9">
        <f>B5-C5-E5</f>
        <v>-198.36000000000058</v>
      </c>
      <c r="E5" s="8">
        <f>SUM(F5:BE5)</f>
        <v>20702.5</v>
      </c>
      <c r="F5" s="33">
        <v>6839.5</v>
      </c>
      <c r="G5" s="37">
        <v>9863</v>
      </c>
      <c r="H5" s="33">
        <v>3500</v>
      </c>
      <c r="I5" s="37">
        <v>500</v>
      </c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168</v>
      </c>
      <c r="G6" s="34" t="s">
        <v>174</v>
      </c>
      <c r="H6" s="34" t="s">
        <v>175</v>
      </c>
      <c r="I6" s="34" t="s">
        <v>176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15424.8</v>
      </c>
      <c r="D9" s="9">
        <f>B9-C9-E9</f>
        <v>653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34" t="s">
        <v>168</v>
      </c>
      <c r="G10" s="34" t="s">
        <v>169</v>
      </c>
      <c r="H10" s="78" t="s">
        <v>171</v>
      </c>
      <c r="I10" s="34" t="s">
        <v>174</v>
      </c>
      <c r="J10" s="34" t="s">
        <v>175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180</v>
      </c>
      <c r="C11" s="84"/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185680</v>
      </c>
      <c r="C12" s="82">
        <f>SUM(C3,C5,C7,C9,C11)</f>
        <v>133488.44</v>
      </c>
      <c r="D12" s="7">
        <f>SUM(D3,D5,D7,D9,D11)</f>
        <v>1842.8100000000013</v>
      </c>
      <c r="E12" s="7">
        <f>SUM(E3,E5,E7,E9,E11)</f>
        <v>50348.75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53461.799999999996</v>
      </c>
      <c r="E17" s="9">
        <f>SUM(F17:BE17)</f>
        <v>54538.200000000004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>
        <v>256</v>
      </c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8.17</v>
      </c>
      <c r="C18" s="4"/>
      <c r="D18" s="4"/>
      <c r="E18" s="4"/>
      <c r="F18" s="34"/>
      <c r="G18" s="34" t="s">
        <v>143</v>
      </c>
      <c r="H18" s="34" t="s">
        <v>147</v>
      </c>
      <c r="I18" s="34" t="s">
        <v>151</v>
      </c>
      <c r="J18" s="34" t="s">
        <v>152</v>
      </c>
      <c r="K18" s="34" t="s">
        <v>152</v>
      </c>
      <c r="L18" s="34" t="s">
        <v>153</v>
      </c>
      <c r="M18" s="34">
        <v>727</v>
      </c>
      <c r="N18" s="34" t="s">
        <v>154</v>
      </c>
      <c r="O18" s="34" t="s">
        <v>157</v>
      </c>
      <c r="P18" s="33" t="s">
        <v>160</v>
      </c>
      <c r="Q18" s="33" t="s">
        <v>159</v>
      </c>
      <c r="R18" s="33" t="s">
        <v>167</v>
      </c>
      <c r="S18" s="33">
        <v>810</v>
      </c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14083.4</v>
      </c>
      <c r="E19" s="9">
        <f>SUM(F19:BE19)</f>
        <v>6916.6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>
        <v>420</v>
      </c>
      <c r="R19" s="4">
        <v>210</v>
      </c>
      <c r="S19" s="4">
        <v>203</v>
      </c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144</v>
      </c>
      <c r="H20" s="15" t="s">
        <v>148</v>
      </c>
      <c r="I20" s="34" t="s">
        <v>152</v>
      </c>
      <c r="J20" s="34" t="s">
        <v>158</v>
      </c>
      <c r="K20" s="34">
        <v>2</v>
      </c>
      <c r="L20" s="34">
        <v>3</v>
      </c>
      <c r="M20" s="34" t="s">
        <v>162</v>
      </c>
      <c r="N20" s="4" t="s">
        <v>165</v>
      </c>
      <c r="O20" s="4" t="s">
        <v>166</v>
      </c>
      <c r="P20" s="4">
        <v>3</v>
      </c>
      <c r="Q20" s="34" t="s">
        <v>174</v>
      </c>
      <c r="R20" s="4">
        <v>2</v>
      </c>
      <c r="S20" s="4">
        <v>3</v>
      </c>
      <c r="T20" s="4">
        <v>1</v>
      </c>
      <c r="U20" s="4">
        <v>2</v>
      </c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8988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146</v>
      </c>
      <c r="G22" s="34" t="s">
        <v>154</v>
      </c>
      <c r="H22" s="34" t="s">
        <v>160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16085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150</v>
      </c>
      <c r="G24" s="34" t="s">
        <v>149</v>
      </c>
      <c r="H24" s="34" t="s">
        <v>153</v>
      </c>
      <c r="I24" s="34" t="s">
        <v>154</v>
      </c>
      <c r="J24" s="34" t="s">
        <v>160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19820</v>
      </c>
      <c r="C25" s="3"/>
      <c r="D25" s="9">
        <f>B25-C25-E25</f>
        <v>15163.5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153</v>
      </c>
      <c r="H26" s="34" t="s">
        <v>154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7704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203820</v>
      </c>
      <c r="C28" s="19">
        <f>SUM(C15,C17,C19,C21,C23,C25,C27)</f>
        <v>0</v>
      </c>
      <c r="D28" s="11">
        <f>SUM(D15,D17,D19,D21,D23,D25,D27)</f>
        <v>115485.7</v>
      </c>
      <c r="E28" s="11">
        <f>SUM(E15,E17,E19,E21,E23,E25,E27)</f>
        <v>88334.3</v>
      </c>
      <c r="F28" s="45"/>
      <c r="G28" s="34" t="s">
        <v>154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352628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272171.49</v>
      </c>
      <c r="L31" s="2"/>
      <c r="M31" s="97" t="s">
        <v>119</v>
      </c>
      <c r="N31" s="98">
        <f>SUM(N30,-K31)</f>
        <v>80456.510000000009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117328.51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161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150587</v>
      </c>
      <c r="B42" s="25">
        <v>150587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10000</v>
      </c>
      <c r="B44" s="25">
        <v>10000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160587</v>
      </c>
      <c r="B47" s="25">
        <f>SUM(B42,B44,B46)</f>
        <v>160587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8041</v>
      </c>
      <c r="B52" s="25">
        <v>0</v>
      </c>
      <c r="C52" s="27">
        <f>SUM(D52:U52)</f>
        <v>8041</v>
      </c>
      <c r="D52" s="30"/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/>
      <c r="E53" s="29">
        <v>42970</v>
      </c>
      <c r="F53" s="28"/>
      <c r="G53" s="29"/>
      <c r="H53" s="29"/>
      <c r="I53" s="29"/>
    </row>
    <row r="54" spans="1:10">
      <c r="A54" s="23">
        <f>SUM(B54:C54)</f>
        <v>0</v>
      </c>
      <c r="B54" s="25">
        <v>0</v>
      </c>
      <c r="C54" s="27">
        <f>SUM(D54:U54)</f>
        <v>0</v>
      </c>
      <c r="D54" s="30"/>
      <c r="E54" s="30"/>
      <c r="F54" s="30"/>
      <c r="G54" s="31"/>
      <c r="H54" s="31"/>
      <c r="I54" s="31"/>
    </row>
    <row r="55" spans="1:10">
      <c r="A55" s="23"/>
      <c r="B55" s="25"/>
      <c r="C55" s="25"/>
      <c r="D55" s="29"/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8041</v>
      </c>
      <c r="B57" s="25">
        <f>SUM(B52,B54,B56)</f>
        <v>0</v>
      </c>
      <c r="C57" s="25">
        <f>SUM(C52,C54,C56)</f>
        <v>8041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11" activePane="bottomLeft" state="frozen"/>
      <selection pane="bottomLeft" activeCell="H27" sqref="H2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68608.95</v>
      </c>
      <c r="E3" s="8">
        <f>SUM(F3:BE3)</f>
        <v>19391.05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>
        <v>334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>
        <v>1</v>
      </c>
      <c r="G4" s="34" t="s">
        <v>169</v>
      </c>
      <c r="H4" s="34">
        <v>3</v>
      </c>
      <c r="I4" s="34" t="s">
        <v>170</v>
      </c>
      <c r="J4" s="34" t="s">
        <v>172</v>
      </c>
      <c r="K4" s="34" t="s">
        <v>173</v>
      </c>
      <c r="L4" s="34" t="s">
        <v>175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22297.5</v>
      </c>
      <c r="E5" s="8">
        <f>SUM(F5:BE5)</f>
        <v>22702.5</v>
      </c>
      <c r="F5" s="33">
        <v>6839.5</v>
      </c>
      <c r="G5" s="37">
        <v>9863</v>
      </c>
      <c r="H5" s="33">
        <v>3500</v>
      </c>
      <c r="I5" s="37">
        <v>500</v>
      </c>
      <c r="J5" s="33">
        <v>2000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 t="s">
        <v>168</v>
      </c>
      <c r="G6" s="34" t="s">
        <v>174</v>
      </c>
      <c r="H6" s="34" t="s">
        <v>175</v>
      </c>
      <c r="I6" s="34" t="s">
        <v>176</v>
      </c>
      <c r="J6" s="4" t="s">
        <v>178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7077.7999999999993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 t="s">
        <v>168</v>
      </c>
      <c r="G10" s="34" t="s">
        <v>169</v>
      </c>
      <c r="H10" s="78" t="s">
        <v>171</v>
      </c>
      <c r="I10" s="34" t="s">
        <v>174</v>
      </c>
      <c r="J10" s="34" t="s">
        <v>175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0</v>
      </c>
      <c r="D12" s="7">
        <f>SUM(D3,D5,D7,D9,D11)</f>
        <v>97997.25</v>
      </c>
      <c r="E12" s="7">
        <f>SUM(E3,E5,E7,E9,E11)</f>
        <v>52502.75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55076.45</v>
      </c>
      <c r="D17" s="59">
        <f>B17-C17-E17</f>
        <v>32376.050000000003</v>
      </c>
      <c r="E17" s="9">
        <f>SUM(F17:BE17)</f>
        <v>20547.5</v>
      </c>
      <c r="F17" s="34">
        <v>8500</v>
      </c>
      <c r="G17" s="34">
        <v>6680</v>
      </c>
      <c r="H17" s="34">
        <v>5367.5</v>
      </c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 t="s">
        <v>184</v>
      </c>
      <c r="G18" s="34" t="s">
        <v>190</v>
      </c>
      <c r="H18" s="34" t="s">
        <v>191</v>
      </c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6916.6</v>
      </c>
      <c r="D19" s="9">
        <f>B19-C19-E19</f>
        <v>6465.4</v>
      </c>
      <c r="E19" s="9">
        <f>SUM(F19:BE19)</f>
        <v>7618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148</v>
      </c>
      <c r="H20" s="34" t="s">
        <v>177</v>
      </c>
      <c r="I20" s="34" t="s">
        <v>148</v>
      </c>
      <c r="J20" s="34">
        <v>2</v>
      </c>
      <c r="K20" s="34">
        <v>3</v>
      </c>
      <c r="L20" s="34" t="s">
        <v>183</v>
      </c>
      <c r="M20" s="34" t="s">
        <v>185</v>
      </c>
      <c r="N20" s="4" t="s">
        <v>193</v>
      </c>
      <c r="O20" s="4" t="s">
        <v>194</v>
      </c>
      <c r="P20" s="4">
        <v>3</v>
      </c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4066.78</v>
      </c>
      <c r="D21" s="9">
        <f>B21-C21-E21</f>
        <v>243.21999999999935</v>
      </c>
      <c r="E21" s="8">
        <f>SUM(F21:BE21)</f>
        <v>8690</v>
      </c>
      <c r="F21" s="35">
        <v>5000</v>
      </c>
      <c r="G21" s="34">
        <v>3690</v>
      </c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184</v>
      </c>
      <c r="G22" s="34" t="s">
        <v>190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13894.07</v>
      </c>
      <c r="D23" s="9">
        <f>B23-C23-E23</f>
        <v>5228.2299999999996</v>
      </c>
      <c r="E23" s="9">
        <f>SUM(F23:BE23)</f>
        <v>10877.7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 t="s">
        <v>181</v>
      </c>
      <c r="H24" s="34" t="s">
        <v>186</v>
      </c>
      <c r="I24" s="34" t="s">
        <v>190</v>
      </c>
      <c r="J24" s="34" t="s">
        <v>191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>
        <v>4836.5</v>
      </c>
      <c r="D25" s="9">
        <f>B25-C25-E25</f>
        <v>11440.5</v>
      </c>
      <c r="E25" s="9">
        <f>SUM(F25:BE25)</f>
        <v>3723</v>
      </c>
      <c r="F25" s="34">
        <v>123</v>
      </c>
      <c r="G25" s="34">
        <v>3500</v>
      </c>
      <c r="H25" s="15">
        <v>100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180</v>
      </c>
      <c r="G26" s="34" t="s">
        <v>186</v>
      </c>
      <c r="H26" s="34" t="s">
        <v>192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4246</v>
      </c>
      <c r="D27" s="9">
        <f>B27-C27-E27</f>
        <v>2169</v>
      </c>
      <c r="E27" s="9">
        <f>SUM(F27:BE27)</f>
        <v>5585</v>
      </c>
      <c r="F27" s="34">
        <v>1000</v>
      </c>
      <c r="G27" s="34">
        <v>4585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 t="s">
        <v>188</v>
      </c>
      <c r="G28" s="34" t="s">
        <v>186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204000</v>
      </c>
      <c r="C29" s="19">
        <f>SUM(C15,C17,C19,C21,C23,C25,C27)</f>
        <v>89036.4</v>
      </c>
      <c r="D29" s="11">
        <f>SUM(D15,D17,D19,D21,D23,D25,D27)</f>
        <v>57922.400000000009</v>
      </c>
      <c r="E29" s="11">
        <f>SUM(E15,E17,E19,E21,E23,E25,E27)</f>
        <v>57041.2</v>
      </c>
      <c r="F29" s="45"/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/>
      <c r="G31" s="62"/>
      <c r="H31" s="2"/>
      <c r="I31" s="2"/>
      <c r="J31" s="90" t="s">
        <v>105</v>
      </c>
      <c r="K31" s="96">
        <f>SUM(B12,B29)</f>
        <v>354500</v>
      </c>
      <c r="L31" s="2"/>
      <c r="M31" s="71" t="s">
        <v>118</v>
      </c>
      <c r="N31" s="96">
        <f>SUM(A39,A48,A58)</f>
        <v>277789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198580.34999999998</v>
      </c>
      <c r="L32" s="2"/>
      <c r="M32" s="97" t="s">
        <v>119</v>
      </c>
      <c r="N32" s="98">
        <f>SUM(N31,-K32)</f>
        <v>79208.650000000023</v>
      </c>
      <c r="P32" s="2"/>
    </row>
    <row r="33" spans="1:12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155919.65000000002</v>
      </c>
      <c r="L33" s="2"/>
    </row>
    <row r="34" spans="1:12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2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2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2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2">
      <c r="A38" s="23">
        <f>SUM(B38:C38)</f>
        <v>20000</v>
      </c>
      <c r="B38" s="25">
        <v>0</v>
      </c>
      <c r="C38" s="27">
        <f>SUM(D38:R38)</f>
        <v>20000</v>
      </c>
      <c r="D38" s="30">
        <v>10000</v>
      </c>
      <c r="E38" s="30">
        <v>10000</v>
      </c>
      <c r="F38" s="30"/>
      <c r="G38" s="30"/>
      <c r="H38" s="30"/>
      <c r="I38" s="31"/>
    </row>
    <row r="39" spans="1:12">
      <c r="A39" s="21">
        <f>SUM(A34,A36,A38)</f>
        <v>116000</v>
      </c>
      <c r="B39" s="25">
        <f>SUM(B34,B36,B38)</f>
        <v>0</v>
      </c>
      <c r="C39" s="25">
        <f>SUM(C34,C36,C38)</f>
        <v>116000</v>
      </c>
      <c r="D39" s="41"/>
      <c r="E39" s="41"/>
      <c r="F39" s="29"/>
      <c r="G39" s="25"/>
      <c r="H39" s="25"/>
      <c r="I39" s="26"/>
    </row>
    <row r="40" spans="1:12">
      <c r="A40" s="94" t="s">
        <v>93</v>
      </c>
      <c r="D40" s="40" t="s">
        <v>82</v>
      </c>
      <c r="E40" s="102">
        <v>20180612</v>
      </c>
      <c r="F40" s="102">
        <v>20180624</v>
      </c>
      <c r="I40" s="2"/>
    </row>
    <row r="41" spans="1:12">
      <c r="A41" s="40" t="s">
        <v>18</v>
      </c>
      <c r="B41" s="44"/>
      <c r="C41" s="25">
        <v>50080</v>
      </c>
      <c r="D41" s="60"/>
    </row>
    <row r="42" spans="1:12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2">
      <c r="A43" s="23">
        <f>SUM(B43:C43)</f>
        <v>151789</v>
      </c>
      <c r="B43" s="25">
        <v>151789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2">
      <c r="A44" s="23"/>
      <c r="B44" s="25"/>
      <c r="C44" s="25"/>
      <c r="D44" s="28"/>
      <c r="E44" s="29"/>
      <c r="F44" s="29"/>
      <c r="G44" s="29"/>
      <c r="H44" s="29"/>
      <c r="I44" s="29"/>
    </row>
    <row r="45" spans="1:12">
      <c r="A45" s="23">
        <f>SUM(B45:C45)</f>
        <v>10000</v>
      </c>
      <c r="B45" s="25">
        <v>10000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2">
      <c r="A46" s="23"/>
      <c r="B46" s="25"/>
      <c r="C46" s="25"/>
      <c r="D46" s="29"/>
      <c r="E46" s="29"/>
      <c r="F46" s="29"/>
      <c r="G46" s="29"/>
      <c r="H46" s="29"/>
      <c r="I46" s="29"/>
    </row>
    <row r="47" spans="1:12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2">
      <c r="A48" s="24">
        <f>SUM(A43,A45,A47)</f>
        <v>161789</v>
      </c>
      <c r="B48" s="25">
        <f>SUM(B43,B45,B47)</f>
        <v>161789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90"/>
      <c r="B60" s="90"/>
      <c r="C60" s="90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当前</vt:lpstr>
      <vt:lpstr>空</vt:lpstr>
      <vt:lpstr>20170612</vt:lpstr>
      <vt:lpstr>20170623</vt:lpstr>
      <vt:lpstr>20170710</vt:lpstr>
      <vt:lpstr>20170724</vt:lpstr>
      <vt:lpstr>20170810</vt:lpstr>
      <vt:lpstr>20170824</vt:lpstr>
      <vt:lpstr>20170910</vt:lpstr>
      <vt:lpstr>20170925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2017-10-10T18:18:46Z</dcterms:modified>
</cp:coreProperties>
</file>