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\Drive\Projects\Political Determinants of Employment\"/>
    </mc:Choice>
  </mc:AlternateContent>
  <xr:revisionPtr revIDLastSave="0" documentId="13_ncr:1_{405AA65C-5F68-4622-BD73-D6D0CCD73C83}" xr6:coauthVersionLast="45" xr6:coauthVersionMax="45" xr10:uidLastSave="{00000000-0000-0000-0000-000000000000}"/>
  <bookViews>
    <workbookView xWindow="-120" yWindow="-120" windowWidth="61680" windowHeight="32040" firstSheet="1" activeTab="2" xr2:uid="{00000000-000D-0000-FFFF-FFFF01000000}"/>
  </bookViews>
  <sheets>
    <sheet name="FRED Graph" sheetId="1" r:id="rId1"/>
    <sheet name="Presidential Data" sheetId="3" r:id="rId2"/>
    <sheet name="Party Series Data" sheetId="4" r:id="rId3"/>
    <sheet name="Administration Series Data" sheetId="5" r:id="rId4"/>
    <sheet name="Jobs Created By Administration" sheetId="9" r:id="rId5"/>
    <sheet name="Jobs Created By Party" sheetId="10" r:id="rId6"/>
  </sheets>
  <definedNames>
    <definedName name="_xlnm._FilterDatabase" localSheetId="3" hidden="1">'Administration Series Data'!$A$5:$O$986</definedName>
    <definedName name="_xlnm._FilterDatabase" localSheetId="2" hidden="1">'Party Series Data'!$A$1:$C$982</definedName>
  </definedNames>
  <calcPr calcId="191029"/>
</workbook>
</file>

<file path=xl/calcChain.xml><?xml version="1.0" encoding="utf-8"?>
<calcChain xmlns="http://schemas.openxmlformats.org/spreadsheetml/2006/main">
  <c r="D18" i="9" l="1"/>
  <c r="F18" i="9" s="1"/>
  <c r="C18" i="9" s="1"/>
  <c r="B18" i="9"/>
  <c r="B13" i="9"/>
  <c r="C13" i="9" s="1"/>
  <c r="C12" i="9"/>
  <c r="E12" i="9"/>
  <c r="E13" i="9"/>
  <c r="D13" i="9"/>
  <c r="C1001" i="5"/>
  <c r="C1000" i="5"/>
  <c r="E1001" i="5"/>
  <c r="E1000" i="5"/>
  <c r="G1001" i="5"/>
  <c r="G1000" i="5"/>
  <c r="F1001" i="5"/>
  <c r="F1000" i="5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C3" i="4"/>
  <c r="B3" i="4"/>
  <c r="E18" i="9" l="1"/>
  <c r="C5" i="5"/>
  <c r="D5" i="5"/>
  <c r="E5" i="5"/>
  <c r="F5" i="5"/>
  <c r="G5" i="5"/>
  <c r="H5" i="5"/>
  <c r="I5" i="5"/>
  <c r="J5" i="5"/>
  <c r="K5" i="5"/>
  <c r="L5" i="5"/>
  <c r="M5" i="5"/>
  <c r="N5" i="5"/>
  <c r="O5" i="5"/>
  <c r="B5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E235" i="4"/>
  <c r="E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9" i="5" s="1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2" i="4"/>
  <c r="D3" i="4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10" i="1"/>
  <c r="D10" i="1" s="1"/>
  <c r="D11" i="1"/>
  <c r="A10" i="1"/>
  <c r="C10" i="1" s="1"/>
  <c r="E3" i="4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C393" i="1" s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C801" i="1" s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C865" i="1" s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C913" i="1" s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C977" i="1" s="1"/>
  <c r="A978" i="1"/>
  <c r="C978" i="1" s="1"/>
  <c r="A979" i="1"/>
  <c r="C979" i="1" s="1"/>
  <c r="A980" i="1"/>
  <c r="C980" i="1" s="1"/>
  <c r="A981" i="1"/>
  <c r="C981" i="1" s="1"/>
  <c r="A982" i="1"/>
  <c r="C982" i="1" s="1"/>
  <c r="A983" i="1"/>
  <c r="C983" i="1" s="1"/>
  <c r="A984" i="1"/>
  <c r="C984" i="1" s="1"/>
  <c r="A985" i="1"/>
  <c r="C985" i="1" s="1"/>
  <c r="A986" i="1"/>
  <c r="C986" i="1" s="1"/>
  <c r="A987" i="1"/>
  <c r="C987" i="1" s="1"/>
  <c r="A988" i="1"/>
  <c r="C988" i="1" s="1"/>
  <c r="A989" i="1"/>
  <c r="C989" i="1" s="1"/>
  <c r="A9" i="1"/>
  <c r="C9" i="1" s="1"/>
  <c r="E4" i="4" l="1"/>
  <c r="B7" i="5"/>
  <c r="B8" i="5"/>
  <c r="D12" i="1"/>
  <c r="E5" i="4" s="1"/>
  <c r="B9" i="5" l="1"/>
  <c r="D13" i="1"/>
  <c r="E6" i="4" s="1"/>
  <c r="B10" i="5" l="1"/>
  <c r="D14" i="1"/>
  <c r="E7" i="4" s="1"/>
  <c r="B11" i="5" l="1"/>
  <c r="D15" i="1"/>
  <c r="E8" i="4" s="1"/>
  <c r="B12" i="5" l="1"/>
  <c r="D16" i="1"/>
  <c r="E9" i="4" s="1"/>
  <c r="B13" i="5" l="1"/>
  <c r="D17" i="1"/>
  <c r="E10" i="4" s="1"/>
  <c r="B14" i="5" l="1"/>
  <c r="D18" i="1"/>
  <c r="E11" i="4" s="1"/>
  <c r="B15" i="5" l="1"/>
  <c r="D19" i="1"/>
  <c r="E12" i="4" s="1"/>
  <c r="B16" i="5" l="1"/>
  <c r="D20" i="1"/>
  <c r="E13" i="4" s="1"/>
  <c r="B17" i="5" l="1"/>
  <c r="D21" i="1"/>
  <c r="E14" i="4" s="1"/>
  <c r="B18" i="5" l="1"/>
  <c r="D22" i="1"/>
  <c r="E15" i="4" s="1"/>
  <c r="B19" i="5" l="1"/>
  <c r="D23" i="1"/>
  <c r="E16" i="4" s="1"/>
  <c r="B20" i="5" l="1"/>
  <c r="D24" i="1"/>
  <c r="E17" i="4" s="1"/>
  <c r="B21" i="5" l="1"/>
  <c r="D25" i="1"/>
  <c r="E18" i="4" s="1"/>
  <c r="B22" i="5" l="1"/>
  <c r="D26" i="1"/>
  <c r="E19" i="4" s="1"/>
  <c r="B23" i="5" l="1"/>
  <c r="D27" i="1"/>
  <c r="E20" i="4" s="1"/>
  <c r="B24" i="5" l="1"/>
  <c r="D28" i="1"/>
  <c r="E21" i="4" s="1"/>
  <c r="B25" i="5" l="1"/>
  <c r="D29" i="1"/>
  <c r="E22" i="4" s="1"/>
  <c r="B26" i="5" l="1"/>
  <c r="D30" i="1"/>
  <c r="E23" i="4" s="1"/>
  <c r="B27" i="5" l="1"/>
  <c r="D31" i="1"/>
  <c r="E24" i="4" s="1"/>
  <c r="B28" i="5" l="1"/>
  <c r="D32" i="1"/>
  <c r="E25" i="4" s="1"/>
  <c r="B29" i="5" l="1"/>
  <c r="D33" i="1"/>
  <c r="E26" i="4" s="1"/>
  <c r="B30" i="5" l="1"/>
  <c r="D34" i="1"/>
  <c r="E27" i="4" s="1"/>
  <c r="B31" i="5" l="1"/>
  <c r="D35" i="1"/>
  <c r="E28" i="4" s="1"/>
  <c r="B32" i="5" l="1"/>
  <c r="D36" i="1"/>
  <c r="E29" i="4" s="1"/>
  <c r="B33" i="5" l="1"/>
  <c r="D37" i="1"/>
  <c r="E30" i="4" s="1"/>
  <c r="B34" i="5" l="1"/>
  <c r="D38" i="1"/>
  <c r="E31" i="4" s="1"/>
  <c r="B35" i="5" l="1"/>
  <c r="D39" i="1"/>
  <c r="E32" i="4" s="1"/>
  <c r="B36" i="5" l="1"/>
  <c r="D40" i="1"/>
  <c r="E33" i="4" s="1"/>
  <c r="B37" i="5" l="1"/>
  <c r="D41" i="1"/>
  <c r="E34" i="4" s="1"/>
  <c r="B38" i="5" l="1"/>
  <c r="D42" i="1"/>
  <c r="E35" i="4" s="1"/>
  <c r="B39" i="5" l="1"/>
  <c r="D43" i="1"/>
  <c r="E36" i="4" s="1"/>
  <c r="B40" i="5" l="1"/>
  <c r="D44" i="1"/>
  <c r="E37" i="4" s="1"/>
  <c r="B41" i="5" l="1"/>
  <c r="D45" i="1"/>
  <c r="E38" i="4" s="1"/>
  <c r="B42" i="5" l="1"/>
  <c r="D46" i="1"/>
  <c r="E39" i="4" s="1"/>
  <c r="B43" i="5" l="1"/>
  <c r="D47" i="1"/>
  <c r="E40" i="4" s="1"/>
  <c r="B44" i="5" l="1"/>
  <c r="D48" i="1"/>
  <c r="E41" i="4" s="1"/>
  <c r="B45" i="5" l="1"/>
  <c r="D49" i="1"/>
  <c r="E42" i="4" s="1"/>
  <c r="B46" i="5" l="1"/>
  <c r="D50" i="1"/>
  <c r="E43" i="4" s="1"/>
  <c r="B47" i="5" l="1"/>
  <c r="D51" i="1"/>
  <c r="E44" i="4" s="1"/>
  <c r="B48" i="5" l="1"/>
  <c r="D52" i="1"/>
  <c r="E45" i="4" s="1"/>
  <c r="B49" i="5" l="1"/>
  <c r="D53" i="1"/>
  <c r="E46" i="4" s="1"/>
  <c r="B50" i="5" l="1"/>
  <c r="D54" i="1"/>
  <c r="E47" i="4" s="1"/>
  <c r="B51" i="5" l="1"/>
  <c r="D55" i="1"/>
  <c r="E48" i="4" s="1"/>
  <c r="B52" i="5" l="1"/>
  <c r="D56" i="1"/>
  <c r="E49" i="4" s="1"/>
  <c r="B53" i="5" l="1"/>
  <c r="D57" i="1"/>
  <c r="E50" i="4" s="1"/>
  <c r="B54" i="5" l="1"/>
  <c r="D58" i="1"/>
  <c r="E51" i="4" s="1"/>
  <c r="B55" i="5" l="1"/>
  <c r="D59" i="1"/>
  <c r="E52" i="4" s="1"/>
  <c r="B56" i="5" l="1"/>
  <c r="D60" i="1"/>
  <c r="E53" i="4" s="1"/>
  <c r="B57" i="5" l="1"/>
  <c r="D61" i="1"/>
  <c r="E54" i="4" s="1"/>
  <c r="B58" i="5" l="1"/>
  <c r="D62" i="1"/>
  <c r="E55" i="4" s="1"/>
  <c r="B59" i="5" l="1"/>
  <c r="D63" i="1"/>
  <c r="E56" i="4" s="1"/>
  <c r="B60" i="5" l="1"/>
  <c r="D64" i="1"/>
  <c r="E57" i="4" s="1"/>
  <c r="B61" i="5" l="1"/>
  <c r="D65" i="1"/>
  <c r="E58" i="4" s="1"/>
  <c r="B62" i="5" l="1"/>
  <c r="D66" i="1"/>
  <c r="E59" i="4" s="1"/>
  <c r="B63" i="5" l="1"/>
  <c r="D67" i="1"/>
  <c r="E60" i="4" s="1"/>
  <c r="B64" i="5" l="1"/>
  <c r="D68" i="1"/>
  <c r="E61" i="4" s="1"/>
  <c r="B65" i="5" l="1"/>
  <c r="D69" i="1"/>
  <c r="E62" i="4" s="1"/>
  <c r="B66" i="5" l="1"/>
  <c r="D70" i="1"/>
  <c r="E63" i="4" s="1"/>
  <c r="B67" i="5" l="1"/>
  <c r="D71" i="1"/>
  <c r="E64" i="4" s="1"/>
  <c r="B68" i="5" l="1"/>
  <c r="D72" i="1"/>
  <c r="E65" i="4" s="1"/>
  <c r="B69" i="5" l="1"/>
  <c r="D73" i="1"/>
  <c r="E66" i="4" s="1"/>
  <c r="B70" i="5" l="1"/>
  <c r="D74" i="1"/>
  <c r="E67" i="4" s="1"/>
  <c r="B71" i="5" l="1"/>
  <c r="D75" i="1"/>
  <c r="E68" i="4" s="1"/>
  <c r="B72" i="5" l="1"/>
  <c r="D76" i="1"/>
  <c r="E69" i="4" s="1"/>
  <c r="B73" i="5" l="1"/>
  <c r="D77" i="1"/>
  <c r="E70" i="4" s="1"/>
  <c r="B74" i="5" l="1"/>
  <c r="D78" i="1"/>
  <c r="E71" i="4" s="1"/>
  <c r="B75" i="5" l="1"/>
  <c r="D79" i="1"/>
  <c r="E72" i="4" s="1"/>
  <c r="B76" i="5" l="1"/>
  <c r="D80" i="1"/>
  <c r="E73" i="4" s="1"/>
  <c r="B77" i="5" l="1"/>
  <c r="B992" i="5" s="1"/>
  <c r="D81" i="1"/>
  <c r="E74" i="4" s="1"/>
  <c r="C78" i="5" l="1"/>
  <c r="B993" i="5"/>
  <c r="D82" i="1"/>
  <c r="E75" i="4" s="1"/>
  <c r="C79" i="5" l="1"/>
  <c r="D83" i="1"/>
  <c r="E76" i="4" s="1"/>
  <c r="C80" i="5" l="1"/>
  <c r="D84" i="1"/>
  <c r="E77" i="4" s="1"/>
  <c r="C81" i="5" l="1"/>
  <c r="D85" i="1"/>
  <c r="E78" i="4" s="1"/>
  <c r="C82" i="5" l="1"/>
  <c r="D86" i="1"/>
  <c r="E79" i="4" s="1"/>
  <c r="C83" i="5" l="1"/>
  <c r="D87" i="1"/>
  <c r="E80" i="4" s="1"/>
  <c r="C84" i="5" l="1"/>
  <c r="D88" i="1"/>
  <c r="E81" i="4" s="1"/>
  <c r="C85" i="5" l="1"/>
  <c r="D89" i="1"/>
  <c r="E82" i="4" s="1"/>
  <c r="C86" i="5" l="1"/>
  <c r="D90" i="1"/>
  <c r="E83" i="4" s="1"/>
  <c r="C87" i="5" l="1"/>
  <c r="D91" i="1"/>
  <c r="E84" i="4" s="1"/>
  <c r="C88" i="5" l="1"/>
  <c r="D92" i="1"/>
  <c r="E85" i="4" s="1"/>
  <c r="C89" i="5" l="1"/>
  <c r="D93" i="1"/>
  <c r="E86" i="4" s="1"/>
  <c r="C90" i="5" l="1"/>
  <c r="D94" i="1"/>
  <c r="E87" i="4" s="1"/>
  <c r="C91" i="5" l="1"/>
  <c r="D95" i="1"/>
  <c r="E88" i="4" s="1"/>
  <c r="C92" i="5" l="1"/>
  <c r="D96" i="1"/>
  <c r="E89" i="4" s="1"/>
  <c r="C93" i="5" l="1"/>
  <c r="D97" i="1"/>
  <c r="E90" i="4" s="1"/>
  <c r="C94" i="5" l="1"/>
  <c r="D98" i="1"/>
  <c r="E91" i="4" s="1"/>
  <c r="C95" i="5" l="1"/>
  <c r="D99" i="1"/>
  <c r="E92" i="4" s="1"/>
  <c r="C96" i="5" l="1"/>
  <c r="D100" i="1"/>
  <c r="E93" i="4" s="1"/>
  <c r="C97" i="5" l="1"/>
  <c r="D101" i="1"/>
  <c r="E94" i="4" s="1"/>
  <c r="C98" i="5" l="1"/>
  <c r="D102" i="1"/>
  <c r="E95" i="4" s="1"/>
  <c r="C99" i="5" l="1"/>
  <c r="D103" i="1"/>
  <c r="E96" i="4" s="1"/>
  <c r="C100" i="5" l="1"/>
  <c r="D104" i="1"/>
  <c r="E97" i="4" s="1"/>
  <c r="C101" i="5" l="1"/>
  <c r="D105" i="1"/>
  <c r="E98" i="4" s="1"/>
  <c r="C102" i="5" l="1"/>
  <c r="D106" i="1"/>
  <c r="E99" i="4" s="1"/>
  <c r="C103" i="5" l="1"/>
  <c r="D107" i="1"/>
  <c r="E100" i="4" s="1"/>
  <c r="C104" i="5" l="1"/>
  <c r="D108" i="1"/>
  <c r="E101" i="4" s="1"/>
  <c r="C105" i="5" l="1"/>
  <c r="D109" i="1"/>
  <c r="E102" i="4" s="1"/>
  <c r="C106" i="5" l="1"/>
  <c r="D110" i="1"/>
  <c r="E103" i="4" s="1"/>
  <c r="C107" i="5" l="1"/>
  <c r="D111" i="1"/>
  <c r="E104" i="4" s="1"/>
  <c r="C108" i="5" l="1"/>
  <c r="D112" i="1"/>
  <c r="E105" i="4" s="1"/>
  <c r="C109" i="5" l="1"/>
  <c r="D113" i="1"/>
  <c r="E106" i="4" s="1"/>
  <c r="C110" i="5" l="1"/>
  <c r="D114" i="1"/>
  <c r="E107" i="4" s="1"/>
  <c r="C111" i="5" l="1"/>
  <c r="D115" i="1"/>
  <c r="E108" i="4" s="1"/>
  <c r="C112" i="5" l="1"/>
  <c r="D116" i="1"/>
  <c r="E109" i="4" s="1"/>
  <c r="C113" i="5" l="1"/>
  <c r="D117" i="1"/>
  <c r="E110" i="4" s="1"/>
  <c r="C114" i="5" l="1"/>
  <c r="D118" i="1"/>
  <c r="E111" i="4" s="1"/>
  <c r="C115" i="5" l="1"/>
  <c r="D119" i="1"/>
  <c r="E112" i="4" s="1"/>
  <c r="C116" i="5" l="1"/>
  <c r="D120" i="1"/>
  <c r="E113" i="4" s="1"/>
  <c r="C117" i="5" l="1"/>
  <c r="D121" i="1"/>
  <c r="E114" i="4" s="1"/>
  <c r="C118" i="5" l="1"/>
  <c r="D122" i="1"/>
  <c r="E115" i="4" s="1"/>
  <c r="C119" i="5" l="1"/>
  <c r="D123" i="1"/>
  <c r="E116" i="4" s="1"/>
  <c r="C120" i="5" l="1"/>
  <c r="D124" i="1"/>
  <c r="E117" i="4" s="1"/>
  <c r="C121" i="5" l="1"/>
  <c r="D125" i="1"/>
  <c r="E118" i="4" s="1"/>
  <c r="C122" i="5" l="1"/>
  <c r="D126" i="1"/>
  <c r="E119" i="4" s="1"/>
  <c r="C123" i="5" l="1"/>
  <c r="D127" i="1"/>
  <c r="E120" i="4" s="1"/>
  <c r="C124" i="5" l="1"/>
  <c r="D128" i="1"/>
  <c r="E121" i="4" s="1"/>
  <c r="C125" i="5" l="1"/>
  <c r="D129" i="1"/>
  <c r="E122" i="4" s="1"/>
  <c r="C126" i="5" l="1"/>
  <c r="D130" i="1"/>
  <c r="E123" i="4" s="1"/>
  <c r="C127" i="5" l="1"/>
  <c r="D131" i="1"/>
  <c r="E124" i="4" s="1"/>
  <c r="C128" i="5" l="1"/>
  <c r="D132" i="1"/>
  <c r="E125" i="4" s="1"/>
  <c r="C129" i="5" l="1"/>
  <c r="D133" i="1"/>
  <c r="E126" i="4" s="1"/>
  <c r="C130" i="5" l="1"/>
  <c r="D134" i="1"/>
  <c r="E127" i="4" s="1"/>
  <c r="C131" i="5" l="1"/>
  <c r="D135" i="1"/>
  <c r="E128" i="4" s="1"/>
  <c r="C132" i="5" l="1"/>
  <c r="D136" i="1"/>
  <c r="E129" i="4" s="1"/>
  <c r="C133" i="5" l="1"/>
  <c r="D137" i="1"/>
  <c r="E130" i="4" s="1"/>
  <c r="C134" i="5" l="1"/>
  <c r="D138" i="1"/>
  <c r="E131" i="4" s="1"/>
  <c r="C135" i="5" l="1"/>
  <c r="D139" i="1"/>
  <c r="E132" i="4" s="1"/>
  <c r="C136" i="5" l="1"/>
  <c r="D140" i="1"/>
  <c r="E133" i="4" s="1"/>
  <c r="C137" i="5" l="1"/>
  <c r="D141" i="1"/>
  <c r="E134" i="4" s="1"/>
  <c r="C138" i="5" l="1"/>
  <c r="D142" i="1"/>
  <c r="E135" i="4" s="1"/>
  <c r="C139" i="5" l="1"/>
  <c r="D143" i="1"/>
  <c r="E136" i="4" s="1"/>
  <c r="C140" i="5" l="1"/>
  <c r="D144" i="1"/>
  <c r="E137" i="4" s="1"/>
  <c r="C141" i="5" l="1"/>
  <c r="D145" i="1"/>
  <c r="E138" i="4" s="1"/>
  <c r="C142" i="5" l="1"/>
  <c r="D146" i="1"/>
  <c r="E139" i="4" s="1"/>
  <c r="C143" i="5" l="1"/>
  <c r="D147" i="1"/>
  <c r="E140" i="4" s="1"/>
  <c r="C144" i="5" l="1"/>
  <c r="D148" i="1"/>
  <c r="E141" i="4" s="1"/>
  <c r="C145" i="5" l="1"/>
  <c r="D149" i="1"/>
  <c r="E142" i="4" s="1"/>
  <c r="C146" i="5" l="1"/>
  <c r="D150" i="1"/>
  <c r="E143" i="4" s="1"/>
  <c r="C147" i="5" l="1"/>
  <c r="D151" i="1"/>
  <c r="E144" i="4" s="1"/>
  <c r="C148" i="5" l="1"/>
  <c r="D152" i="1"/>
  <c r="E145" i="4" s="1"/>
  <c r="C149" i="5" l="1"/>
  <c r="D153" i="1"/>
  <c r="E146" i="4" s="1"/>
  <c r="C150" i="5" l="1"/>
  <c r="D154" i="1"/>
  <c r="E147" i="4" s="1"/>
  <c r="C151" i="5" l="1"/>
  <c r="D155" i="1"/>
  <c r="E148" i="4" s="1"/>
  <c r="C152" i="5" l="1"/>
  <c r="D156" i="1"/>
  <c r="E149" i="4" s="1"/>
  <c r="C153" i="5" l="1"/>
  <c r="D157" i="1"/>
  <c r="E150" i="4" s="1"/>
  <c r="C154" i="5" l="1"/>
  <c r="D158" i="1"/>
  <c r="E151" i="4" s="1"/>
  <c r="C155" i="5" l="1"/>
  <c r="D159" i="1"/>
  <c r="E152" i="4" s="1"/>
  <c r="C156" i="5" l="1"/>
  <c r="D160" i="1"/>
  <c r="E153" i="4" s="1"/>
  <c r="C157" i="5" l="1"/>
  <c r="D161" i="1"/>
  <c r="E154" i="4" s="1"/>
  <c r="C158" i="5" l="1"/>
  <c r="D162" i="1"/>
  <c r="E155" i="4" s="1"/>
  <c r="C159" i="5" l="1"/>
  <c r="D163" i="1"/>
  <c r="E156" i="4" s="1"/>
  <c r="C160" i="5" l="1"/>
  <c r="D164" i="1"/>
  <c r="E157" i="4" s="1"/>
  <c r="C161" i="5" l="1"/>
  <c r="D165" i="1"/>
  <c r="E158" i="4" s="1"/>
  <c r="C162" i="5" l="1"/>
  <c r="D166" i="1"/>
  <c r="E159" i="4" s="1"/>
  <c r="C163" i="5" l="1"/>
  <c r="D167" i="1"/>
  <c r="E160" i="4" s="1"/>
  <c r="C164" i="5" l="1"/>
  <c r="D168" i="1"/>
  <c r="E161" i="4" s="1"/>
  <c r="C165" i="5" l="1"/>
  <c r="D169" i="1"/>
  <c r="E162" i="4" s="1"/>
  <c r="C166" i="5" l="1"/>
  <c r="D170" i="1"/>
  <c r="E163" i="4" s="1"/>
  <c r="C167" i="5" l="1"/>
  <c r="D171" i="1"/>
  <c r="E164" i="4" s="1"/>
  <c r="C168" i="5" l="1"/>
  <c r="D172" i="1"/>
  <c r="E165" i="4" s="1"/>
  <c r="C169" i="5" l="1"/>
  <c r="D173" i="1"/>
  <c r="E166" i="4" s="1"/>
  <c r="C170" i="5" l="1"/>
  <c r="D174" i="1"/>
  <c r="E167" i="4" s="1"/>
  <c r="C171" i="5" l="1"/>
  <c r="D175" i="1"/>
  <c r="E168" i="4" s="1"/>
  <c r="C172" i="5" l="1"/>
  <c r="D176" i="1"/>
  <c r="E169" i="4" s="1"/>
  <c r="C173" i="5" l="1"/>
  <c r="C992" i="5" s="1"/>
  <c r="D177" i="1"/>
  <c r="E170" i="4" s="1"/>
  <c r="D174" i="5" l="1"/>
  <c r="C993" i="5"/>
  <c r="D178" i="1"/>
  <c r="E171" i="4" s="1"/>
  <c r="D175" i="5" l="1"/>
  <c r="D179" i="1"/>
  <c r="E172" i="4" s="1"/>
  <c r="D176" i="5" l="1"/>
  <c r="D180" i="1"/>
  <c r="E173" i="4" s="1"/>
  <c r="D177" i="5" l="1"/>
  <c r="D181" i="1"/>
  <c r="E174" i="4" s="1"/>
  <c r="D178" i="5" l="1"/>
  <c r="D182" i="1"/>
  <c r="E175" i="4" s="1"/>
  <c r="D179" i="5" l="1"/>
  <c r="D183" i="1"/>
  <c r="E176" i="4" s="1"/>
  <c r="D180" i="5" l="1"/>
  <c r="D184" i="1"/>
  <c r="E177" i="4" s="1"/>
  <c r="D181" i="5" l="1"/>
  <c r="D185" i="1"/>
  <c r="E178" i="4" s="1"/>
  <c r="D182" i="5" l="1"/>
  <c r="D186" i="1"/>
  <c r="E179" i="4" s="1"/>
  <c r="D183" i="5" l="1"/>
  <c r="D187" i="1"/>
  <c r="E180" i="4" s="1"/>
  <c r="D184" i="5" l="1"/>
  <c r="D188" i="1"/>
  <c r="E181" i="4" s="1"/>
  <c r="D185" i="5" l="1"/>
  <c r="D189" i="1"/>
  <c r="E182" i="4" s="1"/>
  <c r="D186" i="5" l="1"/>
  <c r="D190" i="1"/>
  <c r="E183" i="4" s="1"/>
  <c r="D187" i="5" l="1"/>
  <c r="D191" i="1"/>
  <c r="E184" i="4" s="1"/>
  <c r="D188" i="5" l="1"/>
  <c r="D192" i="1"/>
  <c r="E185" i="4" s="1"/>
  <c r="D189" i="5" l="1"/>
  <c r="D193" i="1"/>
  <c r="E186" i="4" s="1"/>
  <c r="D190" i="5" l="1"/>
  <c r="D194" i="1"/>
  <c r="E187" i="4" s="1"/>
  <c r="D191" i="5" l="1"/>
  <c r="D195" i="1"/>
  <c r="E188" i="4" s="1"/>
  <c r="D192" i="5" l="1"/>
  <c r="D196" i="1"/>
  <c r="E189" i="4" s="1"/>
  <c r="D193" i="5" l="1"/>
  <c r="D197" i="1"/>
  <c r="E190" i="4" s="1"/>
  <c r="D194" i="5" l="1"/>
  <c r="D198" i="1"/>
  <c r="E191" i="4" s="1"/>
  <c r="D195" i="5" l="1"/>
  <c r="D199" i="1"/>
  <c r="E192" i="4" s="1"/>
  <c r="D196" i="5" l="1"/>
  <c r="D200" i="1"/>
  <c r="E193" i="4" s="1"/>
  <c r="D197" i="5" l="1"/>
  <c r="D201" i="1"/>
  <c r="E194" i="4" s="1"/>
  <c r="D198" i="5" l="1"/>
  <c r="D202" i="1"/>
  <c r="E195" i="4" s="1"/>
  <c r="D199" i="5" l="1"/>
  <c r="D203" i="1"/>
  <c r="E196" i="4" s="1"/>
  <c r="D200" i="5" l="1"/>
  <c r="D204" i="1"/>
  <c r="E197" i="4" s="1"/>
  <c r="D201" i="5" l="1"/>
  <c r="D205" i="1"/>
  <c r="E198" i="4" s="1"/>
  <c r="D202" i="5" l="1"/>
  <c r="D206" i="1"/>
  <c r="E199" i="4" s="1"/>
  <c r="D203" i="5" l="1"/>
  <c r="D207" i="1"/>
  <c r="E200" i="4" s="1"/>
  <c r="D204" i="5" l="1"/>
  <c r="D208" i="1"/>
  <c r="E201" i="4" s="1"/>
  <c r="D205" i="5" l="1"/>
  <c r="D209" i="1"/>
  <c r="E202" i="4" s="1"/>
  <c r="D206" i="5" l="1"/>
  <c r="D210" i="1"/>
  <c r="E203" i="4" s="1"/>
  <c r="D207" i="5" l="1"/>
  <c r="D211" i="1"/>
  <c r="E204" i="4" s="1"/>
  <c r="D208" i="5" l="1"/>
  <c r="D212" i="1"/>
  <c r="E205" i="4" s="1"/>
  <c r="D209" i="5" l="1"/>
  <c r="D213" i="1"/>
  <c r="E206" i="4" s="1"/>
  <c r="D210" i="5" l="1"/>
  <c r="D214" i="1"/>
  <c r="E207" i="4" s="1"/>
  <c r="D211" i="5" l="1"/>
  <c r="D215" i="1"/>
  <c r="E208" i="4" s="1"/>
  <c r="D212" i="5" l="1"/>
  <c r="D216" i="1"/>
  <c r="E209" i="4" s="1"/>
  <c r="D213" i="5" l="1"/>
  <c r="D217" i="1"/>
  <c r="E210" i="4" s="1"/>
  <c r="D214" i="5" l="1"/>
  <c r="D218" i="1"/>
  <c r="E211" i="4" s="1"/>
  <c r="D215" i="5" l="1"/>
  <c r="D219" i="1"/>
  <c r="E212" i="4" s="1"/>
  <c r="D216" i="5" l="1"/>
  <c r="D220" i="1"/>
  <c r="E213" i="4" s="1"/>
  <c r="D217" i="5" l="1"/>
  <c r="D221" i="1"/>
  <c r="E214" i="4" s="1"/>
  <c r="D218" i="5" l="1"/>
  <c r="D222" i="1"/>
  <c r="E215" i="4" s="1"/>
  <c r="D219" i="5" l="1"/>
  <c r="D223" i="1"/>
  <c r="E216" i="4" s="1"/>
  <c r="D220" i="5" l="1"/>
  <c r="D224" i="1"/>
  <c r="E217" i="4" s="1"/>
  <c r="D221" i="5" l="1"/>
  <c r="D225" i="1"/>
  <c r="E218" i="4" s="1"/>
  <c r="D222" i="5" l="1"/>
  <c r="D226" i="1"/>
  <c r="E219" i="4" s="1"/>
  <c r="D223" i="5" l="1"/>
  <c r="D227" i="1"/>
  <c r="E220" i="4" s="1"/>
  <c r="D224" i="5" l="1"/>
  <c r="D228" i="1"/>
  <c r="E221" i="4" s="1"/>
  <c r="D225" i="5" l="1"/>
  <c r="D229" i="1"/>
  <c r="E222" i="4" s="1"/>
  <c r="D226" i="5" l="1"/>
  <c r="D230" i="1"/>
  <c r="E223" i="4" s="1"/>
  <c r="D227" i="5" l="1"/>
  <c r="D231" i="1"/>
  <c r="E224" i="4" s="1"/>
  <c r="D228" i="5" l="1"/>
  <c r="D232" i="1"/>
  <c r="E225" i="4" s="1"/>
  <c r="D229" i="5" l="1"/>
  <c r="D233" i="1"/>
  <c r="E226" i="4" s="1"/>
  <c r="D230" i="5" l="1"/>
  <c r="D234" i="1"/>
  <c r="E227" i="4" s="1"/>
  <c r="D231" i="5" l="1"/>
  <c r="D235" i="1"/>
  <c r="E228" i="4" s="1"/>
  <c r="D232" i="5" l="1"/>
  <c r="D236" i="1"/>
  <c r="E229" i="4" s="1"/>
  <c r="D233" i="5" l="1"/>
  <c r="D237" i="1"/>
  <c r="E230" i="4" s="1"/>
  <c r="D234" i="5" l="1"/>
  <c r="D238" i="1"/>
  <c r="E231" i="4" s="1"/>
  <c r="D235" i="5" l="1"/>
  <c r="D239" i="1"/>
  <c r="E232" i="4" s="1"/>
  <c r="D236" i="5" l="1"/>
  <c r="D240" i="1"/>
  <c r="E233" i="4" s="1"/>
  <c r="D237" i="5" l="1"/>
  <c r="D241" i="1"/>
  <c r="E234" i="4" s="1"/>
  <c r="D238" i="5" l="1"/>
  <c r="D242" i="1"/>
  <c r="D243" i="1" l="1"/>
  <c r="E236" i="4" s="1"/>
  <c r="D240" i="5" l="1"/>
  <c r="D244" i="1"/>
  <c r="E237" i="4" s="1"/>
  <c r="D241" i="5" l="1"/>
  <c r="D245" i="1"/>
  <c r="E238" i="4" s="1"/>
  <c r="D242" i="5" l="1"/>
  <c r="D246" i="1"/>
  <c r="E239" i="4" s="1"/>
  <c r="D243" i="5" l="1"/>
  <c r="D247" i="1"/>
  <c r="E240" i="4" s="1"/>
  <c r="D244" i="5" l="1"/>
  <c r="D248" i="1"/>
  <c r="E241" i="4" s="1"/>
  <c r="D245" i="5" l="1"/>
  <c r="D249" i="1"/>
  <c r="E242" i="4" s="1"/>
  <c r="D246" i="5" l="1"/>
  <c r="D250" i="1"/>
  <c r="E243" i="4" s="1"/>
  <c r="D247" i="5" l="1"/>
  <c r="D251" i="1"/>
  <c r="E244" i="4" s="1"/>
  <c r="D248" i="5" l="1"/>
  <c r="D252" i="1"/>
  <c r="E245" i="4" s="1"/>
  <c r="D249" i="5" l="1"/>
  <c r="D253" i="1"/>
  <c r="E246" i="4" s="1"/>
  <c r="D250" i="5" l="1"/>
  <c r="D254" i="1"/>
  <c r="E247" i="4" s="1"/>
  <c r="D251" i="5" l="1"/>
  <c r="D255" i="1"/>
  <c r="E248" i="4" s="1"/>
  <c r="D252" i="5" l="1"/>
  <c r="D256" i="1"/>
  <c r="E249" i="4" s="1"/>
  <c r="D253" i="5" l="1"/>
  <c r="D257" i="1"/>
  <c r="E250" i="4" s="1"/>
  <c r="D254" i="5" l="1"/>
  <c r="D258" i="1"/>
  <c r="E251" i="4" s="1"/>
  <c r="D255" i="5" l="1"/>
  <c r="D259" i="1"/>
  <c r="E252" i="4" s="1"/>
  <c r="D256" i="5" l="1"/>
  <c r="D260" i="1"/>
  <c r="E253" i="4" s="1"/>
  <c r="D257" i="5" l="1"/>
  <c r="D261" i="1"/>
  <c r="E254" i="4" s="1"/>
  <c r="D258" i="5" l="1"/>
  <c r="D262" i="1"/>
  <c r="E255" i="4" s="1"/>
  <c r="D259" i="5" l="1"/>
  <c r="D263" i="1"/>
  <c r="E256" i="4" s="1"/>
  <c r="D260" i="5" l="1"/>
  <c r="D264" i="1"/>
  <c r="E257" i="4" s="1"/>
  <c r="D261" i="5" l="1"/>
  <c r="D265" i="1"/>
  <c r="E258" i="4" s="1"/>
  <c r="D262" i="5" l="1"/>
  <c r="D266" i="1"/>
  <c r="E259" i="4" s="1"/>
  <c r="D263" i="5" l="1"/>
  <c r="D267" i="1"/>
  <c r="E260" i="4" s="1"/>
  <c r="D264" i="5" l="1"/>
  <c r="D268" i="1"/>
  <c r="E261" i="4" s="1"/>
  <c r="D265" i="5" l="1"/>
  <c r="D269" i="1"/>
  <c r="E262" i="4" s="1"/>
  <c r="D266" i="5" l="1"/>
  <c r="D270" i="1"/>
  <c r="E263" i="4" s="1"/>
  <c r="D267" i="5" l="1"/>
  <c r="D271" i="1"/>
  <c r="E264" i="4" s="1"/>
  <c r="D268" i="5" l="1"/>
  <c r="D272" i="1"/>
  <c r="E265" i="4" s="1"/>
  <c r="D269" i="5" l="1"/>
  <c r="D992" i="5" s="1"/>
  <c r="D273" i="1"/>
  <c r="E266" i="4" s="1"/>
  <c r="E270" i="5" l="1"/>
  <c r="D993" i="5"/>
  <c r="D274" i="1"/>
  <c r="E267" i="4" s="1"/>
  <c r="E271" i="5" l="1"/>
  <c r="D275" i="1"/>
  <c r="E268" i="4" s="1"/>
  <c r="E272" i="5" l="1"/>
  <c r="D276" i="1"/>
  <c r="E269" i="4" s="1"/>
  <c r="E273" i="5" l="1"/>
  <c r="D277" i="1"/>
  <c r="E270" i="4" s="1"/>
  <c r="E274" i="5" l="1"/>
  <c r="D278" i="1"/>
  <c r="E271" i="4" s="1"/>
  <c r="E275" i="5" l="1"/>
  <c r="D279" i="1"/>
  <c r="E272" i="4" s="1"/>
  <c r="E276" i="5" l="1"/>
  <c r="D280" i="1"/>
  <c r="E273" i="4" s="1"/>
  <c r="E277" i="5" l="1"/>
  <c r="D281" i="1"/>
  <c r="E274" i="4" s="1"/>
  <c r="E278" i="5" l="1"/>
  <c r="D282" i="1"/>
  <c r="E275" i="4" s="1"/>
  <c r="E279" i="5" l="1"/>
  <c r="D283" i="1"/>
  <c r="E276" i="4" s="1"/>
  <c r="E280" i="5" l="1"/>
  <c r="D284" i="1"/>
  <c r="E277" i="4" s="1"/>
  <c r="E281" i="5" l="1"/>
  <c r="D285" i="1"/>
  <c r="E278" i="4" s="1"/>
  <c r="E282" i="5" l="1"/>
  <c r="D286" i="1"/>
  <c r="E279" i="4" s="1"/>
  <c r="E283" i="5" l="1"/>
  <c r="D287" i="1"/>
  <c r="E280" i="4" s="1"/>
  <c r="E284" i="5" l="1"/>
  <c r="D288" i="1"/>
  <c r="E281" i="4" s="1"/>
  <c r="E285" i="5" l="1"/>
  <c r="D289" i="1"/>
  <c r="E282" i="4" s="1"/>
  <c r="E286" i="5" l="1"/>
  <c r="D290" i="1"/>
  <c r="E283" i="4" s="1"/>
  <c r="E287" i="5" l="1"/>
  <c r="D291" i="1"/>
  <c r="E284" i="4" s="1"/>
  <c r="E288" i="5" l="1"/>
  <c r="D292" i="1"/>
  <c r="E285" i="4" s="1"/>
  <c r="E289" i="5" l="1"/>
  <c r="D293" i="1"/>
  <c r="E286" i="4" s="1"/>
  <c r="E290" i="5" l="1"/>
  <c r="D294" i="1"/>
  <c r="E287" i="4" s="1"/>
  <c r="E291" i="5" l="1"/>
  <c r="D295" i="1"/>
  <c r="E288" i="4" s="1"/>
  <c r="E292" i="5" l="1"/>
  <c r="D296" i="1"/>
  <c r="E289" i="4" s="1"/>
  <c r="E293" i="5" l="1"/>
  <c r="E993" i="5" s="1"/>
  <c r="D297" i="1"/>
  <c r="E290" i="4" s="1"/>
  <c r="F294" i="5" l="1"/>
  <c r="E992" i="5"/>
  <c r="D298" i="1"/>
  <c r="E291" i="4" s="1"/>
  <c r="F295" i="5" l="1"/>
  <c r="D299" i="1"/>
  <c r="E292" i="4" s="1"/>
  <c r="F296" i="5" l="1"/>
  <c r="D300" i="1"/>
  <c r="E293" i="4" s="1"/>
  <c r="F297" i="5" l="1"/>
  <c r="D301" i="1"/>
  <c r="E294" i="4" s="1"/>
  <c r="F298" i="5" l="1"/>
  <c r="D302" i="1"/>
  <c r="E295" i="4" s="1"/>
  <c r="F299" i="5" l="1"/>
  <c r="D303" i="1"/>
  <c r="E296" i="4" s="1"/>
  <c r="F300" i="5" l="1"/>
  <c r="D304" i="1"/>
  <c r="E297" i="4" s="1"/>
  <c r="F301" i="5" l="1"/>
  <c r="D305" i="1"/>
  <c r="E298" i="4" s="1"/>
  <c r="F302" i="5" l="1"/>
  <c r="D306" i="1"/>
  <c r="E299" i="4" s="1"/>
  <c r="F303" i="5" l="1"/>
  <c r="D307" i="1"/>
  <c r="E300" i="4" s="1"/>
  <c r="F304" i="5" l="1"/>
  <c r="D308" i="1"/>
  <c r="E301" i="4" s="1"/>
  <c r="F305" i="5" l="1"/>
  <c r="D309" i="1"/>
  <c r="E302" i="4" s="1"/>
  <c r="F306" i="5" l="1"/>
  <c r="D310" i="1"/>
  <c r="E303" i="4" s="1"/>
  <c r="F307" i="5" l="1"/>
  <c r="D311" i="1"/>
  <c r="E304" i="4" s="1"/>
  <c r="F308" i="5" l="1"/>
  <c r="D312" i="1"/>
  <c r="E305" i="4" s="1"/>
  <c r="F309" i="5" l="1"/>
  <c r="D313" i="1"/>
  <c r="E306" i="4" s="1"/>
  <c r="F310" i="5" l="1"/>
  <c r="D314" i="1"/>
  <c r="E307" i="4" s="1"/>
  <c r="F311" i="5" l="1"/>
  <c r="D315" i="1"/>
  <c r="E308" i="4" s="1"/>
  <c r="F312" i="5" l="1"/>
  <c r="D316" i="1"/>
  <c r="E309" i="4" s="1"/>
  <c r="F313" i="5" l="1"/>
  <c r="D317" i="1"/>
  <c r="E310" i="4" s="1"/>
  <c r="F314" i="5" l="1"/>
  <c r="D318" i="1"/>
  <c r="E311" i="4" s="1"/>
  <c r="F315" i="5" l="1"/>
  <c r="D319" i="1"/>
  <c r="E312" i="4" s="1"/>
  <c r="F316" i="5" l="1"/>
  <c r="D320" i="1"/>
  <c r="E313" i="4" s="1"/>
  <c r="F317" i="5" l="1"/>
  <c r="D321" i="1"/>
  <c r="E314" i="4" s="1"/>
  <c r="F318" i="5" l="1"/>
  <c r="D322" i="1"/>
  <c r="E315" i="4" s="1"/>
  <c r="F319" i="5" l="1"/>
  <c r="D323" i="1"/>
  <c r="E316" i="4" s="1"/>
  <c r="F320" i="5" l="1"/>
  <c r="D324" i="1"/>
  <c r="E317" i="4" s="1"/>
  <c r="F321" i="5" l="1"/>
  <c r="D325" i="1"/>
  <c r="E318" i="4" s="1"/>
  <c r="F322" i="5" l="1"/>
  <c r="D326" i="1"/>
  <c r="E319" i="4" s="1"/>
  <c r="F323" i="5" l="1"/>
  <c r="D327" i="1"/>
  <c r="E320" i="4" s="1"/>
  <c r="F324" i="5" l="1"/>
  <c r="D328" i="1"/>
  <c r="E321" i="4" s="1"/>
  <c r="F325" i="5" l="1"/>
  <c r="D329" i="1"/>
  <c r="E322" i="4" s="1"/>
  <c r="F326" i="5" l="1"/>
  <c r="D330" i="1"/>
  <c r="E323" i="4" s="1"/>
  <c r="F327" i="5" l="1"/>
  <c r="D331" i="1"/>
  <c r="E324" i="4" s="1"/>
  <c r="F328" i="5" l="1"/>
  <c r="D332" i="1"/>
  <c r="E325" i="4" s="1"/>
  <c r="F329" i="5" l="1"/>
  <c r="D333" i="1"/>
  <c r="E326" i="4" s="1"/>
  <c r="F330" i="5" l="1"/>
  <c r="D334" i="1"/>
  <c r="E327" i="4" s="1"/>
  <c r="F331" i="5" l="1"/>
  <c r="D335" i="1"/>
  <c r="E328" i="4" s="1"/>
  <c r="F332" i="5" l="1"/>
  <c r="D336" i="1"/>
  <c r="E329" i="4" s="1"/>
  <c r="F333" i="5" l="1"/>
  <c r="D337" i="1"/>
  <c r="E330" i="4" s="1"/>
  <c r="F334" i="5" l="1"/>
  <c r="D338" i="1"/>
  <c r="E331" i="4" s="1"/>
  <c r="F335" i="5" l="1"/>
  <c r="D339" i="1"/>
  <c r="E332" i="4" s="1"/>
  <c r="F336" i="5" l="1"/>
  <c r="D340" i="1"/>
  <c r="E333" i="4" s="1"/>
  <c r="F337" i="5" l="1"/>
  <c r="D341" i="1"/>
  <c r="E334" i="4" s="1"/>
  <c r="F338" i="5" l="1"/>
  <c r="D342" i="1"/>
  <c r="E335" i="4" s="1"/>
  <c r="F339" i="5" l="1"/>
  <c r="D343" i="1"/>
  <c r="E336" i="4" s="1"/>
  <c r="F340" i="5" l="1"/>
  <c r="D344" i="1"/>
  <c r="E337" i="4" s="1"/>
  <c r="F341" i="5" l="1"/>
  <c r="D345" i="1"/>
  <c r="E338" i="4" s="1"/>
  <c r="F342" i="5" l="1"/>
  <c r="D346" i="1"/>
  <c r="E339" i="4" s="1"/>
  <c r="F343" i="5" l="1"/>
  <c r="D347" i="1"/>
  <c r="E340" i="4" s="1"/>
  <c r="F344" i="5" l="1"/>
  <c r="D348" i="1"/>
  <c r="E341" i="4" s="1"/>
  <c r="F345" i="5" l="1"/>
  <c r="D349" i="1"/>
  <c r="E342" i="4" s="1"/>
  <c r="F346" i="5" l="1"/>
  <c r="D350" i="1"/>
  <c r="E343" i="4" s="1"/>
  <c r="F347" i="5" l="1"/>
  <c r="D351" i="1"/>
  <c r="E344" i="4" s="1"/>
  <c r="F348" i="5" l="1"/>
  <c r="D352" i="1"/>
  <c r="E345" i="4" s="1"/>
  <c r="F349" i="5" l="1"/>
  <c r="D353" i="1"/>
  <c r="E346" i="4" s="1"/>
  <c r="F350" i="5" l="1"/>
  <c r="D354" i="1"/>
  <c r="E347" i="4" s="1"/>
  <c r="F351" i="5" l="1"/>
  <c r="D355" i="1"/>
  <c r="E348" i="4" s="1"/>
  <c r="F352" i="5" l="1"/>
  <c r="D356" i="1"/>
  <c r="E349" i="4" s="1"/>
  <c r="F353" i="5" l="1"/>
  <c r="D357" i="1"/>
  <c r="E350" i="4" s="1"/>
  <c r="F354" i="5" l="1"/>
  <c r="D358" i="1"/>
  <c r="E351" i="4" s="1"/>
  <c r="F355" i="5" l="1"/>
  <c r="D359" i="1"/>
  <c r="E352" i="4" s="1"/>
  <c r="F356" i="5" l="1"/>
  <c r="D360" i="1"/>
  <c r="E353" i="4" s="1"/>
  <c r="F357" i="5" l="1"/>
  <c r="D361" i="1"/>
  <c r="E354" i="4" s="1"/>
  <c r="F358" i="5" l="1"/>
  <c r="D362" i="1"/>
  <c r="E355" i="4" s="1"/>
  <c r="F359" i="5" l="1"/>
  <c r="D363" i="1"/>
  <c r="E356" i="4" s="1"/>
  <c r="F360" i="5" l="1"/>
  <c r="D364" i="1"/>
  <c r="E357" i="4" s="1"/>
  <c r="F361" i="5" l="1"/>
  <c r="D365" i="1"/>
  <c r="E358" i="4" s="1"/>
  <c r="F362" i="5" l="1"/>
  <c r="D366" i="1"/>
  <c r="E359" i="4" s="1"/>
  <c r="F363" i="5" l="1"/>
  <c r="D367" i="1"/>
  <c r="E360" i="4" s="1"/>
  <c r="F364" i="5" l="1"/>
  <c r="D368" i="1"/>
  <c r="E361" i="4" s="1"/>
  <c r="F365" i="5" l="1"/>
  <c r="F992" i="5" s="1"/>
  <c r="D369" i="1"/>
  <c r="E362" i="4" s="1"/>
  <c r="G366" i="5" l="1"/>
  <c r="F993" i="5"/>
  <c r="D370" i="1"/>
  <c r="E363" i="4" s="1"/>
  <c r="G367" i="5" l="1"/>
  <c r="D371" i="1"/>
  <c r="E364" i="4" s="1"/>
  <c r="G368" i="5" l="1"/>
  <c r="D372" i="1"/>
  <c r="E365" i="4" s="1"/>
  <c r="G369" i="5" l="1"/>
  <c r="D373" i="1"/>
  <c r="E366" i="4" s="1"/>
  <c r="G370" i="5" l="1"/>
  <c r="D374" i="1"/>
  <c r="E367" i="4" s="1"/>
  <c r="G371" i="5" l="1"/>
  <c r="D375" i="1"/>
  <c r="E368" i="4" s="1"/>
  <c r="G372" i="5" l="1"/>
  <c r="D376" i="1"/>
  <c r="E369" i="4" s="1"/>
  <c r="G373" i="5" l="1"/>
  <c r="D377" i="1"/>
  <c r="E370" i="4" s="1"/>
  <c r="G374" i="5" l="1"/>
  <c r="D378" i="1"/>
  <c r="E371" i="4" s="1"/>
  <c r="G375" i="5" l="1"/>
  <c r="D379" i="1"/>
  <c r="E372" i="4" s="1"/>
  <c r="G376" i="5" l="1"/>
  <c r="D380" i="1"/>
  <c r="E373" i="4" s="1"/>
  <c r="G377" i="5" l="1"/>
  <c r="D381" i="1"/>
  <c r="E374" i="4" s="1"/>
  <c r="G378" i="5" l="1"/>
  <c r="D382" i="1"/>
  <c r="E375" i="4" s="1"/>
  <c r="G379" i="5" l="1"/>
  <c r="D383" i="1"/>
  <c r="E376" i="4" s="1"/>
  <c r="G380" i="5" l="1"/>
  <c r="D384" i="1"/>
  <c r="E377" i="4" s="1"/>
  <c r="G381" i="5" l="1"/>
  <c r="D385" i="1"/>
  <c r="E378" i="4" s="1"/>
  <c r="G382" i="5" l="1"/>
  <c r="D386" i="1"/>
  <c r="E379" i="4" s="1"/>
  <c r="G383" i="5" l="1"/>
  <c r="D387" i="1"/>
  <c r="E380" i="4" s="1"/>
  <c r="G384" i="5" l="1"/>
  <c r="D388" i="1"/>
  <c r="E381" i="4" s="1"/>
  <c r="G385" i="5" l="1"/>
  <c r="D389" i="1"/>
  <c r="E382" i="4" s="1"/>
  <c r="G386" i="5" l="1"/>
  <c r="D390" i="1"/>
  <c r="E383" i="4" s="1"/>
  <c r="G387" i="5" l="1"/>
  <c r="D391" i="1"/>
  <c r="E384" i="4" s="1"/>
  <c r="G388" i="5" l="1"/>
  <c r="D392" i="1"/>
  <c r="E385" i="4" s="1"/>
  <c r="G389" i="5" l="1"/>
  <c r="D393" i="1"/>
  <c r="E386" i="4" s="1"/>
  <c r="G390" i="5" l="1"/>
  <c r="D394" i="1"/>
  <c r="E387" i="4" s="1"/>
  <c r="G391" i="5" l="1"/>
  <c r="D395" i="1"/>
  <c r="E388" i="4" s="1"/>
  <c r="G392" i="5" l="1"/>
  <c r="D396" i="1"/>
  <c r="E389" i="4" s="1"/>
  <c r="G393" i="5" l="1"/>
  <c r="D397" i="1"/>
  <c r="E390" i="4" s="1"/>
  <c r="G394" i="5" l="1"/>
  <c r="D398" i="1"/>
  <c r="E391" i="4" s="1"/>
  <c r="G395" i="5" l="1"/>
  <c r="D399" i="1"/>
  <c r="E392" i="4" s="1"/>
  <c r="G396" i="5" l="1"/>
  <c r="D400" i="1"/>
  <c r="E393" i="4" s="1"/>
  <c r="G397" i="5" l="1"/>
  <c r="D401" i="1"/>
  <c r="E394" i="4" s="1"/>
  <c r="G398" i="5" l="1"/>
  <c r="D402" i="1"/>
  <c r="E395" i="4" s="1"/>
  <c r="G399" i="5" l="1"/>
  <c r="D403" i="1"/>
  <c r="E396" i="4" s="1"/>
  <c r="G400" i="5" l="1"/>
  <c r="D404" i="1"/>
  <c r="E397" i="4" s="1"/>
  <c r="G401" i="5" l="1"/>
  <c r="D405" i="1"/>
  <c r="E398" i="4" s="1"/>
  <c r="G402" i="5" l="1"/>
  <c r="D406" i="1"/>
  <c r="E399" i="4" s="1"/>
  <c r="G403" i="5" l="1"/>
  <c r="D407" i="1"/>
  <c r="E400" i="4" s="1"/>
  <c r="G404" i="5" l="1"/>
  <c r="D408" i="1"/>
  <c r="E401" i="4" s="1"/>
  <c r="G405" i="5" l="1"/>
  <c r="D409" i="1"/>
  <c r="E402" i="4" s="1"/>
  <c r="G406" i="5" l="1"/>
  <c r="D410" i="1"/>
  <c r="E403" i="4" s="1"/>
  <c r="G407" i="5" l="1"/>
  <c r="D411" i="1"/>
  <c r="E404" i="4" s="1"/>
  <c r="G408" i="5" l="1"/>
  <c r="D412" i="1"/>
  <c r="E405" i="4" s="1"/>
  <c r="G409" i="5" l="1"/>
  <c r="D413" i="1"/>
  <c r="E406" i="4" s="1"/>
  <c r="G410" i="5" l="1"/>
  <c r="D414" i="1"/>
  <c r="E407" i="4" s="1"/>
  <c r="G411" i="5" l="1"/>
  <c r="D415" i="1"/>
  <c r="E408" i="4" s="1"/>
  <c r="G412" i="5" l="1"/>
  <c r="D416" i="1"/>
  <c r="E409" i="4" s="1"/>
  <c r="G413" i="5" l="1"/>
  <c r="D417" i="1"/>
  <c r="E410" i="4" s="1"/>
  <c r="G414" i="5" l="1"/>
  <c r="D418" i="1"/>
  <c r="E411" i="4" s="1"/>
  <c r="G415" i="5" l="1"/>
  <c r="D419" i="1"/>
  <c r="E412" i="4" s="1"/>
  <c r="G416" i="5" l="1"/>
  <c r="D420" i="1"/>
  <c r="E413" i="4" s="1"/>
  <c r="G417" i="5" l="1"/>
  <c r="D421" i="1"/>
  <c r="E414" i="4" s="1"/>
  <c r="G418" i="5" l="1"/>
  <c r="D422" i="1"/>
  <c r="E415" i="4" s="1"/>
  <c r="G419" i="5" l="1"/>
  <c r="D423" i="1"/>
  <c r="E416" i="4" s="1"/>
  <c r="G420" i="5" l="1"/>
  <c r="D424" i="1"/>
  <c r="E417" i="4" s="1"/>
  <c r="G421" i="5" l="1"/>
  <c r="D425" i="1"/>
  <c r="E418" i="4" s="1"/>
  <c r="G422" i="5" l="1"/>
  <c r="D426" i="1"/>
  <c r="E419" i="4" s="1"/>
  <c r="G423" i="5" l="1"/>
  <c r="D427" i="1"/>
  <c r="E420" i="4" s="1"/>
  <c r="G424" i="5" l="1"/>
  <c r="D428" i="1"/>
  <c r="E421" i="4" s="1"/>
  <c r="G425" i="5" l="1"/>
  <c r="G992" i="5" s="1"/>
  <c r="D429" i="1"/>
  <c r="E422" i="4" s="1"/>
  <c r="H426" i="5" l="1"/>
  <c r="G993" i="5"/>
  <c r="D430" i="1"/>
  <c r="E423" i="4" s="1"/>
  <c r="H427" i="5" l="1"/>
  <c r="D431" i="1"/>
  <c r="E424" i="4" s="1"/>
  <c r="H428" i="5" l="1"/>
  <c r="D432" i="1"/>
  <c r="E425" i="4" s="1"/>
  <c r="H429" i="5" l="1"/>
  <c r="D433" i="1"/>
  <c r="E426" i="4" s="1"/>
  <c r="H430" i="5" l="1"/>
  <c r="D434" i="1"/>
  <c r="E427" i="4" s="1"/>
  <c r="H431" i="5" l="1"/>
  <c r="D435" i="1"/>
  <c r="E428" i="4" s="1"/>
  <c r="H432" i="5" l="1"/>
  <c r="D436" i="1"/>
  <c r="E429" i="4" s="1"/>
  <c r="H433" i="5" l="1"/>
  <c r="D437" i="1"/>
  <c r="E430" i="4" s="1"/>
  <c r="H434" i="5" l="1"/>
  <c r="D438" i="1"/>
  <c r="E431" i="4" s="1"/>
  <c r="H435" i="5" l="1"/>
  <c r="D439" i="1"/>
  <c r="E432" i="4" s="1"/>
  <c r="H436" i="5" l="1"/>
  <c r="D440" i="1"/>
  <c r="E433" i="4" s="1"/>
  <c r="H437" i="5" l="1"/>
  <c r="D441" i="1"/>
  <c r="E434" i="4" s="1"/>
  <c r="H438" i="5" l="1"/>
  <c r="D442" i="1"/>
  <c r="E435" i="4" s="1"/>
  <c r="H439" i="5" l="1"/>
  <c r="D443" i="1"/>
  <c r="E436" i="4" s="1"/>
  <c r="H440" i="5" l="1"/>
  <c r="D444" i="1"/>
  <c r="E437" i="4" s="1"/>
  <c r="H441" i="5" l="1"/>
  <c r="D445" i="1"/>
  <c r="E438" i="4" s="1"/>
  <c r="H442" i="5" l="1"/>
  <c r="D446" i="1"/>
  <c r="E439" i="4" s="1"/>
  <c r="H443" i="5" l="1"/>
  <c r="D447" i="1"/>
  <c r="E440" i="4" s="1"/>
  <c r="H444" i="5" l="1"/>
  <c r="D448" i="1"/>
  <c r="E441" i="4" s="1"/>
  <c r="H445" i="5" l="1"/>
  <c r="D449" i="1"/>
  <c r="E442" i="4" s="1"/>
  <c r="H446" i="5" l="1"/>
  <c r="D450" i="1"/>
  <c r="E443" i="4" s="1"/>
  <c r="H447" i="5" l="1"/>
  <c r="D451" i="1"/>
  <c r="E444" i="4" s="1"/>
  <c r="H448" i="5" l="1"/>
  <c r="D452" i="1"/>
  <c r="E445" i="4" s="1"/>
  <c r="H449" i="5" l="1"/>
  <c r="D453" i="1"/>
  <c r="E446" i="4" s="1"/>
  <c r="H450" i="5" l="1"/>
  <c r="D454" i="1"/>
  <c r="E447" i="4" s="1"/>
  <c r="H451" i="5" l="1"/>
  <c r="D455" i="1"/>
  <c r="E448" i="4" s="1"/>
  <c r="H452" i="5" l="1"/>
  <c r="D456" i="1"/>
  <c r="E449" i="4" s="1"/>
  <c r="H453" i="5" l="1"/>
  <c r="D457" i="1"/>
  <c r="E450" i="4" s="1"/>
  <c r="H454" i="5" l="1"/>
  <c r="D458" i="1"/>
  <c r="E451" i="4" s="1"/>
  <c r="H455" i="5" l="1"/>
  <c r="D459" i="1"/>
  <c r="E452" i="4" s="1"/>
  <c r="H456" i="5" l="1"/>
  <c r="D460" i="1"/>
  <c r="E453" i="4" s="1"/>
  <c r="H457" i="5" l="1"/>
  <c r="D461" i="1"/>
  <c r="E454" i="4" s="1"/>
  <c r="H458" i="5" l="1"/>
  <c r="D462" i="1"/>
  <c r="E455" i="4" s="1"/>
  <c r="H459" i="5" l="1"/>
  <c r="D463" i="1"/>
  <c r="E456" i="4" s="1"/>
  <c r="H460" i="5" l="1"/>
  <c r="D464" i="1"/>
  <c r="E457" i="4" s="1"/>
  <c r="H461" i="5" l="1"/>
  <c r="H992" i="5" s="1"/>
  <c r="D465" i="1"/>
  <c r="E458" i="4" s="1"/>
  <c r="I462" i="5" l="1"/>
  <c r="H993" i="5"/>
  <c r="D466" i="1"/>
  <c r="E459" i="4" s="1"/>
  <c r="I463" i="5" l="1"/>
  <c r="D467" i="1"/>
  <c r="E460" i="4" s="1"/>
  <c r="I464" i="5" l="1"/>
  <c r="D468" i="1"/>
  <c r="E461" i="4" s="1"/>
  <c r="I465" i="5" l="1"/>
  <c r="D469" i="1"/>
  <c r="E462" i="4" s="1"/>
  <c r="I466" i="5" l="1"/>
  <c r="D470" i="1"/>
  <c r="E463" i="4" s="1"/>
  <c r="I467" i="5" l="1"/>
  <c r="D471" i="1"/>
  <c r="E464" i="4" s="1"/>
  <c r="I468" i="5" l="1"/>
  <c r="D472" i="1"/>
  <c r="E465" i="4" s="1"/>
  <c r="I469" i="5" l="1"/>
  <c r="D473" i="1"/>
  <c r="E466" i="4" s="1"/>
  <c r="I470" i="5" l="1"/>
  <c r="D474" i="1"/>
  <c r="E467" i="4" s="1"/>
  <c r="I471" i="5" l="1"/>
  <c r="D475" i="1"/>
  <c r="E468" i="4" s="1"/>
  <c r="I472" i="5" l="1"/>
  <c r="D476" i="1"/>
  <c r="E469" i="4" s="1"/>
  <c r="I473" i="5" l="1"/>
  <c r="D477" i="1"/>
  <c r="E470" i="4" s="1"/>
  <c r="I474" i="5" l="1"/>
  <c r="D478" i="1"/>
  <c r="E471" i="4" s="1"/>
  <c r="I475" i="5" l="1"/>
  <c r="D479" i="1"/>
  <c r="E472" i="4" s="1"/>
  <c r="I476" i="5" l="1"/>
  <c r="D480" i="1"/>
  <c r="E473" i="4" s="1"/>
  <c r="I477" i="5" l="1"/>
  <c r="D481" i="1"/>
  <c r="E474" i="4" s="1"/>
  <c r="I478" i="5" l="1"/>
  <c r="D482" i="1"/>
  <c r="E475" i="4" s="1"/>
  <c r="I479" i="5" l="1"/>
  <c r="D483" i="1"/>
  <c r="E476" i="4" s="1"/>
  <c r="I480" i="5" l="1"/>
  <c r="D484" i="1"/>
  <c r="E477" i="4" s="1"/>
  <c r="I481" i="5" l="1"/>
  <c r="D485" i="1"/>
  <c r="E478" i="4" s="1"/>
  <c r="I482" i="5" l="1"/>
  <c r="D486" i="1"/>
  <c r="E479" i="4" s="1"/>
  <c r="I483" i="5" l="1"/>
  <c r="D487" i="1"/>
  <c r="E480" i="4" s="1"/>
  <c r="I484" i="5" l="1"/>
  <c r="D488" i="1"/>
  <c r="E481" i="4" s="1"/>
  <c r="I485" i="5" l="1"/>
  <c r="D489" i="1"/>
  <c r="E482" i="4" s="1"/>
  <c r="I486" i="5" l="1"/>
  <c r="D490" i="1"/>
  <c r="E483" i="4" s="1"/>
  <c r="I487" i="5" l="1"/>
  <c r="D491" i="1"/>
  <c r="E484" i="4" s="1"/>
  <c r="I488" i="5" l="1"/>
  <c r="D492" i="1"/>
  <c r="E485" i="4" s="1"/>
  <c r="I489" i="5" l="1"/>
  <c r="D493" i="1"/>
  <c r="E486" i="4" s="1"/>
  <c r="I490" i="5" l="1"/>
  <c r="D494" i="1"/>
  <c r="E487" i="4" s="1"/>
  <c r="I491" i="5" l="1"/>
  <c r="D495" i="1"/>
  <c r="E488" i="4" s="1"/>
  <c r="I492" i="5" l="1"/>
  <c r="D496" i="1"/>
  <c r="E489" i="4" s="1"/>
  <c r="I493" i="5" l="1"/>
  <c r="D497" i="1"/>
  <c r="E490" i="4" s="1"/>
  <c r="I494" i="5" l="1"/>
  <c r="D498" i="1"/>
  <c r="E491" i="4" s="1"/>
  <c r="I495" i="5" l="1"/>
  <c r="D499" i="1"/>
  <c r="E492" i="4" s="1"/>
  <c r="I496" i="5" l="1"/>
  <c r="D500" i="1"/>
  <c r="E493" i="4" s="1"/>
  <c r="I497" i="5" l="1"/>
  <c r="D501" i="1"/>
  <c r="E494" i="4" s="1"/>
  <c r="I498" i="5" l="1"/>
  <c r="D502" i="1"/>
  <c r="E495" i="4" s="1"/>
  <c r="I499" i="5" l="1"/>
  <c r="D503" i="1"/>
  <c r="E496" i="4" s="1"/>
  <c r="I500" i="5" l="1"/>
  <c r="D504" i="1"/>
  <c r="E497" i="4" s="1"/>
  <c r="I501" i="5" l="1"/>
  <c r="D505" i="1"/>
  <c r="E498" i="4" s="1"/>
  <c r="I502" i="5" l="1"/>
  <c r="D506" i="1"/>
  <c r="E499" i="4" s="1"/>
  <c r="I503" i="5" l="1"/>
  <c r="D507" i="1"/>
  <c r="E500" i="4" s="1"/>
  <c r="I504" i="5" l="1"/>
  <c r="D508" i="1"/>
  <c r="E501" i="4" s="1"/>
  <c r="I505" i="5" l="1"/>
  <c r="D509" i="1"/>
  <c r="E502" i="4" s="1"/>
  <c r="I506" i="5" l="1"/>
  <c r="D510" i="1"/>
  <c r="E503" i="4" s="1"/>
  <c r="I507" i="5" l="1"/>
  <c r="D511" i="1"/>
  <c r="E504" i="4" s="1"/>
  <c r="I508" i="5" l="1"/>
  <c r="D512" i="1"/>
  <c r="E505" i="4" s="1"/>
  <c r="I509" i="5" l="1"/>
  <c r="I992" i="5" s="1"/>
  <c r="D513" i="1"/>
  <c r="E506" i="4" s="1"/>
  <c r="J510" i="5" l="1"/>
  <c r="I993" i="5"/>
  <c r="D514" i="1"/>
  <c r="E507" i="4" s="1"/>
  <c r="J511" i="5" l="1"/>
  <c r="D515" i="1"/>
  <c r="E508" i="4" s="1"/>
  <c r="J512" i="5" l="1"/>
  <c r="D516" i="1"/>
  <c r="E509" i="4" s="1"/>
  <c r="J513" i="5" l="1"/>
  <c r="D517" i="1"/>
  <c r="E510" i="4" s="1"/>
  <c r="J514" i="5" l="1"/>
  <c r="D518" i="1"/>
  <c r="E511" i="4" s="1"/>
  <c r="J515" i="5" l="1"/>
  <c r="D519" i="1"/>
  <c r="E512" i="4" s="1"/>
  <c r="J516" i="5" l="1"/>
  <c r="D520" i="1"/>
  <c r="E513" i="4" s="1"/>
  <c r="J517" i="5" l="1"/>
  <c r="D521" i="1"/>
  <c r="E514" i="4" s="1"/>
  <c r="J518" i="5" l="1"/>
  <c r="D522" i="1"/>
  <c r="E515" i="4" s="1"/>
  <c r="J519" i="5" l="1"/>
  <c r="D523" i="1"/>
  <c r="E516" i="4" s="1"/>
  <c r="J520" i="5" l="1"/>
  <c r="D524" i="1"/>
  <c r="E517" i="4" s="1"/>
  <c r="J521" i="5" l="1"/>
  <c r="D525" i="1"/>
  <c r="E518" i="4" s="1"/>
  <c r="J522" i="5" l="1"/>
  <c r="D526" i="1"/>
  <c r="E519" i="4" s="1"/>
  <c r="J523" i="5" l="1"/>
  <c r="D527" i="1"/>
  <c r="E520" i="4" s="1"/>
  <c r="J524" i="5" l="1"/>
  <c r="D528" i="1"/>
  <c r="E521" i="4" s="1"/>
  <c r="J525" i="5" l="1"/>
  <c r="D529" i="1"/>
  <c r="E522" i="4" s="1"/>
  <c r="J526" i="5" l="1"/>
  <c r="D530" i="1"/>
  <c r="E523" i="4" s="1"/>
  <c r="J527" i="5" l="1"/>
  <c r="D531" i="1"/>
  <c r="E524" i="4" s="1"/>
  <c r="J528" i="5" l="1"/>
  <c r="D532" i="1"/>
  <c r="E525" i="4" s="1"/>
  <c r="J529" i="5" l="1"/>
  <c r="D533" i="1"/>
  <c r="E526" i="4" s="1"/>
  <c r="J530" i="5" l="1"/>
  <c r="D534" i="1"/>
  <c r="E527" i="4" s="1"/>
  <c r="J531" i="5" l="1"/>
  <c r="D535" i="1"/>
  <c r="E528" i="4" s="1"/>
  <c r="J532" i="5" l="1"/>
  <c r="D536" i="1"/>
  <c r="E529" i="4" s="1"/>
  <c r="J533" i="5" l="1"/>
  <c r="D537" i="1"/>
  <c r="E530" i="4" s="1"/>
  <c r="J534" i="5" l="1"/>
  <c r="D538" i="1"/>
  <c r="E531" i="4" s="1"/>
  <c r="J535" i="5" l="1"/>
  <c r="D539" i="1"/>
  <c r="E532" i="4" s="1"/>
  <c r="J536" i="5" l="1"/>
  <c r="D540" i="1"/>
  <c r="E533" i="4" s="1"/>
  <c r="J537" i="5" l="1"/>
  <c r="D541" i="1"/>
  <c r="E534" i="4" s="1"/>
  <c r="J538" i="5" l="1"/>
  <c r="D542" i="1"/>
  <c r="E535" i="4" s="1"/>
  <c r="J539" i="5" l="1"/>
  <c r="D543" i="1"/>
  <c r="E536" i="4" s="1"/>
  <c r="J540" i="5" l="1"/>
  <c r="D544" i="1"/>
  <c r="E537" i="4" s="1"/>
  <c r="J541" i="5" l="1"/>
  <c r="D545" i="1"/>
  <c r="E538" i="4" s="1"/>
  <c r="J542" i="5" l="1"/>
  <c r="D546" i="1"/>
  <c r="E539" i="4" s="1"/>
  <c r="J543" i="5" l="1"/>
  <c r="D547" i="1"/>
  <c r="E540" i="4" s="1"/>
  <c r="J544" i="5" l="1"/>
  <c r="D548" i="1"/>
  <c r="E541" i="4" s="1"/>
  <c r="J545" i="5" l="1"/>
  <c r="D549" i="1"/>
  <c r="E542" i="4" s="1"/>
  <c r="J546" i="5" l="1"/>
  <c r="D550" i="1"/>
  <c r="E543" i="4" s="1"/>
  <c r="J547" i="5" l="1"/>
  <c r="D551" i="1"/>
  <c r="E544" i="4" s="1"/>
  <c r="J548" i="5" l="1"/>
  <c r="D552" i="1"/>
  <c r="E545" i="4" s="1"/>
  <c r="J549" i="5" l="1"/>
  <c r="D553" i="1"/>
  <c r="E546" i="4" s="1"/>
  <c r="J550" i="5" l="1"/>
  <c r="D554" i="1"/>
  <c r="E547" i="4" s="1"/>
  <c r="J551" i="5" l="1"/>
  <c r="D555" i="1"/>
  <c r="E548" i="4" s="1"/>
  <c r="J552" i="5" l="1"/>
  <c r="D556" i="1"/>
  <c r="E549" i="4" s="1"/>
  <c r="J553" i="5" l="1"/>
  <c r="D557" i="1"/>
  <c r="E550" i="4" s="1"/>
  <c r="J554" i="5" l="1"/>
  <c r="D558" i="1"/>
  <c r="E551" i="4" s="1"/>
  <c r="J555" i="5" l="1"/>
  <c r="D559" i="1"/>
  <c r="E552" i="4" s="1"/>
  <c r="J556" i="5" l="1"/>
  <c r="D560" i="1"/>
  <c r="E553" i="4" s="1"/>
  <c r="J557" i="5" l="1"/>
  <c r="D561" i="1"/>
  <c r="E554" i="4" s="1"/>
  <c r="J558" i="5" l="1"/>
  <c r="D562" i="1"/>
  <c r="E555" i="4" s="1"/>
  <c r="J559" i="5" l="1"/>
  <c r="D563" i="1"/>
  <c r="E556" i="4" s="1"/>
  <c r="J560" i="5" l="1"/>
  <c r="D564" i="1"/>
  <c r="E557" i="4" s="1"/>
  <c r="J561" i="5" l="1"/>
  <c r="D565" i="1"/>
  <c r="E558" i="4" s="1"/>
  <c r="J562" i="5" l="1"/>
  <c r="D566" i="1"/>
  <c r="E559" i="4" s="1"/>
  <c r="J563" i="5" l="1"/>
  <c r="D567" i="1"/>
  <c r="E560" i="4" s="1"/>
  <c r="J564" i="5" l="1"/>
  <c r="D568" i="1"/>
  <c r="E561" i="4" s="1"/>
  <c r="J565" i="5" l="1"/>
  <c r="D569" i="1"/>
  <c r="E562" i="4" s="1"/>
  <c r="J566" i="5" l="1"/>
  <c r="D570" i="1"/>
  <c r="E563" i="4" s="1"/>
  <c r="J567" i="5" l="1"/>
  <c r="D571" i="1"/>
  <c r="E564" i="4" s="1"/>
  <c r="J568" i="5" l="1"/>
  <c r="D572" i="1"/>
  <c r="E565" i="4" s="1"/>
  <c r="J569" i="5" l="1"/>
  <c r="D573" i="1"/>
  <c r="E566" i="4" s="1"/>
  <c r="J570" i="5" l="1"/>
  <c r="D574" i="1"/>
  <c r="E567" i="4" s="1"/>
  <c r="J571" i="5" l="1"/>
  <c r="D575" i="1"/>
  <c r="E568" i="4" s="1"/>
  <c r="J572" i="5" l="1"/>
  <c r="D576" i="1"/>
  <c r="E569" i="4" s="1"/>
  <c r="J573" i="5" l="1"/>
  <c r="D577" i="1"/>
  <c r="E570" i="4" s="1"/>
  <c r="J574" i="5" l="1"/>
  <c r="D578" i="1"/>
  <c r="E571" i="4" s="1"/>
  <c r="J575" i="5" l="1"/>
  <c r="D579" i="1"/>
  <c r="E572" i="4" s="1"/>
  <c r="J576" i="5" l="1"/>
  <c r="D580" i="1"/>
  <c r="E573" i="4" s="1"/>
  <c r="J577" i="5" l="1"/>
  <c r="D581" i="1"/>
  <c r="E574" i="4" s="1"/>
  <c r="J578" i="5" l="1"/>
  <c r="D582" i="1"/>
  <c r="E575" i="4" s="1"/>
  <c r="J579" i="5" l="1"/>
  <c r="D583" i="1"/>
  <c r="E576" i="4" s="1"/>
  <c r="J580" i="5" l="1"/>
  <c r="D584" i="1"/>
  <c r="E577" i="4" s="1"/>
  <c r="J581" i="5" l="1"/>
  <c r="D585" i="1"/>
  <c r="E578" i="4" s="1"/>
  <c r="J582" i="5" l="1"/>
  <c r="D586" i="1"/>
  <c r="E579" i="4" s="1"/>
  <c r="J583" i="5" l="1"/>
  <c r="D587" i="1"/>
  <c r="E580" i="4" s="1"/>
  <c r="J584" i="5" l="1"/>
  <c r="D588" i="1"/>
  <c r="E581" i="4" s="1"/>
  <c r="J585" i="5" l="1"/>
  <c r="D589" i="1"/>
  <c r="E582" i="4" s="1"/>
  <c r="J586" i="5" l="1"/>
  <c r="D590" i="1"/>
  <c r="E583" i="4" s="1"/>
  <c r="J587" i="5" l="1"/>
  <c r="D591" i="1"/>
  <c r="E584" i="4" s="1"/>
  <c r="J588" i="5" l="1"/>
  <c r="D592" i="1"/>
  <c r="E585" i="4" s="1"/>
  <c r="J589" i="5" l="1"/>
  <c r="D593" i="1"/>
  <c r="E586" i="4" s="1"/>
  <c r="J590" i="5" l="1"/>
  <c r="D594" i="1"/>
  <c r="E587" i="4" s="1"/>
  <c r="J591" i="5" l="1"/>
  <c r="D595" i="1"/>
  <c r="E588" i="4" s="1"/>
  <c r="J592" i="5" l="1"/>
  <c r="D596" i="1"/>
  <c r="E589" i="4" s="1"/>
  <c r="J593" i="5" l="1"/>
  <c r="D597" i="1"/>
  <c r="E590" i="4" s="1"/>
  <c r="J594" i="5" l="1"/>
  <c r="D598" i="1"/>
  <c r="E591" i="4" s="1"/>
  <c r="J595" i="5" l="1"/>
  <c r="D599" i="1"/>
  <c r="E592" i="4" s="1"/>
  <c r="J596" i="5" l="1"/>
  <c r="D600" i="1"/>
  <c r="E593" i="4" s="1"/>
  <c r="J597" i="5" l="1"/>
  <c r="D601" i="1"/>
  <c r="E594" i="4" s="1"/>
  <c r="J598" i="5" l="1"/>
  <c r="D602" i="1"/>
  <c r="E595" i="4" s="1"/>
  <c r="J599" i="5" l="1"/>
  <c r="D603" i="1"/>
  <c r="E596" i="4" s="1"/>
  <c r="J600" i="5" l="1"/>
  <c r="D604" i="1"/>
  <c r="E597" i="4" s="1"/>
  <c r="J601" i="5" l="1"/>
  <c r="D605" i="1"/>
  <c r="E598" i="4" s="1"/>
  <c r="J602" i="5" l="1"/>
  <c r="D606" i="1"/>
  <c r="E599" i="4" s="1"/>
  <c r="J603" i="5" l="1"/>
  <c r="D607" i="1"/>
  <c r="E600" i="4" s="1"/>
  <c r="J604" i="5" l="1"/>
  <c r="D608" i="1"/>
  <c r="E601" i="4" s="1"/>
  <c r="J605" i="5" l="1"/>
  <c r="J992" i="5" s="1"/>
  <c r="D609" i="1"/>
  <c r="E602" i="4" s="1"/>
  <c r="K606" i="5" l="1"/>
  <c r="J993" i="5"/>
  <c r="D610" i="1"/>
  <c r="E603" i="4" s="1"/>
  <c r="K607" i="5" l="1"/>
  <c r="D611" i="1"/>
  <c r="E604" i="4" s="1"/>
  <c r="K608" i="5" l="1"/>
  <c r="D612" i="1"/>
  <c r="E605" i="4" s="1"/>
  <c r="K609" i="5" l="1"/>
  <c r="D613" i="1"/>
  <c r="E606" i="4" s="1"/>
  <c r="K610" i="5" l="1"/>
  <c r="D614" i="1"/>
  <c r="E607" i="4" s="1"/>
  <c r="K611" i="5" l="1"/>
  <c r="D615" i="1"/>
  <c r="E608" i="4" s="1"/>
  <c r="K612" i="5" l="1"/>
  <c r="D616" i="1"/>
  <c r="E609" i="4" s="1"/>
  <c r="K613" i="5" l="1"/>
  <c r="D617" i="1"/>
  <c r="E610" i="4" s="1"/>
  <c r="K614" i="5" l="1"/>
  <c r="D618" i="1"/>
  <c r="E611" i="4" s="1"/>
  <c r="K615" i="5" l="1"/>
  <c r="D619" i="1"/>
  <c r="E612" i="4" s="1"/>
  <c r="K616" i="5" l="1"/>
  <c r="D620" i="1"/>
  <c r="E613" i="4" s="1"/>
  <c r="K617" i="5" l="1"/>
  <c r="D621" i="1"/>
  <c r="E614" i="4" s="1"/>
  <c r="K618" i="5" l="1"/>
  <c r="D622" i="1"/>
  <c r="E615" i="4" s="1"/>
  <c r="K619" i="5" l="1"/>
  <c r="D623" i="1"/>
  <c r="E616" i="4" s="1"/>
  <c r="K620" i="5" l="1"/>
  <c r="D624" i="1"/>
  <c r="E617" i="4" s="1"/>
  <c r="K621" i="5" l="1"/>
  <c r="D625" i="1"/>
  <c r="E618" i="4" s="1"/>
  <c r="K622" i="5" l="1"/>
  <c r="D626" i="1"/>
  <c r="E619" i="4" s="1"/>
  <c r="K623" i="5" l="1"/>
  <c r="D627" i="1"/>
  <c r="E620" i="4" s="1"/>
  <c r="K624" i="5" l="1"/>
  <c r="D628" i="1"/>
  <c r="E621" i="4" s="1"/>
  <c r="K625" i="5" l="1"/>
  <c r="D629" i="1"/>
  <c r="E622" i="4" s="1"/>
  <c r="K626" i="5" l="1"/>
  <c r="D630" i="1"/>
  <c r="E623" i="4" s="1"/>
  <c r="K627" i="5" l="1"/>
  <c r="D631" i="1"/>
  <c r="E624" i="4" s="1"/>
  <c r="K628" i="5" l="1"/>
  <c r="D632" i="1"/>
  <c r="E625" i="4" s="1"/>
  <c r="K629" i="5" l="1"/>
  <c r="D633" i="1"/>
  <c r="E626" i="4" s="1"/>
  <c r="K630" i="5" l="1"/>
  <c r="D634" i="1"/>
  <c r="E627" i="4" s="1"/>
  <c r="K631" i="5" l="1"/>
  <c r="D635" i="1"/>
  <c r="E628" i="4" s="1"/>
  <c r="K632" i="5" l="1"/>
  <c r="D636" i="1"/>
  <c r="E629" i="4" s="1"/>
  <c r="K633" i="5" l="1"/>
  <c r="D637" i="1"/>
  <c r="E630" i="4" s="1"/>
  <c r="K634" i="5" l="1"/>
  <c r="D638" i="1"/>
  <c r="E631" i="4" s="1"/>
  <c r="K635" i="5" l="1"/>
  <c r="D639" i="1"/>
  <c r="E632" i="4" s="1"/>
  <c r="K636" i="5" l="1"/>
  <c r="D640" i="1"/>
  <c r="E633" i="4" s="1"/>
  <c r="K637" i="5" l="1"/>
  <c r="D641" i="1"/>
  <c r="E634" i="4" s="1"/>
  <c r="K638" i="5" l="1"/>
  <c r="D642" i="1"/>
  <c r="E635" i="4" s="1"/>
  <c r="K639" i="5" l="1"/>
  <c r="D643" i="1"/>
  <c r="E636" i="4" s="1"/>
  <c r="K640" i="5" l="1"/>
  <c r="D644" i="1"/>
  <c r="E637" i="4" s="1"/>
  <c r="K641" i="5" l="1"/>
  <c r="D645" i="1"/>
  <c r="E638" i="4" s="1"/>
  <c r="K642" i="5" l="1"/>
  <c r="D646" i="1"/>
  <c r="E639" i="4" s="1"/>
  <c r="K643" i="5" l="1"/>
  <c r="D647" i="1"/>
  <c r="E640" i="4" s="1"/>
  <c r="K644" i="5" l="1"/>
  <c r="D648" i="1"/>
  <c r="E641" i="4" s="1"/>
  <c r="K645" i="5" l="1"/>
  <c r="D649" i="1"/>
  <c r="E642" i="4" s="1"/>
  <c r="K646" i="5" l="1"/>
  <c r="D650" i="1"/>
  <c r="E643" i="4" s="1"/>
  <c r="K647" i="5" l="1"/>
  <c r="D651" i="1"/>
  <c r="E644" i="4" s="1"/>
  <c r="K648" i="5" l="1"/>
  <c r="D652" i="1"/>
  <c r="E645" i="4" s="1"/>
  <c r="K649" i="5" l="1"/>
  <c r="D653" i="1"/>
  <c r="E646" i="4" s="1"/>
  <c r="K650" i="5" l="1"/>
  <c r="D654" i="1"/>
  <c r="E647" i="4" s="1"/>
  <c r="K651" i="5" l="1"/>
  <c r="D655" i="1"/>
  <c r="E648" i="4" s="1"/>
  <c r="K652" i="5" l="1"/>
  <c r="D656" i="1"/>
  <c r="E649" i="4" s="1"/>
  <c r="K653" i="5" l="1"/>
  <c r="K992" i="5" s="1"/>
  <c r="D657" i="1"/>
  <c r="E650" i="4" s="1"/>
  <c r="L654" i="5" l="1"/>
  <c r="K993" i="5"/>
  <c r="D658" i="1"/>
  <c r="E651" i="4" s="1"/>
  <c r="L655" i="5" l="1"/>
  <c r="D659" i="1"/>
  <c r="E652" i="4" s="1"/>
  <c r="L656" i="5" l="1"/>
  <c r="D660" i="1"/>
  <c r="E653" i="4" s="1"/>
  <c r="L657" i="5" l="1"/>
  <c r="D661" i="1"/>
  <c r="E654" i="4" s="1"/>
  <c r="L658" i="5" l="1"/>
  <c r="D662" i="1"/>
  <c r="E655" i="4" s="1"/>
  <c r="L659" i="5" l="1"/>
  <c r="D663" i="1"/>
  <c r="E656" i="4" s="1"/>
  <c r="L660" i="5" l="1"/>
  <c r="D664" i="1"/>
  <c r="E657" i="4" s="1"/>
  <c r="L661" i="5" l="1"/>
  <c r="D665" i="1"/>
  <c r="E658" i="4" s="1"/>
  <c r="L662" i="5" l="1"/>
  <c r="D666" i="1"/>
  <c r="E659" i="4" s="1"/>
  <c r="L663" i="5" l="1"/>
  <c r="D667" i="1"/>
  <c r="E660" i="4" s="1"/>
  <c r="L664" i="5" l="1"/>
  <c r="D668" i="1"/>
  <c r="E661" i="4" s="1"/>
  <c r="L665" i="5" l="1"/>
  <c r="D669" i="1"/>
  <c r="E662" i="4" s="1"/>
  <c r="L666" i="5" l="1"/>
  <c r="D670" i="1"/>
  <c r="E663" i="4" s="1"/>
  <c r="L667" i="5" l="1"/>
  <c r="D671" i="1"/>
  <c r="E664" i="4" s="1"/>
  <c r="L668" i="5" l="1"/>
  <c r="D672" i="1"/>
  <c r="E665" i="4" s="1"/>
  <c r="L669" i="5" l="1"/>
  <c r="D673" i="1"/>
  <c r="E666" i="4" s="1"/>
  <c r="L670" i="5" l="1"/>
  <c r="D674" i="1"/>
  <c r="E667" i="4" s="1"/>
  <c r="L671" i="5" l="1"/>
  <c r="D675" i="1"/>
  <c r="E668" i="4" s="1"/>
  <c r="L672" i="5" l="1"/>
  <c r="D676" i="1"/>
  <c r="E669" i="4" s="1"/>
  <c r="L673" i="5" l="1"/>
  <c r="D677" i="1"/>
  <c r="E670" i="4" s="1"/>
  <c r="L674" i="5" l="1"/>
  <c r="D678" i="1"/>
  <c r="E671" i="4" s="1"/>
  <c r="L675" i="5" l="1"/>
  <c r="D679" i="1"/>
  <c r="E672" i="4" s="1"/>
  <c r="L676" i="5" l="1"/>
  <c r="D680" i="1"/>
  <c r="E673" i="4" s="1"/>
  <c r="L677" i="5" l="1"/>
  <c r="D681" i="1"/>
  <c r="E674" i="4" s="1"/>
  <c r="L678" i="5" l="1"/>
  <c r="D682" i="1"/>
  <c r="E675" i="4" s="1"/>
  <c r="L679" i="5" l="1"/>
  <c r="D683" i="1"/>
  <c r="E676" i="4" s="1"/>
  <c r="L680" i="5" l="1"/>
  <c r="D684" i="1"/>
  <c r="E677" i="4" s="1"/>
  <c r="L681" i="5" l="1"/>
  <c r="D685" i="1"/>
  <c r="E678" i="4" s="1"/>
  <c r="L682" i="5" l="1"/>
  <c r="D686" i="1"/>
  <c r="E679" i="4" s="1"/>
  <c r="L683" i="5" l="1"/>
  <c r="D687" i="1"/>
  <c r="E680" i="4" s="1"/>
  <c r="L684" i="5" l="1"/>
  <c r="D688" i="1"/>
  <c r="E681" i="4" s="1"/>
  <c r="L685" i="5" l="1"/>
  <c r="D689" i="1"/>
  <c r="E682" i="4" s="1"/>
  <c r="L686" i="5" l="1"/>
  <c r="D690" i="1"/>
  <c r="E683" i="4" s="1"/>
  <c r="L687" i="5" l="1"/>
  <c r="D691" i="1"/>
  <c r="E684" i="4" s="1"/>
  <c r="L688" i="5" l="1"/>
  <c r="D692" i="1"/>
  <c r="E685" i="4" s="1"/>
  <c r="L689" i="5" l="1"/>
  <c r="D693" i="1"/>
  <c r="E686" i="4" s="1"/>
  <c r="L690" i="5" l="1"/>
  <c r="D694" i="1"/>
  <c r="E687" i="4" s="1"/>
  <c r="L691" i="5" l="1"/>
  <c r="D695" i="1"/>
  <c r="E688" i="4" s="1"/>
  <c r="L692" i="5" l="1"/>
  <c r="D696" i="1"/>
  <c r="E689" i="4" s="1"/>
  <c r="L693" i="5" l="1"/>
  <c r="D697" i="1"/>
  <c r="E690" i="4" s="1"/>
  <c r="L694" i="5" l="1"/>
  <c r="D698" i="1"/>
  <c r="E691" i="4" s="1"/>
  <c r="L695" i="5" l="1"/>
  <c r="D699" i="1"/>
  <c r="E692" i="4" s="1"/>
  <c r="L696" i="5" l="1"/>
  <c r="D700" i="1"/>
  <c r="E693" i="4" s="1"/>
  <c r="L697" i="5" l="1"/>
  <c r="D701" i="1"/>
  <c r="E694" i="4" s="1"/>
  <c r="L698" i="5" l="1"/>
  <c r="D702" i="1"/>
  <c r="E695" i="4" s="1"/>
  <c r="L699" i="5" l="1"/>
  <c r="D703" i="1"/>
  <c r="E696" i="4" s="1"/>
  <c r="L700" i="5" l="1"/>
  <c r="D704" i="1"/>
  <c r="E697" i="4" s="1"/>
  <c r="L701" i="5" l="1"/>
  <c r="D705" i="1"/>
  <c r="E698" i="4" s="1"/>
  <c r="L702" i="5" l="1"/>
  <c r="D706" i="1"/>
  <c r="E699" i="4" s="1"/>
  <c r="L703" i="5" l="1"/>
  <c r="D707" i="1"/>
  <c r="E700" i="4" s="1"/>
  <c r="L704" i="5" l="1"/>
  <c r="D708" i="1"/>
  <c r="E701" i="4" s="1"/>
  <c r="L705" i="5" l="1"/>
  <c r="D709" i="1"/>
  <c r="E702" i="4" s="1"/>
  <c r="L706" i="5" l="1"/>
  <c r="D710" i="1"/>
  <c r="E703" i="4" s="1"/>
  <c r="L707" i="5" l="1"/>
  <c r="D711" i="1"/>
  <c r="E704" i="4" s="1"/>
  <c r="L708" i="5" l="1"/>
  <c r="D712" i="1"/>
  <c r="E705" i="4" s="1"/>
  <c r="L709" i="5" l="1"/>
  <c r="D713" i="1"/>
  <c r="E706" i="4" s="1"/>
  <c r="L710" i="5" l="1"/>
  <c r="D714" i="1"/>
  <c r="E707" i="4" s="1"/>
  <c r="L711" i="5" l="1"/>
  <c r="D715" i="1"/>
  <c r="E708" i="4" s="1"/>
  <c r="L712" i="5" l="1"/>
  <c r="D716" i="1"/>
  <c r="E709" i="4" s="1"/>
  <c r="L713" i="5" l="1"/>
  <c r="D717" i="1"/>
  <c r="E710" i="4" s="1"/>
  <c r="L714" i="5" l="1"/>
  <c r="D718" i="1"/>
  <c r="E711" i="4" s="1"/>
  <c r="L715" i="5" l="1"/>
  <c r="D719" i="1"/>
  <c r="E712" i="4" s="1"/>
  <c r="L716" i="5" l="1"/>
  <c r="D720" i="1"/>
  <c r="E713" i="4" s="1"/>
  <c r="L717" i="5" l="1"/>
  <c r="D721" i="1"/>
  <c r="E714" i="4" s="1"/>
  <c r="L718" i="5" l="1"/>
  <c r="D722" i="1"/>
  <c r="E715" i="4" s="1"/>
  <c r="L719" i="5" l="1"/>
  <c r="D723" i="1"/>
  <c r="E716" i="4" s="1"/>
  <c r="L720" i="5" l="1"/>
  <c r="D724" i="1"/>
  <c r="E717" i="4" s="1"/>
  <c r="L721" i="5" l="1"/>
  <c r="D725" i="1"/>
  <c r="E718" i="4" s="1"/>
  <c r="L722" i="5" l="1"/>
  <c r="D726" i="1"/>
  <c r="E719" i="4" s="1"/>
  <c r="L723" i="5" l="1"/>
  <c r="D727" i="1"/>
  <c r="E720" i="4" s="1"/>
  <c r="L724" i="5" l="1"/>
  <c r="D728" i="1"/>
  <c r="E721" i="4" s="1"/>
  <c r="L725" i="5" l="1"/>
  <c r="D729" i="1"/>
  <c r="E722" i="4" s="1"/>
  <c r="L726" i="5" l="1"/>
  <c r="D730" i="1"/>
  <c r="E723" i="4" s="1"/>
  <c r="L727" i="5" l="1"/>
  <c r="D731" i="1"/>
  <c r="E724" i="4" s="1"/>
  <c r="L728" i="5" l="1"/>
  <c r="D732" i="1"/>
  <c r="E725" i="4" s="1"/>
  <c r="L729" i="5" l="1"/>
  <c r="D733" i="1"/>
  <c r="E726" i="4" s="1"/>
  <c r="L730" i="5" l="1"/>
  <c r="D734" i="1"/>
  <c r="E727" i="4" s="1"/>
  <c r="L731" i="5" l="1"/>
  <c r="D735" i="1"/>
  <c r="E728" i="4" s="1"/>
  <c r="L732" i="5" l="1"/>
  <c r="D736" i="1"/>
  <c r="E729" i="4" s="1"/>
  <c r="L733" i="5" l="1"/>
  <c r="D737" i="1"/>
  <c r="E730" i="4" s="1"/>
  <c r="L734" i="5" l="1"/>
  <c r="D738" i="1"/>
  <c r="E731" i="4" s="1"/>
  <c r="L735" i="5" l="1"/>
  <c r="D739" i="1"/>
  <c r="E732" i="4" s="1"/>
  <c r="L736" i="5" l="1"/>
  <c r="D740" i="1"/>
  <c r="E733" i="4" s="1"/>
  <c r="L737" i="5" l="1"/>
  <c r="D741" i="1"/>
  <c r="E734" i="4" s="1"/>
  <c r="L738" i="5" l="1"/>
  <c r="D742" i="1"/>
  <c r="E735" i="4" s="1"/>
  <c r="L739" i="5" l="1"/>
  <c r="D743" i="1"/>
  <c r="E736" i="4" s="1"/>
  <c r="L740" i="5" l="1"/>
  <c r="D744" i="1"/>
  <c r="E737" i="4" s="1"/>
  <c r="L741" i="5" l="1"/>
  <c r="D745" i="1"/>
  <c r="E738" i="4" s="1"/>
  <c r="L742" i="5" l="1"/>
  <c r="D746" i="1"/>
  <c r="E739" i="4" s="1"/>
  <c r="L743" i="5" l="1"/>
  <c r="D747" i="1"/>
  <c r="E740" i="4" s="1"/>
  <c r="L744" i="5" l="1"/>
  <c r="D748" i="1"/>
  <c r="E741" i="4" s="1"/>
  <c r="L745" i="5" l="1"/>
  <c r="D749" i="1"/>
  <c r="E742" i="4" s="1"/>
  <c r="L746" i="5" l="1"/>
  <c r="D750" i="1"/>
  <c r="E743" i="4" s="1"/>
  <c r="L747" i="5" l="1"/>
  <c r="D751" i="1"/>
  <c r="E744" i="4" s="1"/>
  <c r="L748" i="5" l="1"/>
  <c r="D752" i="1"/>
  <c r="E745" i="4" s="1"/>
  <c r="L749" i="5" l="1"/>
  <c r="L992" i="5" s="1"/>
  <c r="D753" i="1"/>
  <c r="E746" i="4" s="1"/>
  <c r="M750" i="5" l="1"/>
  <c r="L993" i="5"/>
  <c r="D754" i="1"/>
  <c r="E747" i="4" s="1"/>
  <c r="M751" i="5" l="1"/>
  <c r="D755" i="1"/>
  <c r="E748" i="4" s="1"/>
  <c r="M752" i="5" l="1"/>
  <c r="D756" i="1"/>
  <c r="E749" i="4" s="1"/>
  <c r="M753" i="5" l="1"/>
  <c r="D757" i="1"/>
  <c r="E750" i="4" s="1"/>
  <c r="M754" i="5" l="1"/>
  <c r="D758" i="1"/>
  <c r="E751" i="4" s="1"/>
  <c r="M755" i="5" l="1"/>
  <c r="D759" i="1"/>
  <c r="E752" i="4" s="1"/>
  <c r="M756" i="5" l="1"/>
  <c r="D760" i="1"/>
  <c r="E753" i="4" s="1"/>
  <c r="M757" i="5" l="1"/>
  <c r="D761" i="1"/>
  <c r="E754" i="4" s="1"/>
  <c r="M758" i="5" l="1"/>
  <c r="D762" i="1"/>
  <c r="E755" i="4" s="1"/>
  <c r="M759" i="5" l="1"/>
  <c r="D763" i="1"/>
  <c r="E756" i="4" s="1"/>
  <c r="M760" i="5" l="1"/>
  <c r="D764" i="1"/>
  <c r="E757" i="4" s="1"/>
  <c r="M761" i="5" l="1"/>
  <c r="D765" i="1"/>
  <c r="E758" i="4" s="1"/>
  <c r="M762" i="5" l="1"/>
  <c r="D766" i="1"/>
  <c r="E759" i="4" s="1"/>
  <c r="M763" i="5" l="1"/>
  <c r="D767" i="1"/>
  <c r="E760" i="4" s="1"/>
  <c r="M764" i="5" l="1"/>
  <c r="D768" i="1"/>
  <c r="E761" i="4" s="1"/>
  <c r="M765" i="5" l="1"/>
  <c r="D769" i="1"/>
  <c r="E762" i="4" s="1"/>
  <c r="M766" i="5" l="1"/>
  <c r="D770" i="1"/>
  <c r="E763" i="4" s="1"/>
  <c r="M767" i="5" l="1"/>
  <c r="D771" i="1"/>
  <c r="E764" i="4" s="1"/>
  <c r="M768" i="5" l="1"/>
  <c r="D772" i="1"/>
  <c r="E765" i="4" s="1"/>
  <c r="M769" i="5" l="1"/>
  <c r="D773" i="1"/>
  <c r="E766" i="4" s="1"/>
  <c r="M770" i="5" l="1"/>
  <c r="D774" i="1"/>
  <c r="E767" i="4" s="1"/>
  <c r="M771" i="5" l="1"/>
  <c r="D775" i="1"/>
  <c r="E768" i="4" s="1"/>
  <c r="M772" i="5" l="1"/>
  <c r="D776" i="1"/>
  <c r="E769" i="4" s="1"/>
  <c r="M773" i="5" l="1"/>
  <c r="D777" i="1"/>
  <c r="E770" i="4" s="1"/>
  <c r="M774" i="5" l="1"/>
  <c r="D778" i="1"/>
  <c r="E771" i="4" s="1"/>
  <c r="M775" i="5" l="1"/>
  <c r="D779" i="1"/>
  <c r="E772" i="4" s="1"/>
  <c r="M776" i="5" l="1"/>
  <c r="D780" i="1"/>
  <c r="E773" i="4" s="1"/>
  <c r="M777" i="5" l="1"/>
  <c r="D781" i="1"/>
  <c r="E774" i="4" s="1"/>
  <c r="M778" i="5" l="1"/>
  <c r="D782" i="1"/>
  <c r="E775" i="4" s="1"/>
  <c r="M779" i="5" l="1"/>
  <c r="D783" i="1"/>
  <c r="E776" i="4" s="1"/>
  <c r="M780" i="5" l="1"/>
  <c r="D784" i="1"/>
  <c r="E777" i="4" s="1"/>
  <c r="M781" i="5" l="1"/>
  <c r="D785" i="1"/>
  <c r="E778" i="4" s="1"/>
  <c r="M782" i="5" l="1"/>
  <c r="D786" i="1"/>
  <c r="E779" i="4" s="1"/>
  <c r="M783" i="5" l="1"/>
  <c r="D787" i="1"/>
  <c r="E780" i="4" s="1"/>
  <c r="M784" i="5" l="1"/>
  <c r="D788" i="1"/>
  <c r="E781" i="4" s="1"/>
  <c r="M785" i="5" l="1"/>
  <c r="D789" i="1"/>
  <c r="E782" i="4" s="1"/>
  <c r="M786" i="5" l="1"/>
  <c r="D790" i="1"/>
  <c r="E783" i="4" s="1"/>
  <c r="M787" i="5" l="1"/>
  <c r="D791" i="1"/>
  <c r="E784" i="4" s="1"/>
  <c r="M788" i="5" l="1"/>
  <c r="D792" i="1"/>
  <c r="E785" i="4" s="1"/>
  <c r="M789" i="5" l="1"/>
  <c r="D793" i="1"/>
  <c r="E786" i="4" s="1"/>
  <c r="M790" i="5" l="1"/>
  <c r="D794" i="1"/>
  <c r="E787" i="4" s="1"/>
  <c r="M791" i="5" l="1"/>
  <c r="D795" i="1"/>
  <c r="E788" i="4" s="1"/>
  <c r="M792" i="5" l="1"/>
  <c r="D796" i="1"/>
  <c r="E789" i="4" s="1"/>
  <c r="M793" i="5" l="1"/>
  <c r="D797" i="1"/>
  <c r="E790" i="4" s="1"/>
  <c r="M794" i="5" l="1"/>
  <c r="D798" i="1"/>
  <c r="E791" i="4" s="1"/>
  <c r="M795" i="5" l="1"/>
  <c r="D799" i="1"/>
  <c r="E792" i="4" s="1"/>
  <c r="M796" i="5" l="1"/>
  <c r="D800" i="1"/>
  <c r="E793" i="4" s="1"/>
  <c r="M797" i="5" l="1"/>
  <c r="D801" i="1"/>
  <c r="E794" i="4" s="1"/>
  <c r="M798" i="5" l="1"/>
  <c r="D802" i="1"/>
  <c r="E795" i="4" s="1"/>
  <c r="M799" i="5" l="1"/>
  <c r="D803" i="1"/>
  <c r="E796" i="4" s="1"/>
  <c r="M800" i="5" l="1"/>
  <c r="D804" i="1"/>
  <c r="E797" i="4" s="1"/>
  <c r="M801" i="5" l="1"/>
  <c r="D805" i="1"/>
  <c r="E798" i="4" s="1"/>
  <c r="M802" i="5" l="1"/>
  <c r="D806" i="1"/>
  <c r="E799" i="4" s="1"/>
  <c r="M803" i="5" l="1"/>
  <c r="D807" i="1"/>
  <c r="E800" i="4" s="1"/>
  <c r="M804" i="5" l="1"/>
  <c r="D808" i="1"/>
  <c r="E801" i="4" s="1"/>
  <c r="M805" i="5" l="1"/>
  <c r="D809" i="1"/>
  <c r="E802" i="4" s="1"/>
  <c r="M806" i="5" l="1"/>
  <c r="D810" i="1"/>
  <c r="E803" i="4" s="1"/>
  <c r="M807" i="5" l="1"/>
  <c r="D811" i="1"/>
  <c r="E804" i="4" s="1"/>
  <c r="M808" i="5" l="1"/>
  <c r="D812" i="1"/>
  <c r="E805" i="4" s="1"/>
  <c r="M809" i="5" l="1"/>
  <c r="D813" i="1"/>
  <c r="E806" i="4" s="1"/>
  <c r="M810" i="5" l="1"/>
  <c r="D814" i="1"/>
  <c r="E807" i="4" s="1"/>
  <c r="M811" i="5" l="1"/>
  <c r="D815" i="1"/>
  <c r="E808" i="4" s="1"/>
  <c r="M812" i="5" l="1"/>
  <c r="D816" i="1"/>
  <c r="E809" i="4" s="1"/>
  <c r="M813" i="5" l="1"/>
  <c r="D817" i="1"/>
  <c r="E810" i="4" s="1"/>
  <c r="M814" i="5" l="1"/>
  <c r="D818" i="1"/>
  <c r="E811" i="4" s="1"/>
  <c r="M815" i="5" l="1"/>
  <c r="D819" i="1"/>
  <c r="E812" i="4" s="1"/>
  <c r="M816" i="5" l="1"/>
  <c r="D820" i="1"/>
  <c r="E813" i="4" s="1"/>
  <c r="M817" i="5" l="1"/>
  <c r="D821" i="1"/>
  <c r="E814" i="4" s="1"/>
  <c r="M818" i="5" l="1"/>
  <c r="D822" i="1"/>
  <c r="E815" i="4" s="1"/>
  <c r="M819" i="5" l="1"/>
  <c r="D823" i="1"/>
  <c r="E816" i="4" s="1"/>
  <c r="M820" i="5" l="1"/>
  <c r="D824" i="1"/>
  <c r="E817" i="4" s="1"/>
  <c r="M821" i="5" l="1"/>
  <c r="D825" i="1"/>
  <c r="E818" i="4" s="1"/>
  <c r="M822" i="5" l="1"/>
  <c r="D826" i="1"/>
  <c r="E819" i="4" s="1"/>
  <c r="M823" i="5" l="1"/>
  <c r="D827" i="1"/>
  <c r="E820" i="4" s="1"/>
  <c r="M824" i="5" l="1"/>
  <c r="D828" i="1"/>
  <c r="E821" i="4" s="1"/>
  <c r="M825" i="5" l="1"/>
  <c r="D829" i="1"/>
  <c r="E822" i="4" s="1"/>
  <c r="M826" i="5" l="1"/>
  <c r="D830" i="1"/>
  <c r="E823" i="4" s="1"/>
  <c r="M827" i="5" l="1"/>
  <c r="D831" i="1"/>
  <c r="E824" i="4" s="1"/>
  <c r="M828" i="5" l="1"/>
  <c r="D832" i="1"/>
  <c r="E825" i="4" s="1"/>
  <c r="M829" i="5" l="1"/>
  <c r="D833" i="1"/>
  <c r="E826" i="4" s="1"/>
  <c r="M830" i="5" l="1"/>
  <c r="D834" i="1"/>
  <c r="E827" i="4" s="1"/>
  <c r="M831" i="5" l="1"/>
  <c r="D835" i="1"/>
  <c r="E828" i="4" s="1"/>
  <c r="M832" i="5" l="1"/>
  <c r="D836" i="1"/>
  <c r="E829" i="4" s="1"/>
  <c r="M833" i="5" l="1"/>
  <c r="D837" i="1"/>
  <c r="E830" i="4" s="1"/>
  <c r="M834" i="5" l="1"/>
  <c r="D838" i="1"/>
  <c r="E831" i="4" s="1"/>
  <c r="M835" i="5" l="1"/>
  <c r="D839" i="1"/>
  <c r="E832" i="4" s="1"/>
  <c r="M836" i="5" l="1"/>
  <c r="D840" i="1"/>
  <c r="E833" i="4" s="1"/>
  <c r="M837" i="5" l="1"/>
  <c r="D841" i="1"/>
  <c r="E834" i="4" s="1"/>
  <c r="M838" i="5" l="1"/>
  <c r="D842" i="1"/>
  <c r="E835" i="4" s="1"/>
  <c r="M839" i="5" l="1"/>
  <c r="D843" i="1"/>
  <c r="E836" i="4" s="1"/>
  <c r="M840" i="5" l="1"/>
  <c r="D844" i="1"/>
  <c r="E837" i="4" s="1"/>
  <c r="M841" i="5" l="1"/>
  <c r="D845" i="1"/>
  <c r="E838" i="4" s="1"/>
  <c r="M842" i="5" l="1"/>
  <c r="D846" i="1"/>
  <c r="E839" i="4" s="1"/>
  <c r="M843" i="5" l="1"/>
  <c r="D847" i="1"/>
  <c r="E840" i="4" s="1"/>
  <c r="M844" i="5" l="1"/>
  <c r="D848" i="1"/>
  <c r="E841" i="4" s="1"/>
  <c r="M845" i="5" l="1"/>
  <c r="M992" i="5" s="1"/>
  <c r="D849" i="1"/>
  <c r="E842" i="4" s="1"/>
  <c r="N846" i="5" l="1"/>
  <c r="M993" i="5"/>
  <c r="D850" i="1"/>
  <c r="E843" i="4" s="1"/>
  <c r="N847" i="5" l="1"/>
  <c r="D851" i="1"/>
  <c r="E844" i="4" s="1"/>
  <c r="N848" i="5" l="1"/>
  <c r="D852" i="1"/>
  <c r="E845" i="4" s="1"/>
  <c r="N849" i="5" l="1"/>
  <c r="D853" i="1"/>
  <c r="E846" i="4" s="1"/>
  <c r="N850" i="5" l="1"/>
  <c r="D854" i="1"/>
  <c r="E847" i="4" s="1"/>
  <c r="N851" i="5" l="1"/>
  <c r="D855" i="1"/>
  <c r="E848" i="4" s="1"/>
  <c r="N852" i="5" l="1"/>
  <c r="D856" i="1"/>
  <c r="E849" i="4" s="1"/>
  <c r="N853" i="5" l="1"/>
  <c r="D857" i="1"/>
  <c r="E850" i="4" s="1"/>
  <c r="N854" i="5" l="1"/>
  <c r="D858" i="1"/>
  <c r="E851" i="4" s="1"/>
  <c r="N855" i="5" l="1"/>
  <c r="D859" i="1"/>
  <c r="E852" i="4" s="1"/>
  <c r="N856" i="5" l="1"/>
  <c r="D860" i="1"/>
  <c r="E853" i="4" s="1"/>
  <c r="N857" i="5" l="1"/>
  <c r="D861" i="1"/>
  <c r="E854" i="4" s="1"/>
  <c r="N858" i="5" l="1"/>
  <c r="D862" i="1"/>
  <c r="E855" i="4" s="1"/>
  <c r="N859" i="5" l="1"/>
  <c r="D863" i="1"/>
  <c r="E856" i="4" s="1"/>
  <c r="N860" i="5" l="1"/>
  <c r="D864" i="1"/>
  <c r="E857" i="4" s="1"/>
  <c r="N861" i="5" l="1"/>
  <c r="D865" i="1"/>
  <c r="E858" i="4" s="1"/>
  <c r="N862" i="5" l="1"/>
  <c r="D866" i="1"/>
  <c r="E859" i="4" s="1"/>
  <c r="N863" i="5" l="1"/>
  <c r="D867" i="1"/>
  <c r="E860" i="4" s="1"/>
  <c r="N864" i="5" l="1"/>
  <c r="D868" i="1"/>
  <c r="E861" i="4" s="1"/>
  <c r="N865" i="5" l="1"/>
  <c r="D869" i="1"/>
  <c r="E862" i="4" s="1"/>
  <c r="N866" i="5" l="1"/>
  <c r="D870" i="1"/>
  <c r="E863" i="4" s="1"/>
  <c r="N867" i="5" l="1"/>
  <c r="D871" i="1"/>
  <c r="E864" i="4" s="1"/>
  <c r="N868" i="5" l="1"/>
  <c r="D872" i="1"/>
  <c r="E865" i="4" s="1"/>
  <c r="N869" i="5" l="1"/>
  <c r="D873" i="1"/>
  <c r="E866" i="4" s="1"/>
  <c r="N870" i="5" l="1"/>
  <c r="D874" i="1"/>
  <c r="E867" i="4" s="1"/>
  <c r="N871" i="5" l="1"/>
  <c r="D875" i="1"/>
  <c r="E868" i="4" s="1"/>
  <c r="N872" i="5" l="1"/>
  <c r="D876" i="1"/>
  <c r="E869" i="4" s="1"/>
  <c r="N873" i="5" l="1"/>
  <c r="D877" i="1"/>
  <c r="E870" i="4" s="1"/>
  <c r="N874" i="5" l="1"/>
  <c r="D878" i="1"/>
  <c r="E871" i="4" s="1"/>
  <c r="N875" i="5" l="1"/>
  <c r="D879" i="1"/>
  <c r="E872" i="4" s="1"/>
  <c r="N876" i="5" l="1"/>
  <c r="D880" i="1"/>
  <c r="E873" i="4" s="1"/>
  <c r="N877" i="5" l="1"/>
  <c r="D881" i="1"/>
  <c r="E874" i="4" s="1"/>
  <c r="N878" i="5" l="1"/>
  <c r="D882" i="1"/>
  <c r="E875" i="4" s="1"/>
  <c r="N879" i="5" l="1"/>
  <c r="D883" i="1"/>
  <c r="E876" i="4" s="1"/>
  <c r="N880" i="5" l="1"/>
  <c r="D884" i="1"/>
  <c r="E877" i="4" s="1"/>
  <c r="N881" i="5" l="1"/>
  <c r="D885" i="1"/>
  <c r="E878" i="4" s="1"/>
  <c r="N882" i="5" l="1"/>
  <c r="D886" i="1"/>
  <c r="E879" i="4" s="1"/>
  <c r="N883" i="5" l="1"/>
  <c r="D887" i="1"/>
  <c r="E880" i="4" s="1"/>
  <c r="N884" i="5" l="1"/>
  <c r="D888" i="1"/>
  <c r="E881" i="4" s="1"/>
  <c r="N885" i="5" l="1"/>
  <c r="D889" i="1"/>
  <c r="E882" i="4" s="1"/>
  <c r="N886" i="5" l="1"/>
  <c r="D890" i="1"/>
  <c r="E883" i="4" s="1"/>
  <c r="N887" i="5" l="1"/>
  <c r="D891" i="1"/>
  <c r="E884" i="4" s="1"/>
  <c r="N888" i="5" l="1"/>
  <c r="D892" i="1"/>
  <c r="E885" i="4" s="1"/>
  <c r="N889" i="5" l="1"/>
  <c r="D893" i="1"/>
  <c r="E886" i="4" s="1"/>
  <c r="N890" i="5" l="1"/>
  <c r="D894" i="1"/>
  <c r="E887" i="4" s="1"/>
  <c r="N891" i="5" l="1"/>
  <c r="D895" i="1"/>
  <c r="E888" i="4" s="1"/>
  <c r="N892" i="5" l="1"/>
  <c r="D896" i="1"/>
  <c r="E889" i="4" s="1"/>
  <c r="N893" i="5" l="1"/>
  <c r="D897" i="1"/>
  <c r="E890" i="4" s="1"/>
  <c r="N894" i="5" l="1"/>
  <c r="D898" i="1"/>
  <c r="E891" i="4" s="1"/>
  <c r="N895" i="5" l="1"/>
  <c r="D899" i="1"/>
  <c r="E892" i="4" s="1"/>
  <c r="N896" i="5" l="1"/>
  <c r="D900" i="1"/>
  <c r="E893" i="4" s="1"/>
  <c r="N897" i="5" l="1"/>
  <c r="D901" i="1"/>
  <c r="E894" i="4" s="1"/>
  <c r="N898" i="5" l="1"/>
  <c r="D902" i="1"/>
  <c r="E895" i="4" s="1"/>
  <c r="N899" i="5" l="1"/>
  <c r="D903" i="1"/>
  <c r="E896" i="4" s="1"/>
  <c r="N900" i="5" l="1"/>
  <c r="D904" i="1"/>
  <c r="E897" i="4" s="1"/>
  <c r="N901" i="5" l="1"/>
  <c r="D905" i="1"/>
  <c r="E898" i="4" s="1"/>
  <c r="N902" i="5" l="1"/>
  <c r="D906" i="1"/>
  <c r="E899" i="4" s="1"/>
  <c r="N903" i="5" l="1"/>
  <c r="D907" i="1"/>
  <c r="E900" i="4" s="1"/>
  <c r="N904" i="5" l="1"/>
  <c r="D908" i="1"/>
  <c r="E901" i="4" s="1"/>
  <c r="N905" i="5" l="1"/>
  <c r="D909" i="1"/>
  <c r="E902" i="4" s="1"/>
  <c r="N906" i="5" l="1"/>
  <c r="D910" i="1"/>
  <c r="E903" i="4" s="1"/>
  <c r="N907" i="5" l="1"/>
  <c r="D911" i="1"/>
  <c r="E904" i="4" s="1"/>
  <c r="N908" i="5" l="1"/>
  <c r="D912" i="1"/>
  <c r="E905" i="4" s="1"/>
  <c r="N909" i="5" l="1"/>
  <c r="D913" i="1"/>
  <c r="E906" i="4" s="1"/>
  <c r="N910" i="5" l="1"/>
  <c r="D914" i="1"/>
  <c r="E907" i="4" s="1"/>
  <c r="N911" i="5" l="1"/>
  <c r="D915" i="1"/>
  <c r="E908" i="4" s="1"/>
  <c r="N912" i="5" l="1"/>
  <c r="D916" i="1"/>
  <c r="E909" i="4" s="1"/>
  <c r="N913" i="5" l="1"/>
  <c r="D917" i="1"/>
  <c r="E910" i="4" s="1"/>
  <c r="N914" i="5" l="1"/>
  <c r="D918" i="1"/>
  <c r="E911" i="4" s="1"/>
  <c r="N915" i="5" l="1"/>
  <c r="D919" i="1"/>
  <c r="E912" i="4" s="1"/>
  <c r="N916" i="5" l="1"/>
  <c r="D920" i="1"/>
  <c r="E913" i="4" s="1"/>
  <c r="N917" i="5" l="1"/>
  <c r="D921" i="1"/>
  <c r="E914" i="4" s="1"/>
  <c r="N918" i="5" l="1"/>
  <c r="D922" i="1"/>
  <c r="E915" i="4" s="1"/>
  <c r="N919" i="5" l="1"/>
  <c r="D923" i="1"/>
  <c r="E916" i="4" s="1"/>
  <c r="N920" i="5" l="1"/>
  <c r="D924" i="1"/>
  <c r="E917" i="4" s="1"/>
  <c r="N921" i="5" l="1"/>
  <c r="D925" i="1"/>
  <c r="E918" i="4" s="1"/>
  <c r="N922" i="5" l="1"/>
  <c r="D926" i="1"/>
  <c r="E919" i="4" s="1"/>
  <c r="N923" i="5" l="1"/>
  <c r="D927" i="1"/>
  <c r="E920" i="4" s="1"/>
  <c r="N924" i="5" l="1"/>
  <c r="D928" i="1"/>
  <c r="E921" i="4" s="1"/>
  <c r="N925" i="5" l="1"/>
  <c r="D929" i="1"/>
  <c r="E922" i="4" s="1"/>
  <c r="N926" i="5" l="1"/>
  <c r="D930" i="1"/>
  <c r="E923" i="4" s="1"/>
  <c r="N927" i="5" l="1"/>
  <c r="D931" i="1"/>
  <c r="E924" i="4" s="1"/>
  <c r="N928" i="5" l="1"/>
  <c r="D932" i="1"/>
  <c r="E925" i="4" s="1"/>
  <c r="N929" i="5" l="1"/>
  <c r="D933" i="1"/>
  <c r="E926" i="4" s="1"/>
  <c r="N930" i="5" l="1"/>
  <c r="D934" i="1"/>
  <c r="E927" i="4" s="1"/>
  <c r="N931" i="5" l="1"/>
  <c r="D935" i="1"/>
  <c r="E928" i="4" s="1"/>
  <c r="N932" i="5" l="1"/>
  <c r="D936" i="1"/>
  <c r="E929" i="4" s="1"/>
  <c r="N933" i="5" l="1"/>
  <c r="D937" i="1"/>
  <c r="E930" i="4" s="1"/>
  <c r="N934" i="5" l="1"/>
  <c r="D938" i="1"/>
  <c r="E931" i="4" s="1"/>
  <c r="N935" i="5" l="1"/>
  <c r="D939" i="1"/>
  <c r="E932" i="4" s="1"/>
  <c r="N936" i="5" l="1"/>
  <c r="D940" i="1"/>
  <c r="E933" i="4" s="1"/>
  <c r="N937" i="5" l="1"/>
  <c r="D941" i="1"/>
  <c r="E934" i="4" s="1"/>
  <c r="N938" i="5" l="1"/>
  <c r="D942" i="1"/>
  <c r="E935" i="4" s="1"/>
  <c r="N939" i="5" l="1"/>
  <c r="D943" i="1"/>
  <c r="E936" i="4" s="1"/>
  <c r="N940" i="5" l="1"/>
  <c r="D944" i="1"/>
  <c r="E937" i="4" s="1"/>
  <c r="N941" i="5" l="1"/>
  <c r="N992" i="5" s="1"/>
  <c r="D945" i="1"/>
  <c r="E938" i="4" s="1"/>
  <c r="O942" i="5" l="1"/>
  <c r="N993" i="5"/>
  <c r="D946" i="1"/>
  <c r="E939" i="4" s="1"/>
  <c r="O943" i="5" l="1"/>
  <c r="D947" i="1"/>
  <c r="E940" i="4" s="1"/>
  <c r="O944" i="5" l="1"/>
  <c r="D948" i="1"/>
  <c r="E941" i="4" s="1"/>
  <c r="O945" i="5" l="1"/>
  <c r="D949" i="1"/>
  <c r="E942" i="4" s="1"/>
  <c r="O946" i="5" l="1"/>
  <c r="D950" i="1"/>
  <c r="E943" i="4" s="1"/>
  <c r="O947" i="5" l="1"/>
  <c r="D951" i="1"/>
  <c r="E944" i="4" s="1"/>
  <c r="O948" i="5" l="1"/>
  <c r="D952" i="1"/>
  <c r="E945" i="4" s="1"/>
  <c r="O949" i="5" l="1"/>
  <c r="D953" i="1"/>
  <c r="E946" i="4" s="1"/>
  <c r="O950" i="5" l="1"/>
  <c r="D954" i="1"/>
  <c r="E947" i="4" s="1"/>
  <c r="O951" i="5" l="1"/>
  <c r="D955" i="1"/>
  <c r="E948" i="4" s="1"/>
  <c r="O952" i="5" l="1"/>
  <c r="D956" i="1"/>
  <c r="E949" i="4" s="1"/>
  <c r="O953" i="5" l="1"/>
  <c r="D957" i="1"/>
  <c r="E950" i="4" s="1"/>
  <c r="O954" i="5" l="1"/>
  <c r="D958" i="1"/>
  <c r="E951" i="4" s="1"/>
  <c r="O955" i="5" l="1"/>
  <c r="D959" i="1"/>
  <c r="E952" i="4" s="1"/>
  <c r="O956" i="5" l="1"/>
  <c r="D960" i="1"/>
  <c r="E953" i="4" s="1"/>
  <c r="O957" i="5" l="1"/>
  <c r="D961" i="1"/>
  <c r="E954" i="4" s="1"/>
  <c r="O958" i="5" l="1"/>
  <c r="D962" i="1"/>
  <c r="E955" i="4" s="1"/>
  <c r="O959" i="5" l="1"/>
  <c r="D963" i="1"/>
  <c r="E956" i="4" s="1"/>
  <c r="O960" i="5" l="1"/>
  <c r="D964" i="1"/>
  <c r="E957" i="4" s="1"/>
  <c r="O961" i="5" l="1"/>
  <c r="D965" i="1"/>
  <c r="E958" i="4" s="1"/>
  <c r="O962" i="5" l="1"/>
  <c r="D966" i="1"/>
  <c r="E959" i="4" s="1"/>
  <c r="O963" i="5" l="1"/>
  <c r="D967" i="1"/>
  <c r="E960" i="4" s="1"/>
  <c r="O964" i="5" l="1"/>
  <c r="D968" i="1"/>
  <c r="E961" i="4" s="1"/>
  <c r="O965" i="5" l="1"/>
  <c r="D969" i="1"/>
  <c r="E962" i="4" s="1"/>
  <c r="O966" i="5" l="1"/>
  <c r="D970" i="1"/>
  <c r="E963" i="4" s="1"/>
  <c r="O967" i="5" l="1"/>
  <c r="D971" i="1"/>
  <c r="E964" i="4" s="1"/>
  <c r="O968" i="5" l="1"/>
  <c r="D972" i="1"/>
  <c r="E965" i="4" s="1"/>
  <c r="O969" i="5" l="1"/>
  <c r="D973" i="1"/>
  <c r="E966" i="4" s="1"/>
  <c r="O970" i="5" l="1"/>
  <c r="D974" i="1"/>
  <c r="E967" i="4" s="1"/>
  <c r="O971" i="5" l="1"/>
  <c r="D975" i="1"/>
  <c r="E968" i="4" s="1"/>
  <c r="O972" i="5" l="1"/>
  <c r="D976" i="1"/>
  <c r="E969" i="4" s="1"/>
  <c r="O973" i="5" l="1"/>
  <c r="D977" i="1"/>
  <c r="E970" i="4" s="1"/>
  <c r="O974" i="5" l="1"/>
  <c r="D978" i="1"/>
  <c r="E971" i="4" s="1"/>
  <c r="O975" i="5" l="1"/>
  <c r="D979" i="1"/>
  <c r="E972" i="4" s="1"/>
  <c r="O976" i="5" l="1"/>
  <c r="D980" i="1"/>
  <c r="E973" i="4" s="1"/>
  <c r="O977" i="5" l="1"/>
  <c r="D981" i="1"/>
  <c r="E974" i="4" s="1"/>
  <c r="O978" i="5" l="1"/>
  <c r="D982" i="1"/>
  <c r="E975" i="4" s="1"/>
  <c r="O979" i="5" l="1"/>
  <c r="D983" i="1"/>
  <c r="E976" i="4" s="1"/>
  <c r="O980" i="5" l="1"/>
  <c r="D984" i="1"/>
  <c r="E977" i="4" s="1"/>
  <c r="O981" i="5" l="1"/>
  <c r="D985" i="1"/>
  <c r="E978" i="4" s="1"/>
  <c r="O982" i="5" l="1"/>
  <c r="D986" i="1"/>
  <c r="E979" i="4" s="1"/>
  <c r="O983" i="5" l="1"/>
  <c r="D987" i="1"/>
  <c r="E980" i="4" s="1"/>
  <c r="O984" i="5" l="1"/>
  <c r="D989" i="1"/>
  <c r="E982" i="4" s="1"/>
  <c r="D988" i="1"/>
  <c r="E981" i="4" s="1"/>
  <c r="O985" i="5" l="1"/>
  <c r="O992" i="5" s="1"/>
  <c r="O986" i="5"/>
  <c r="O993" i="5" l="1"/>
  <c r="B1001" i="5"/>
  <c r="D1001" i="5"/>
  <c r="B1000" i="5"/>
  <c r="D1000" i="5"/>
</calcChain>
</file>

<file path=xl/sharedStrings.xml><?xml version="1.0" encoding="utf-8"?>
<sst xmlns="http://schemas.openxmlformats.org/spreadsheetml/2006/main" count="278" uniqueCount="41">
  <si>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</si>
  <si>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</si>
  <si>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</si>
  <si>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</si>
  <si>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</si>
  <si>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</si>
  <si>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All Employees, Total Nonfarm, Thousands of Persons, Monthly, Seasonally Adjusted</t>
  </si>
  <si>
    <t>Year</t>
  </si>
  <si>
    <t>President Party</t>
  </si>
  <si>
    <t>Date</t>
  </si>
  <si>
    <t>Republican</t>
  </si>
  <si>
    <t>Democratic</t>
  </si>
  <si>
    <t>Harry S. Truman</t>
  </si>
  <si>
    <t>Dwight D. Eisenhower</t>
  </si>
  <si>
    <t>Richard Nixon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</si>
  <si>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</si>
  <si>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</si>
  <si>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</si>
  <si>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</si>
  <si>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</si>
  <si>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</si>
  <si>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</si>
  <si>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</si>
  <si>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</si>
  <si>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President</t>
  </si>
  <si>
    <t>Took office</t>
  </si>
  <si>
    <t>Left office</t>
  </si>
  <si>
    <t>Party</t>
  </si>
  <si>
    <t>Franklin D. Roosevelt</t>
  </si>
  <si>
    <t>John F. Kennedy</t>
  </si>
  <si>
    <t>Number</t>
  </si>
  <si>
    <t>Monthly change in employee count</t>
  </si>
  <si>
    <t>Monthly Employment Change</t>
  </si>
  <si>
    <t>President Number</t>
  </si>
  <si>
    <t>Monthly Net Change</t>
  </si>
  <si>
    <t>Monthly Average</t>
  </si>
  <si>
    <t>Prsident Number</t>
  </si>
  <si>
    <t>Name</t>
  </si>
  <si>
    <t>Sum</t>
  </si>
  <si>
    <t>Total</t>
  </si>
  <si>
    <t>If we leave out Trump;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</si>
</sst>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9" fontId="0" fillId="0" borderId="0" xfId="1" applyFont="1"/>
    <xf numFmtId="1" fontId="0" fillId="0" borderId="4" xfId="0" applyNumberFormat="1" applyBorder="1"/>
    <xf numFmtId="9" fontId="0" fillId="0" borderId="0" xfId="1" applyFont="1" applyBorder="1"/>
    <xf numFmtId="1" fontId="0" fillId="0" borderId="0" xfId="0" applyNumberFormat="1" applyBorder="1"/>
    <xf numFmtId="9" fontId="0" fillId="0" borderId="5" xfId="1" applyFont="1" applyBorder="1"/>
    <xf numFmtId="1" fontId="0" fillId="0" borderId="6" xfId="0" applyNumberFormat="1" applyBorder="1"/>
    <xf numFmtId="9" fontId="0" fillId="0" borderId="7" xfId="1" applyFont="1" applyBorder="1"/>
    <xf numFmtId="1" fontId="0" fillId="0" borderId="7" xfId="0" applyNumberFormat="1" applyBorder="1"/>
    <xf numFmtId="9" fontId="0" fillId="0" borderId="8" xfId="1" applyFont="1" applyBorder="1"/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Creation Per Month By Presidential</a:t>
            </a:r>
            <a:r>
              <a:rPr lang="en-US" baseline="0"/>
              <a:t>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'Party Series Data'!$B$1</c:f>
              <c:strCache>
                <c:ptCount val="1"/>
                <c:pt idx="0">
                  <c:v>Democratic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'Party Series Data'!$A$2:$A$982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'Party Series Data'!$B$2:$B$982</c:f>
              <c:numCache>
                <c:formatCode>General</c:formatCode>
                <c:ptCount val="981"/>
                <c:pt idx="1">
                  <c:v>177000</c:v>
                </c:pt>
                <c:pt idx="2">
                  <c:v>180000</c:v>
                </c:pt>
                <c:pt idx="3">
                  <c:v>-186000</c:v>
                </c:pt>
                <c:pt idx="4">
                  <c:v>205000</c:v>
                </c:pt>
                <c:pt idx="5">
                  <c:v>203000</c:v>
                </c:pt>
                <c:pt idx="6">
                  <c:v>-83000</c:v>
                </c:pt>
                <c:pt idx="7">
                  <c:v>244000</c:v>
                </c:pt>
                <c:pt idx="8">
                  <c:v>368000</c:v>
                </c:pt>
                <c:pt idx="9">
                  <c:v>380000</c:v>
                </c:pt>
                <c:pt idx="10">
                  <c:v>59000</c:v>
                </c:pt>
                <c:pt idx="11">
                  <c:v>72000</c:v>
                </c:pt>
                <c:pt idx="12">
                  <c:v>61000</c:v>
                </c:pt>
                <c:pt idx="13">
                  <c:v>112000</c:v>
                </c:pt>
                <c:pt idx="14">
                  <c:v>110000</c:v>
                </c:pt>
                <c:pt idx="15">
                  <c:v>-124000</c:v>
                </c:pt>
                <c:pt idx="16">
                  <c:v>178000</c:v>
                </c:pt>
                <c:pt idx="17">
                  <c:v>98000</c:v>
                </c:pt>
                <c:pt idx="18">
                  <c:v>-35000</c:v>
                </c:pt>
                <c:pt idx="19">
                  <c:v>410000</c:v>
                </c:pt>
                <c:pt idx="20">
                  <c:v>458000</c:v>
                </c:pt>
                <c:pt idx="21">
                  <c:v>457000</c:v>
                </c:pt>
                <c:pt idx="22">
                  <c:v>402000</c:v>
                </c:pt>
                <c:pt idx="23">
                  <c:v>505000</c:v>
                </c:pt>
                <c:pt idx="24">
                  <c:v>307000</c:v>
                </c:pt>
                <c:pt idx="25">
                  <c:v>362000</c:v>
                </c:pt>
                <c:pt idx="26">
                  <c:v>249000</c:v>
                </c:pt>
                <c:pt idx="27">
                  <c:v>376000</c:v>
                </c:pt>
                <c:pt idx="28">
                  <c:v>714000</c:v>
                </c:pt>
                <c:pt idx="29">
                  <c:v>468000</c:v>
                </c:pt>
                <c:pt idx="30">
                  <c:v>487000</c:v>
                </c:pt>
                <c:pt idx="31">
                  <c:v>407000</c:v>
                </c:pt>
                <c:pt idx="32">
                  <c:v>291000</c:v>
                </c:pt>
                <c:pt idx="33">
                  <c:v>114000</c:v>
                </c:pt>
                <c:pt idx="34">
                  <c:v>75000</c:v>
                </c:pt>
                <c:pt idx="35">
                  <c:v>80000</c:v>
                </c:pt>
                <c:pt idx="36">
                  <c:v>243000</c:v>
                </c:pt>
                <c:pt idx="37">
                  <c:v>165000</c:v>
                </c:pt>
                <c:pt idx="38">
                  <c:v>423000</c:v>
                </c:pt>
                <c:pt idx="39">
                  <c:v>417000</c:v>
                </c:pt>
                <c:pt idx="40">
                  <c:v>419000</c:v>
                </c:pt>
                <c:pt idx="41">
                  <c:v>258000</c:v>
                </c:pt>
                <c:pt idx="42">
                  <c:v>443000</c:v>
                </c:pt>
                <c:pt idx="43">
                  <c:v>516000</c:v>
                </c:pt>
                <c:pt idx="44">
                  <c:v>271000</c:v>
                </c:pt>
                <c:pt idx="45">
                  <c:v>256000</c:v>
                </c:pt>
                <c:pt idx="46">
                  <c:v>159000</c:v>
                </c:pt>
                <c:pt idx="47">
                  <c:v>241000</c:v>
                </c:pt>
                <c:pt idx="48">
                  <c:v>257000</c:v>
                </c:pt>
                <c:pt idx="49">
                  <c:v>221000</c:v>
                </c:pt>
                <c:pt idx="50">
                  <c:v>159000</c:v>
                </c:pt>
                <c:pt idx="51">
                  <c:v>95000</c:v>
                </c:pt>
                <c:pt idx="52">
                  <c:v>-51000</c:v>
                </c:pt>
                <c:pt idx="53">
                  <c:v>185000</c:v>
                </c:pt>
                <c:pt idx="54">
                  <c:v>-81000</c:v>
                </c:pt>
                <c:pt idx="55">
                  <c:v>-154000</c:v>
                </c:pt>
                <c:pt idx="56">
                  <c:v>-54000</c:v>
                </c:pt>
                <c:pt idx="57">
                  <c:v>183000</c:v>
                </c:pt>
                <c:pt idx="58">
                  <c:v>146000</c:v>
                </c:pt>
                <c:pt idx="59">
                  <c:v>-75000</c:v>
                </c:pt>
                <c:pt idx="60">
                  <c:v>-92000</c:v>
                </c:pt>
                <c:pt idx="61">
                  <c:v>-116000</c:v>
                </c:pt>
                <c:pt idx="62">
                  <c:v>-244000</c:v>
                </c:pt>
                <c:pt idx="63">
                  <c:v>-231000</c:v>
                </c:pt>
                <c:pt idx="64">
                  <c:v>-78000</c:v>
                </c:pt>
                <c:pt idx="65">
                  <c:v>-38000</c:v>
                </c:pt>
                <c:pt idx="66">
                  <c:v>-43000</c:v>
                </c:pt>
                <c:pt idx="67">
                  <c:v>-54000</c:v>
                </c:pt>
                <c:pt idx="68">
                  <c:v>-171000</c:v>
                </c:pt>
                <c:pt idx="69">
                  <c:v>29000</c:v>
                </c:pt>
                <c:pt idx="70">
                  <c:v>3000</c:v>
                </c:pt>
                <c:pt idx="71">
                  <c:v>149000</c:v>
                </c:pt>
                <c:pt idx="72">
                  <c:v>35000</c:v>
                </c:pt>
                <c:pt idx="73">
                  <c:v>2000</c:v>
                </c:pt>
                <c:pt idx="74">
                  <c:v>-99000</c:v>
                </c:pt>
                <c:pt idx="75">
                  <c:v>-352000</c:v>
                </c:pt>
                <c:pt idx="76">
                  <c:v>-142000</c:v>
                </c:pt>
                <c:pt idx="77">
                  <c:v>-155000</c:v>
                </c:pt>
                <c:pt idx="78">
                  <c:v>-275000</c:v>
                </c:pt>
                <c:pt idx="79">
                  <c:v>-408000</c:v>
                </c:pt>
                <c:pt idx="80">
                  <c:v>-1959000</c:v>
                </c:pt>
                <c:pt idx="81">
                  <c:v>93000</c:v>
                </c:pt>
                <c:pt idx="82">
                  <c:v>396000</c:v>
                </c:pt>
                <c:pt idx="83">
                  <c:v>114000</c:v>
                </c:pt>
                <c:pt idx="84">
                  <c:v>719000</c:v>
                </c:pt>
                <c:pt idx="85">
                  <c:v>-585000</c:v>
                </c:pt>
                <c:pt idx="86">
                  <c:v>951000</c:v>
                </c:pt>
                <c:pt idx="87">
                  <c:v>718000</c:v>
                </c:pt>
                <c:pt idx="88">
                  <c:v>436000</c:v>
                </c:pt>
                <c:pt idx="89">
                  <c:v>386000</c:v>
                </c:pt>
                <c:pt idx="90">
                  <c:v>418000</c:v>
                </c:pt>
                <c:pt idx="91">
                  <c:v>489000</c:v>
                </c:pt>
                <c:pt idx="92">
                  <c:v>273000</c:v>
                </c:pt>
                <c:pt idx="93">
                  <c:v>178000</c:v>
                </c:pt>
                <c:pt idx="94">
                  <c:v>302000</c:v>
                </c:pt>
                <c:pt idx="95">
                  <c:v>-16000</c:v>
                </c:pt>
                <c:pt idx="96">
                  <c:v>156000</c:v>
                </c:pt>
                <c:pt idx="97">
                  <c:v>22000</c:v>
                </c:pt>
                <c:pt idx="98">
                  <c:v>50000</c:v>
                </c:pt>
                <c:pt idx="99">
                  <c:v>-108000</c:v>
                </c:pt>
                <c:pt idx="100">
                  <c:v>139000</c:v>
                </c:pt>
                <c:pt idx="101">
                  <c:v>172000</c:v>
                </c:pt>
                <c:pt idx="102">
                  <c:v>-67000</c:v>
                </c:pt>
                <c:pt idx="103">
                  <c:v>217000</c:v>
                </c:pt>
                <c:pt idx="104">
                  <c:v>243000</c:v>
                </c:pt>
                <c:pt idx="105">
                  <c:v>208000</c:v>
                </c:pt>
                <c:pt idx="106">
                  <c:v>73000</c:v>
                </c:pt>
                <c:pt idx="107">
                  <c:v>97000</c:v>
                </c:pt>
                <c:pt idx="108">
                  <c:v>98000</c:v>
                </c:pt>
                <c:pt idx="109">
                  <c:v>-146000</c:v>
                </c:pt>
                <c:pt idx="110">
                  <c:v>150000</c:v>
                </c:pt>
                <c:pt idx="111">
                  <c:v>-304000</c:v>
                </c:pt>
                <c:pt idx="112">
                  <c:v>417000</c:v>
                </c:pt>
                <c:pt idx="113">
                  <c:v>238000</c:v>
                </c:pt>
                <c:pt idx="114">
                  <c:v>126000</c:v>
                </c:pt>
                <c:pt idx="115">
                  <c:v>18000</c:v>
                </c:pt>
                <c:pt idx="116">
                  <c:v>116000</c:v>
                </c:pt>
                <c:pt idx="117">
                  <c:v>-49000</c:v>
                </c:pt>
                <c:pt idx="118">
                  <c:v>-53000</c:v>
                </c:pt>
                <c:pt idx="119">
                  <c:v>-160000</c:v>
                </c:pt>
                <c:pt idx="120">
                  <c:v>-364000</c:v>
                </c:pt>
                <c:pt idx="121">
                  <c:v>-171000</c:v>
                </c:pt>
                <c:pt idx="122">
                  <c:v>-257000</c:v>
                </c:pt>
                <c:pt idx="123">
                  <c:v>-4000</c:v>
                </c:pt>
                <c:pt idx="124">
                  <c:v>-252000</c:v>
                </c:pt>
                <c:pt idx="125">
                  <c:v>-245000</c:v>
                </c:pt>
                <c:pt idx="126">
                  <c:v>-208000</c:v>
                </c:pt>
                <c:pt idx="127">
                  <c:v>93000</c:v>
                </c:pt>
                <c:pt idx="128">
                  <c:v>156000</c:v>
                </c:pt>
                <c:pt idx="129">
                  <c:v>-838000</c:v>
                </c:pt>
                <c:pt idx="130">
                  <c:v>300000</c:v>
                </c:pt>
                <c:pt idx="131">
                  <c:v>280000</c:v>
                </c:pt>
                <c:pt idx="132">
                  <c:v>4000</c:v>
                </c:pt>
                <c:pt idx="133">
                  <c:v>-229000</c:v>
                </c:pt>
                <c:pt idx="134">
                  <c:v>657000</c:v>
                </c:pt>
                <c:pt idx="135">
                  <c:v>428000</c:v>
                </c:pt>
                <c:pt idx="136">
                  <c:v>336000</c:v>
                </c:pt>
                <c:pt idx="137">
                  <c:v>365000</c:v>
                </c:pt>
                <c:pt idx="138">
                  <c:v>371000</c:v>
                </c:pt>
                <c:pt idx="139">
                  <c:v>738000</c:v>
                </c:pt>
                <c:pt idx="140">
                  <c:v>246000</c:v>
                </c:pt>
                <c:pt idx="141">
                  <c:v>268000</c:v>
                </c:pt>
                <c:pt idx="142">
                  <c:v>70000</c:v>
                </c:pt>
                <c:pt idx="143">
                  <c:v>85000</c:v>
                </c:pt>
                <c:pt idx="144">
                  <c:v>427000</c:v>
                </c:pt>
                <c:pt idx="145">
                  <c:v>289000</c:v>
                </c:pt>
                <c:pt idx="146">
                  <c:v>296000</c:v>
                </c:pt>
                <c:pt idx="147">
                  <c:v>-12000</c:v>
                </c:pt>
                <c:pt idx="148">
                  <c:v>91000</c:v>
                </c:pt>
                <c:pt idx="149">
                  <c:v>112000</c:v>
                </c:pt>
                <c:pt idx="150">
                  <c:v>-3000</c:v>
                </c:pt>
                <c:pt idx="151">
                  <c:v>-49000</c:v>
                </c:pt>
                <c:pt idx="152">
                  <c:v>-58000</c:v>
                </c:pt>
                <c:pt idx="153">
                  <c:v>52000</c:v>
                </c:pt>
                <c:pt idx="154">
                  <c:v>141000</c:v>
                </c:pt>
                <c:pt idx="155">
                  <c:v>167000</c:v>
                </c:pt>
                <c:pt idx="156">
                  <c:v>-18000</c:v>
                </c:pt>
                <c:pt idx="157">
                  <c:v>226000</c:v>
                </c:pt>
                <c:pt idx="158">
                  <c:v>-18000</c:v>
                </c:pt>
                <c:pt idx="159">
                  <c:v>116000</c:v>
                </c:pt>
                <c:pt idx="160">
                  <c:v>22000</c:v>
                </c:pt>
                <c:pt idx="161">
                  <c:v>-360000</c:v>
                </c:pt>
                <c:pt idx="162">
                  <c:v>-139000</c:v>
                </c:pt>
                <c:pt idx="163">
                  <c:v>781000</c:v>
                </c:pt>
                <c:pt idx="164">
                  <c:v>396000</c:v>
                </c:pt>
                <c:pt idx="165">
                  <c:v>277000</c:v>
                </c:pt>
                <c:pt idx="166">
                  <c:v>219000</c:v>
                </c:pt>
                <c:pt idx="167">
                  <c:v>350000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-59000</c:v>
                </c:pt>
                <c:pt idx="265">
                  <c:v>-126000</c:v>
                </c:pt>
                <c:pt idx="266">
                  <c:v>102000</c:v>
                </c:pt>
                <c:pt idx="267">
                  <c:v>-32000</c:v>
                </c:pt>
                <c:pt idx="268">
                  <c:v>159000</c:v>
                </c:pt>
                <c:pt idx="269">
                  <c:v>191000</c:v>
                </c:pt>
                <c:pt idx="270">
                  <c:v>146000</c:v>
                </c:pt>
                <c:pt idx="271">
                  <c:v>175000</c:v>
                </c:pt>
                <c:pt idx="272">
                  <c:v>90000</c:v>
                </c:pt>
                <c:pt idx="273">
                  <c:v>134000</c:v>
                </c:pt>
                <c:pt idx="274">
                  <c:v>220000</c:v>
                </c:pt>
                <c:pt idx="275">
                  <c:v>130000</c:v>
                </c:pt>
                <c:pt idx="276">
                  <c:v>19000</c:v>
                </c:pt>
                <c:pt idx="277">
                  <c:v>297000</c:v>
                </c:pt>
                <c:pt idx="278">
                  <c:v>87000</c:v>
                </c:pt>
                <c:pt idx="279">
                  <c:v>327000</c:v>
                </c:pt>
                <c:pt idx="280">
                  <c:v>26000</c:v>
                </c:pt>
                <c:pt idx="281">
                  <c:v>16000</c:v>
                </c:pt>
                <c:pt idx="282">
                  <c:v>102000</c:v>
                </c:pt>
                <c:pt idx="283">
                  <c:v>92000</c:v>
                </c:pt>
                <c:pt idx="284">
                  <c:v>140000</c:v>
                </c:pt>
                <c:pt idx="285">
                  <c:v>63000</c:v>
                </c:pt>
                <c:pt idx="286">
                  <c:v>15000</c:v>
                </c:pt>
                <c:pt idx="287">
                  <c:v>-28000</c:v>
                </c:pt>
                <c:pt idx="288">
                  <c:v>87000</c:v>
                </c:pt>
                <c:pt idx="289">
                  <c:v>115000</c:v>
                </c:pt>
                <c:pt idx="290">
                  <c:v>90000</c:v>
                </c:pt>
                <c:pt idx="291">
                  <c:v>260000</c:v>
                </c:pt>
                <c:pt idx="292">
                  <c:v>36000</c:v>
                </c:pt>
                <c:pt idx="293">
                  <c:v>43000</c:v>
                </c:pt>
                <c:pt idx="294">
                  <c:v>135000</c:v>
                </c:pt>
                <c:pt idx="295">
                  <c:v>116000</c:v>
                </c:pt>
                <c:pt idx="296">
                  <c:v>168000</c:v>
                </c:pt>
                <c:pt idx="297">
                  <c:v>205000</c:v>
                </c:pt>
                <c:pt idx="298">
                  <c:v>-28000</c:v>
                </c:pt>
                <c:pt idx="299">
                  <c:v>106000</c:v>
                </c:pt>
                <c:pt idx="300">
                  <c:v>126000</c:v>
                </c:pt>
                <c:pt idx="301">
                  <c:v>266000</c:v>
                </c:pt>
                <c:pt idx="302">
                  <c:v>144000</c:v>
                </c:pt>
                <c:pt idx="303">
                  <c:v>25000</c:v>
                </c:pt>
                <c:pt idx="304">
                  <c:v>167000</c:v>
                </c:pt>
                <c:pt idx="305">
                  <c:v>130000</c:v>
                </c:pt>
                <c:pt idx="306">
                  <c:v>193000</c:v>
                </c:pt>
                <c:pt idx="307">
                  <c:v>207000</c:v>
                </c:pt>
                <c:pt idx="308">
                  <c:v>284000</c:v>
                </c:pt>
                <c:pt idx="309">
                  <c:v>-110000</c:v>
                </c:pt>
                <c:pt idx="310">
                  <c:v>425000</c:v>
                </c:pt>
                <c:pt idx="311">
                  <c:v>203000</c:v>
                </c:pt>
                <c:pt idx="312">
                  <c:v>161000</c:v>
                </c:pt>
                <c:pt idx="313">
                  <c:v>218000</c:v>
                </c:pt>
                <c:pt idx="314">
                  <c:v>203000</c:v>
                </c:pt>
                <c:pt idx="315">
                  <c:v>256000</c:v>
                </c:pt>
                <c:pt idx="316">
                  <c:v>232000</c:v>
                </c:pt>
                <c:pt idx="317">
                  <c:v>199000</c:v>
                </c:pt>
                <c:pt idx="318">
                  <c:v>275000</c:v>
                </c:pt>
                <c:pt idx="319">
                  <c:v>263000</c:v>
                </c:pt>
                <c:pt idx="320">
                  <c:v>262000</c:v>
                </c:pt>
                <c:pt idx="321">
                  <c:v>229000</c:v>
                </c:pt>
                <c:pt idx="322">
                  <c:v>277000</c:v>
                </c:pt>
                <c:pt idx="323">
                  <c:v>326000</c:v>
                </c:pt>
                <c:pt idx="324">
                  <c:v>207000</c:v>
                </c:pt>
                <c:pt idx="325">
                  <c:v>267000</c:v>
                </c:pt>
                <c:pt idx="326">
                  <c:v>396000</c:v>
                </c:pt>
                <c:pt idx="327">
                  <c:v>245000</c:v>
                </c:pt>
                <c:pt idx="328">
                  <c:v>275000</c:v>
                </c:pt>
                <c:pt idx="329">
                  <c:v>399000</c:v>
                </c:pt>
                <c:pt idx="330">
                  <c:v>190000</c:v>
                </c:pt>
                <c:pt idx="331">
                  <c:v>206000</c:v>
                </c:pt>
                <c:pt idx="332">
                  <c:v>136000</c:v>
                </c:pt>
                <c:pt idx="333">
                  <c:v>211000</c:v>
                </c:pt>
                <c:pt idx="334">
                  <c:v>165000</c:v>
                </c:pt>
                <c:pt idx="335">
                  <c:v>180000</c:v>
                </c:pt>
                <c:pt idx="336">
                  <c:v>208000</c:v>
                </c:pt>
                <c:pt idx="337">
                  <c:v>22000</c:v>
                </c:pt>
                <c:pt idx="338">
                  <c:v>101000</c:v>
                </c:pt>
                <c:pt idx="339">
                  <c:v>-64000</c:v>
                </c:pt>
                <c:pt idx="340">
                  <c:v>154000</c:v>
                </c:pt>
                <c:pt idx="341">
                  <c:v>130000</c:v>
                </c:pt>
                <c:pt idx="342">
                  <c:v>138000</c:v>
                </c:pt>
                <c:pt idx="343">
                  <c:v>255000</c:v>
                </c:pt>
                <c:pt idx="344">
                  <c:v>21000</c:v>
                </c:pt>
                <c:pt idx="345">
                  <c:v>61000</c:v>
                </c:pt>
                <c:pt idx="346">
                  <c:v>478000</c:v>
                </c:pt>
                <c:pt idx="347">
                  <c:v>197000</c:v>
                </c:pt>
                <c:pt idx="348">
                  <c:v>-96000</c:v>
                </c:pt>
                <c:pt idx="349">
                  <c:v>411000</c:v>
                </c:pt>
                <c:pt idx="350">
                  <c:v>80000</c:v>
                </c:pt>
                <c:pt idx="351">
                  <c:v>261000</c:v>
                </c:pt>
                <c:pt idx="352">
                  <c:v>96000</c:v>
                </c:pt>
                <c:pt idx="353">
                  <c:v>253000</c:v>
                </c:pt>
                <c:pt idx="354">
                  <c:v>221000</c:v>
                </c:pt>
                <c:pt idx="355">
                  <c:v>204000</c:v>
                </c:pt>
                <c:pt idx="356">
                  <c:v>154000</c:v>
                </c:pt>
                <c:pt idx="357">
                  <c:v>237000</c:v>
                </c:pt>
                <c:pt idx="358">
                  <c:v>263000</c:v>
                </c:pt>
                <c:pt idx="359">
                  <c:v>264000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242000</c:v>
                </c:pt>
                <c:pt idx="457">
                  <c:v>298000</c:v>
                </c:pt>
                <c:pt idx="458">
                  <c:v>403000</c:v>
                </c:pt>
                <c:pt idx="459">
                  <c:v>337000</c:v>
                </c:pt>
                <c:pt idx="460">
                  <c:v>360000</c:v>
                </c:pt>
                <c:pt idx="461">
                  <c:v>400000</c:v>
                </c:pt>
                <c:pt idx="462">
                  <c:v>346000</c:v>
                </c:pt>
                <c:pt idx="463">
                  <c:v>241000</c:v>
                </c:pt>
                <c:pt idx="464">
                  <c:v>457000</c:v>
                </c:pt>
                <c:pt idx="465">
                  <c:v>268000</c:v>
                </c:pt>
                <c:pt idx="466">
                  <c:v>373000</c:v>
                </c:pt>
                <c:pt idx="467">
                  <c:v>237000</c:v>
                </c:pt>
                <c:pt idx="468">
                  <c:v>184000</c:v>
                </c:pt>
                <c:pt idx="469">
                  <c:v>354000</c:v>
                </c:pt>
                <c:pt idx="470">
                  <c:v>512000</c:v>
                </c:pt>
                <c:pt idx="471">
                  <c:v>702000</c:v>
                </c:pt>
                <c:pt idx="472">
                  <c:v>347000</c:v>
                </c:pt>
                <c:pt idx="473">
                  <c:v>441000</c:v>
                </c:pt>
                <c:pt idx="474">
                  <c:v>254000</c:v>
                </c:pt>
                <c:pt idx="475">
                  <c:v>279000</c:v>
                </c:pt>
                <c:pt idx="476">
                  <c:v>138000</c:v>
                </c:pt>
                <c:pt idx="477">
                  <c:v>335000</c:v>
                </c:pt>
                <c:pt idx="478">
                  <c:v>435000</c:v>
                </c:pt>
                <c:pt idx="479">
                  <c:v>280000</c:v>
                </c:pt>
                <c:pt idx="480">
                  <c:v>137000</c:v>
                </c:pt>
                <c:pt idx="481">
                  <c:v>247000</c:v>
                </c:pt>
                <c:pt idx="482">
                  <c:v>424000</c:v>
                </c:pt>
                <c:pt idx="483">
                  <c:v>-62000</c:v>
                </c:pt>
                <c:pt idx="484">
                  <c:v>372000</c:v>
                </c:pt>
                <c:pt idx="485">
                  <c:v>319000</c:v>
                </c:pt>
                <c:pt idx="486">
                  <c:v>109000</c:v>
                </c:pt>
                <c:pt idx="487">
                  <c:v>83000</c:v>
                </c:pt>
                <c:pt idx="488">
                  <c:v>27000</c:v>
                </c:pt>
                <c:pt idx="489">
                  <c:v>154000</c:v>
                </c:pt>
                <c:pt idx="490">
                  <c:v>92000</c:v>
                </c:pt>
                <c:pt idx="491">
                  <c:v>99000</c:v>
                </c:pt>
                <c:pt idx="492">
                  <c:v>128000</c:v>
                </c:pt>
                <c:pt idx="493">
                  <c:v>83000</c:v>
                </c:pt>
                <c:pt idx="494">
                  <c:v>111000</c:v>
                </c:pt>
                <c:pt idx="495">
                  <c:v>-145000</c:v>
                </c:pt>
                <c:pt idx="496">
                  <c:v>-429000</c:v>
                </c:pt>
                <c:pt idx="497">
                  <c:v>-319000</c:v>
                </c:pt>
                <c:pt idx="498">
                  <c:v>-261000</c:v>
                </c:pt>
                <c:pt idx="499">
                  <c:v>259000</c:v>
                </c:pt>
                <c:pt idx="500">
                  <c:v>114000</c:v>
                </c:pt>
                <c:pt idx="501">
                  <c:v>277000</c:v>
                </c:pt>
                <c:pt idx="502">
                  <c:v>257000</c:v>
                </c:pt>
                <c:pt idx="503">
                  <c:v>196000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299000</c:v>
                </c:pt>
                <c:pt idx="649">
                  <c:v>250000</c:v>
                </c:pt>
                <c:pt idx="650">
                  <c:v>-50000</c:v>
                </c:pt>
                <c:pt idx="651">
                  <c:v>302000</c:v>
                </c:pt>
                <c:pt idx="652">
                  <c:v>272000</c:v>
                </c:pt>
                <c:pt idx="653">
                  <c:v>181000</c:v>
                </c:pt>
                <c:pt idx="654">
                  <c:v>306000</c:v>
                </c:pt>
                <c:pt idx="655">
                  <c:v>151000</c:v>
                </c:pt>
                <c:pt idx="656">
                  <c:v>242000</c:v>
                </c:pt>
                <c:pt idx="657">
                  <c:v>285000</c:v>
                </c:pt>
                <c:pt idx="658">
                  <c:v>251000</c:v>
                </c:pt>
                <c:pt idx="659">
                  <c:v>330000</c:v>
                </c:pt>
                <c:pt idx="660">
                  <c:v>281000</c:v>
                </c:pt>
                <c:pt idx="661">
                  <c:v>186000</c:v>
                </c:pt>
                <c:pt idx="662">
                  <c:v>461000</c:v>
                </c:pt>
                <c:pt idx="663">
                  <c:v>344000</c:v>
                </c:pt>
                <c:pt idx="664">
                  <c:v>335000</c:v>
                </c:pt>
                <c:pt idx="665">
                  <c:v>317000</c:v>
                </c:pt>
                <c:pt idx="666">
                  <c:v>372000</c:v>
                </c:pt>
                <c:pt idx="667">
                  <c:v>286000</c:v>
                </c:pt>
                <c:pt idx="668">
                  <c:v>351000</c:v>
                </c:pt>
                <c:pt idx="669">
                  <c:v>211000</c:v>
                </c:pt>
                <c:pt idx="670">
                  <c:v>411000</c:v>
                </c:pt>
                <c:pt idx="671">
                  <c:v>296000</c:v>
                </c:pt>
                <c:pt idx="672">
                  <c:v>336000</c:v>
                </c:pt>
                <c:pt idx="673">
                  <c:v>196000</c:v>
                </c:pt>
                <c:pt idx="674">
                  <c:v>210000</c:v>
                </c:pt>
                <c:pt idx="675">
                  <c:v>162000</c:v>
                </c:pt>
                <c:pt idx="676">
                  <c:v>-20000</c:v>
                </c:pt>
                <c:pt idx="677">
                  <c:v>237000</c:v>
                </c:pt>
                <c:pt idx="678">
                  <c:v>94000</c:v>
                </c:pt>
                <c:pt idx="679">
                  <c:v>254000</c:v>
                </c:pt>
                <c:pt idx="680">
                  <c:v>241000</c:v>
                </c:pt>
                <c:pt idx="681">
                  <c:v>156000</c:v>
                </c:pt>
                <c:pt idx="682">
                  <c:v>144000</c:v>
                </c:pt>
                <c:pt idx="683">
                  <c:v>145000</c:v>
                </c:pt>
                <c:pt idx="684">
                  <c:v>-4000</c:v>
                </c:pt>
                <c:pt idx="685">
                  <c:v>423000</c:v>
                </c:pt>
                <c:pt idx="686">
                  <c:v>254000</c:v>
                </c:pt>
                <c:pt idx="687">
                  <c:v>165000</c:v>
                </c:pt>
                <c:pt idx="688">
                  <c:v>328000</c:v>
                </c:pt>
                <c:pt idx="689">
                  <c:v>283000</c:v>
                </c:pt>
                <c:pt idx="690">
                  <c:v>246000</c:v>
                </c:pt>
                <c:pt idx="691">
                  <c:v>184000</c:v>
                </c:pt>
                <c:pt idx="692">
                  <c:v>211000</c:v>
                </c:pt>
                <c:pt idx="693">
                  <c:v>255000</c:v>
                </c:pt>
                <c:pt idx="694">
                  <c:v>296000</c:v>
                </c:pt>
                <c:pt idx="695">
                  <c:v>182000</c:v>
                </c:pt>
                <c:pt idx="696">
                  <c:v>220000</c:v>
                </c:pt>
                <c:pt idx="697">
                  <c:v>312000</c:v>
                </c:pt>
                <c:pt idx="698">
                  <c:v>315000</c:v>
                </c:pt>
                <c:pt idx="699">
                  <c:v>296000</c:v>
                </c:pt>
                <c:pt idx="700">
                  <c:v>260000</c:v>
                </c:pt>
                <c:pt idx="701">
                  <c:v>268000</c:v>
                </c:pt>
                <c:pt idx="702">
                  <c:v>297000</c:v>
                </c:pt>
                <c:pt idx="703">
                  <c:v>-18000</c:v>
                </c:pt>
                <c:pt idx="704">
                  <c:v>492000</c:v>
                </c:pt>
                <c:pt idx="705">
                  <c:v>344000</c:v>
                </c:pt>
                <c:pt idx="706">
                  <c:v>306000</c:v>
                </c:pt>
                <c:pt idx="707">
                  <c:v>314000</c:v>
                </c:pt>
                <c:pt idx="708">
                  <c:v>263000</c:v>
                </c:pt>
                <c:pt idx="709">
                  <c:v>204000</c:v>
                </c:pt>
                <c:pt idx="710">
                  <c:v>148000</c:v>
                </c:pt>
                <c:pt idx="711">
                  <c:v>278000</c:v>
                </c:pt>
                <c:pt idx="712">
                  <c:v>402000</c:v>
                </c:pt>
                <c:pt idx="713">
                  <c:v>232000</c:v>
                </c:pt>
                <c:pt idx="714">
                  <c:v>129000</c:v>
                </c:pt>
                <c:pt idx="715">
                  <c:v>339000</c:v>
                </c:pt>
                <c:pt idx="716">
                  <c:v>208000</c:v>
                </c:pt>
                <c:pt idx="717">
                  <c:v>202000</c:v>
                </c:pt>
                <c:pt idx="718">
                  <c:v>277000</c:v>
                </c:pt>
                <c:pt idx="719">
                  <c:v>365000</c:v>
                </c:pt>
                <c:pt idx="720">
                  <c:v>106000</c:v>
                </c:pt>
                <c:pt idx="721">
                  <c:v>418000</c:v>
                </c:pt>
                <c:pt idx="722">
                  <c:v>107000</c:v>
                </c:pt>
                <c:pt idx="723">
                  <c:v>370000</c:v>
                </c:pt>
                <c:pt idx="724">
                  <c:v>211000</c:v>
                </c:pt>
                <c:pt idx="725">
                  <c:v>281000</c:v>
                </c:pt>
                <c:pt idx="726">
                  <c:v>325000</c:v>
                </c:pt>
                <c:pt idx="727">
                  <c:v>155000</c:v>
                </c:pt>
                <c:pt idx="728">
                  <c:v>203000</c:v>
                </c:pt>
                <c:pt idx="729">
                  <c:v>405000</c:v>
                </c:pt>
                <c:pt idx="730">
                  <c:v>289000</c:v>
                </c:pt>
                <c:pt idx="731">
                  <c:v>306000</c:v>
                </c:pt>
                <c:pt idx="732">
                  <c:v>233000</c:v>
                </c:pt>
                <c:pt idx="733">
                  <c:v>119000</c:v>
                </c:pt>
                <c:pt idx="734">
                  <c:v>472000</c:v>
                </c:pt>
                <c:pt idx="735">
                  <c:v>292000</c:v>
                </c:pt>
                <c:pt idx="736">
                  <c:v>217000</c:v>
                </c:pt>
                <c:pt idx="737">
                  <c:v>-44000</c:v>
                </c:pt>
                <c:pt idx="738">
                  <c:v>175000</c:v>
                </c:pt>
                <c:pt idx="739">
                  <c:v>-6000</c:v>
                </c:pt>
                <c:pt idx="740">
                  <c:v>123000</c:v>
                </c:pt>
                <c:pt idx="741">
                  <c:v>-2000</c:v>
                </c:pt>
                <c:pt idx="742">
                  <c:v>205000</c:v>
                </c:pt>
                <c:pt idx="743">
                  <c:v>153000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-784000</c:v>
                </c:pt>
                <c:pt idx="841">
                  <c:v>-743000</c:v>
                </c:pt>
                <c:pt idx="842">
                  <c:v>-800000</c:v>
                </c:pt>
                <c:pt idx="843">
                  <c:v>-695000</c:v>
                </c:pt>
                <c:pt idx="844">
                  <c:v>-342000</c:v>
                </c:pt>
                <c:pt idx="845">
                  <c:v>-467000</c:v>
                </c:pt>
                <c:pt idx="846">
                  <c:v>-340000</c:v>
                </c:pt>
                <c:pt idx="847">
                  <c:v>-183000</c:v>
                </c:pt>
                <c:pt idx="848">
                  <c:v>-241000</c:v>
                </c:pt>
                <c:pt idx="849">
                  <c:v>-199000</c:v>
                </c:pt>
                <c:pt idx="850">
                  <c:v>12000</c:v>
                </c:pt>
                <c:pt idx="851">
                  <c:v>-269000</c:v>
                </c:pt>
                <c:pt idx="852">
                  <c:v>2000</c:v>
                </c:pt>
                <c:pt idx="853">
                  <c:v>-92000</c:v>
                </c:pt>
                <c:pt idx="854">
                  <c:v>181000</c:v>
                </c:pt>
                <c:pt idx="855">
                  <c:v>231000</c:v>
                </c:pt>
                <c:pt idx="856">
                  <c:v>540000</c:v>
                </c:pt>
                <c:pt idx="857">
                  <c:v>-139000</c:v>
                </c:pt>
                <c:pt idx="858">
                  <c:v>-84000</c:v>
                </c:pt>
                <c:pt idx="859">
                  <c:v>-5000</c:v>
                </c:pt>
                <c:pt idx="860">
                  <c:v>-65000</c:v>
                </c:pt>
                <c:pt idx="861">
                  <c:v>268000</c:v>
                </c:pt>
                <c:pt idx="862">
                  <c:v>125000</c:v>
                </c:pt>
                <c:pt idx="863">
                  <c:v>72000</c:v>
                </c:pt>
                <c:pt idx="864">
                  <c:v>19000</c:v>
                </c:pt>
                <c:pt idx="865">
                  <c:v>212000</c:v>
                </c:pt>
                <c:pt idx="866">
                  <c:v>235000</c:v>
                </c:pt>
                <c:pt idx="867">
                  <c:v>314000</c:v>
                </c:pt>
                <c:pt idx="868">
                  <c:v>101000</c:v>
                </c:pt>
                <c:pt idx="869">
                  <c:v>236000</c:v>
                </c:pt>
                <c:pt idx="870">
                  <c:v>60000</c:v>
                </c:pt>
                <c:pt idx="871">
                  <c:v>126000</c:v>
                </c:pt>
                <c:pt idx="872">
                  <c:v>233000</c:v>
                </c:pt>
                <c:pt idx="873">
                  <c:v>204000</c:v>
                </c:pt>
                <c:pt idx="874">
                  <c:v>132000</c:v>
                </c:pt>
                <c:pt idx="875">
                  <c:v>202000</c:v>
                </c:pt>
                <c:pt idx="876">
                  <c:v>354000</c:v>
                </c:pt>
                <c:pt idx="877">
                  <c:v>262000</c:v>
                </c:pt>
                <c:pt idx="878">
                  <c:v>240000</c:v>
                </c:pt>
                <c:pt idx="879">
                  <c:v>82000</c:v>
                </c:pt>
                <c:pt idx="880">
                  <c:v>100000</c:v>
                </c:pt>
                <c:pt idx="881">
                  <c:v>73000</c:v>
                </c:pt>
                <c:pt idx="882">
                  <c:v>152000</c:v>
                </c:pt>
                <c:pt idx="883">
                  <c:v>172000</c:v>
                </c:pt>
                <c:pt idx="884">
                  <c:v>187000</c:v>
                </c:pt>
                <c:pt idx="885">
                  <c:v>159000</c:v>
                </c:pt>
                <c:pt idx="886">
                  <c:v>156000</c:v>
                </c:pt>
                <c:pt idx="887">
                  <c:v>239000</c:v>
                </c:pt>
                <c:pt idx="888">
                  <c:v>191000</c:v>
                </c:pt>
                <c:pt idx="889">
                  <c:v>278000</c:v>
                </c:pt>
                <c:pt idx="890">
                  <c:v>139000</c:v>
                </c:pt>
                <c:pt idx="891">
                  <c:v>191000</c:v>
                </c:pt>
                <c:pt idx="892">
                  <c:v>222000</c:v>
                </c:pt>
                <c:pt idx="893">
                  <c:v>181000</c:v>
                </c:pt>
                <c:pt idx="894">
                  <c:v>112000</c:v>
                </c:pt>
                <c:pt idx="895">
                  <c:v>242000</c:v>
                </c:pt>
                <c:pt idx="896">
                  <c:v>187000</c:v>
                </c:pt>
                <c:pt idx="897">
                  <c:v>225000</c:v>
                </c:pt>
                <c:pt idx="898">
                  <c:v>264000</c:v>
                </c:pt>
                <c:pt idx="899">
                  <c:v>69000</c:v>
                </c:pt>
                <c:pt idx="900">
                  <c:v>175000</c:v>
                </c:pt>
                <c:pt idx="901">
                  <c:v>166000</c:v>
                </c:pt>
                <c:pt idx="902">
                  <c:v>254000</c:v>
                </c:pt>
                <c:pt idx="903">
                  <c:v>325000</c:v>
                </c:pt>
                <c:pt idx="904">
                  <c:v>218000</c:v>
                </c:pt>
                <c:pt idx="905">
                  <c:v>326000</c:v>
                </c:pt>
                <c:pt idx="906">
                  <c:v>232000</c:v>
                </c:pt>
                <c:pt idx="907">
                  <c:v>188000</c:v>
                </c:pt>
                <c:pt idx="908">
                  <c:v>309000</c:v>
                </c:pt>
                <c:pt idx="909">
                  <c:v>252000</c:v>
                </c:pt>
                <c:pt idx="910">
                  <c:v>291000</c:v>
                </c:pt>
                <c:pt idx="911">
                  <c:v>268000</c:v>
                </c:pt>
                <c:pt idx="912">
                  <c:v>191000</c:v>
                </c:pt>
                <c:pt idx="913">
                  <c:v>271000</c:v>
                </c:pt>
                <c:pt idx="914">
                  <c:v>71000</c:v>
                </c:pt>
                <c:pt idx="915">
                  <c:v>284000</c:v>
                </c:pt>
                <c:pt idx="916">
                  <c:v>331000</c:v>
                </c:pt>
                <c:pt idx="917">
                  <c:v>174000</c:v>
                </c:pt>
                <c:pt idx="918">
                  <c:v>302000</c:v>
                </c:pt>
                <c:pt idx="919">
                  <c:v>125000</c:v>
                </c:pt>
                <c:pt idx="920">
                  <c:v>155000</c:v>
                </c:pt>
                <c:pt idx="921">
                  <c:v>306000</c:v>
                </c:pt>
                <c:pt idx="922">
                  <c:v>237000</c:v>
                </c:pt>
                <c:pt idx="923">
                  <c:v>273000</c:v>
                </c:pt>
                <c:pt idx="924">
                  <c:v>73000</c:v>
                </c:pt>
                <c:pt idx="925">
                  <c:v>263000</c:v>
                </c:pt>
                <c:pt idx="926">
                  <c:v>229000</c:v>
                </c:pt>
                <c:pt idx="927">
                  <c:v>187000</c:v>
                </c:pt>
                <c:pt idx="928">
                  <c:v>42000</c:v>
                </c:pt>
                <c:pt idx="929">
                  <c:v>267000</c:v>
                </c:pt>
                <c:pt idx="930">
                  <c:v>354000</c:v>
                </c:pt>
                <c:pt idx="931">
                  <c:v>135000</c:v>
                </c:pt>
                <c:pt idx="932">
                  <c:v>269000</c:v>
                </c:pt>
                <c:pt idx="933">
                  <c:v>145000</c:v>
                </c:pt>
                <c:pt idx="934">
                  <c:v>151000</c:v>
                </c:pt>
                <c:pt idx="935">
                  <c:v>230000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E-4723-91C6-0FF21AD5DBFD}"/>
            </c:ext>
          </c:extLst>
        </c:ser>
        <c:ser>
          <c:idx val="1"/>
          <c:order val="1"/>
          <c:tx>
            <c:strRef>
              <c:f>'Party Series Data'!$C$1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'Party Series Data'!$A$2:$A$982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'Party Series Data'!$C$2:$C$982</c:f>
              <c:numCache>
                <c:formatCode>General</c:formatCode>
                <c:ptCount val="9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-22000</c:v>
                </c:pt>
                <c:pt idx="169">
                  <c:v>195000</c:v>
                </c:pt>
                <c:pt idx="170">
                  <c:v>134000</c:v>
                </c:pt>
                <c:pt idx="171">
                  <c:v>-38000</c:v>
                </c:pt>
                <c:pt idx="172">
                  <c:v>55000</c:v>
                </c:pt>
                <c:pt idx="173">
                  <c:v>29000</c:v>
                </c:pt>
                <c:pt idx="174">
                  <c:v>17000</c:v>
                </c:pt>
                <c:pt idx="175">
                  <c:v>-47000</c:v>
                </c:pt>
                <c:pt idx="176">
                  <c:v>-121000</c:v>
                </c:pt>
                <c:pt idx="177">
                  <c:v>-128000</c:v>
                </c:pt>
                <c:pt idx="178">
                  <c:v>-332000</c:v>
                </c:pt>
                <c:pt idx="179">
                  <c:v>-205000</c:v>
                </c:pt>
                <c:pt idx="180">
                  <c:v>-234000</c:v>
                </c:pt>
                <c:pt idx="181">
                  <c:v>-87000</c:v>
                </c:pt>
                <c:pt idx="182">
                  <c:v>-225000</c:v>
                </c:pt>
                <c:pt idx="183">
                  <c:v>22000</c:v>
                </c:pt>
                <c:pt idx="184">
                  <c:v>-214000</c:v>
                </c:pt>
                <c:pt idx="185">
                  <c:v>-70000</c:v>
                </c:pt>
                <c:pt idx="186">
                  <c:v>-60000</c:v>
                </c:pt>
                <c:pt idx="187">
                  <c:v>-9000</c:v>
                </c:pt>
                <c:pt idx="188">
                  <c:v>60000</c:v>
                </c:pt>
                <c:pt idx="189">
                  <c:v>56000</c:v>
                </c:pt>
                <c:pt idx="190">
                  <c:v>238000</c:v>
                </c:pt>
                <c:pt idx="191">
                  <c:v>151000</c:v>
                </c:pt>
                <c:pt idx="192">
                  <c:v>165000</c:v>
                </c:pt>
                <c:pt idx="193">
                  <c:v>148000</c:v>
                </c:pt>
                <c:pt idx="194">
                  <c:v>318000</c:v>
                </c:pt>
                <c:pt idx="195">
                  <c:v>286000</c:v>
                </c:pt>
                <c:pt idx="196">
                  <c:v>264000</c:v>
                </c:pt>
                <c:pt idx="197">
                  <c:v>278000</c:v>
                </c:pt>
                <c:pt idx="198">
                  <c:v>197000</c:v>
                </c:pt>
                <c:pt idx="199">
                  <c:v>124000</c:v>
                </c:pt>
                <c:pt idx="200">
                  <c:v>155000</c:v>
                </c:pt>
                <c:pt idx="201">
                  <c:v>163000</c:v>
                </c:pt>
                <c:pt idx="202">
                  <c:v>163000</c:v>
                </c:pt>
                <c:pt idx="203">
                  <c:v>213000</c:v>
                </c:pt>
                <c:pt idx="204">
                  <c:v>170000</c:v>
                </c:pt>
                <c:pt idx="205">
                  <c:v>192000</c:v>
                </c:pt>
                <c:pt idx="206">
                  <c:v>127000</c:v>
                </c:pt>
                <c:pt idx="207">
                  <c:v>81000</c:v>
                </c:pt>
                <c:pt idx="208">
                  <c:v>131000</c:v>
                </c:pt>
                <c:pt idx="209">
                  <c:v>80000</c:v>
                </c:pt>
                <c:pt idx="210">
                  <c:v>-631000</c:v>
                </c:pt>
                <c:pt idx="211">
                  <c:v>676000</c:v>
                </c:pt>
                <c:pt idx="212">
                  <c:v>-27000</c:v>
                </c:pt>
                <c:pt idx="213">
                  <c:v>173000</c:v>
                </c:pt>
                <c:pt idx="214">
                  <c:v>44000</c:v>
                </c:pt>
                <c:pt idx="215">
                  <c:v>108000</c:v>
                </c:pt>
                <c:pt idx="216">
                  <c:v>-42000</c:v>
                </c:pt>
                <c:pt idx="217">
                  <c:v>210000</c:v>
                </c:pt>
                <c:pt idx="218">
                  <c:v>59000</c:v>
                </c:pt>
                <c:pt idx="219">
                  <c:v>82000</c:v>
                </c:pt>
                <c:pt idx="220">
                  <c:v>-88000</c:v>
                </c:pt>
                <c:pt idx="221">
                  <c:v>-83000</c:v>
                </c:pt>
                <c:pt idx="222">
                  <c:v>56000</c:v>
                </c:pt>
                <c:pt idx="223">
                  <c:v>5000</c:v>
                </c:pt>
                <c:pt idx="224">
                  <c:v>-194000</c:v>
                </c:pt>
                <c:pt idx="225">
                  <c:v>-171000</c:v>
                </c:pt>
                <c:pt idx="226">
                  <c:v>-205000</c:v>
                </c:pt>
                <c:pt idx="227">
                  <c:v>-174000</c:v>
                </c:pt>
                <c:pt idx="228">
                  <c:v>-308000</c:v>
                </c:pt>
                <c:pt idx="229">
                  <c:v>-500000</c:v>
                </c:pt>
                <c:pt idx="230">
                  <c:v>-277000</c:v>
                </c:pt>
                <c:pt idx="231">
                  <c:v>-272000</c:v>
                </c:pt>
                <c:pt idx="232">
                  <c:v>-113000</c:v>
                </c:pt>
                <c:pt idx="233">
                  <c:v>0</c:v>
                </c:pt>
                <c:pt idx="234">
                  <c:v>125000</c:v>
                </c:pt>
                <c:pt idx="235">
                  <c:v>194000</c:v>
                </c:pt>
                <c:pt idx="236">
                  <c:v>273000</c:v>
                </c:pt>
                <c:pt idx="237">
                  <c:v>-21000</c:v>
                </c:pt>
                <c:pt idx="238">
                  <c:v>459000</c:v>
                </c:pt>
                <c:pt idx="239">
                  <c:v>141000</c:v>
                </c:pt>
                <c:pt idx="240">
                  <c:v>393000</c:v>
                </c:pt>
                <c:pt idx="241">
                  <c:v>210000</c:v>
                </c:pt>
                <c:pt idx="242">
                  <c:v>326000</c:v>
                </c:pt>
                <c:pt idx="243">
                  <c:v>307000</c:v>
                </c:pt>
                <c:pt idx="244">
                  <c:v>229000</c:v>
                </c:pt>
                <c:pt idx="245">
                  <c:v>131000</c:v>
                </c:pt>
                <c:pt idx="246">
                  <c:v>123000</c:v>
                </c:pt>
                <c:pt idx="247">
                  <c:v>-468000</c:v>
                </c:pt>
                <c:pt idx="248">
                  <c:v>92000</c:v>
                </c:pt>
                <c:pt idx="249">
                  <c:v>-70000</c:v>
                </c:pt>
                <c:pt idx="250">
                  <c:v>276000</c:v>
                </c:pt>
                <c:pt idx="251">
                  <c:v>540000</c:v>
                </c:pt>
                <c:pt idx="252">
                  <c:v>100000</c:v>
                </c:pt>
                <c:pt idx="253">
                  <c:v>239000</c:v>
                </c:pt>
                <c:pt idx="254">
                  <c:v>-59000</c:v>
                </c:pt>
                <c:pt idx="255">
                  <c:v>359000</c:v>
                </c:pt>
                <c:pt idx="256">
                  <c:v>-338000</c:v>
                </c:pt>
                <c:pt idx="257">
                  <c:v>-127000</c:v>
                </c:pt>
                <c:pt idx="258">
                  <c:v>-42000</c:v>
                </c:pt>
                <c:pt idx="259">
                  <c:v>-34000</c:v>
                </c:pt>
                <c:pt idx="260">
                  <c:v>-45000</c:v>
                </c:pt>
                <c:pt idx="261">
                  <c:v>-85000</c:v>
                </c:pt>
                <c:pt idx="262">
                  <c:v>-181000</c:v>
                </c:pt>
                <c:pt idx="263">
                  <c:v>-219000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191000</c:v>
                </c:pt>
                <c:pt idx="361">
                  <c:v>260000</c:v>
                </c:pt>
                <c:pt idx="362">
                  <c:v>206000</c:v>
                </c:pt>
                <c:pt idx="363">
                  <c:v>167000</c:v>
                </c:pt>
                <c:pt idx="364">
                  <c:v>256000</c:v>
                </c:pt>
                <c:pt idx="365">
                  <c:v>308000</c:v>
                </c:pt>
                <c:pt idx="366">
                  <c:v>93000</c:v>
                </c:pt>
                <c:pt idx="367">
                  <c:v>279000</c:v>
                </c:pt>
                <c:pt idx="368">
                  <c:v>-94000</c:v>
                </c:pt>
                <c:pt idx="369">
                  <c:v>207000</c:v>
                </c:pt>
                <c:pt idx="370">
                  <c:v>-35000</c:v>
                </c:pt>
                <c:pt idx="371">
                  <c:v>155000</c:v>
                </c:pt>
                <c:pt idx="372">
                  <c:v>-65000</c:v>
                </c:pt>
                <c:pt idx="373">
                  <c:v>129000</c:v>
                </c:pt>
                <c:pt idx="374">
                  <c:v>146000</c:v>
                </c:pt>
                <c:pt idx="375">
                  <c:v>-103000</c:v>
                </c:pt>
                <c:pt idx="376">
                  <c:v>-224000</c:v>
                </c:pt>
                <c:pt idx="377">
                  <c:v>-95000</c:v>
                </c:pt>
                <c:pt idx="378">
                  <c:v>24000</c:v>
                </c:pt>
                <c:pt idx="379">
                  <c:v>-116000</c:v>
                </c:pt>
                <c:pt idx="380">
                  <c:v>7000</c:v>
                </c:pt>
                <c:pt idx="381">
                  <c:v>-423000</c:v>
                </c:pt>
                <c:pt idx="382">
                  <c:v>-112000</c:v>
                </c:pt>
                <c:pt idx="383">
                  <c:v>383000</c:v>
                </c:pt>
                <c:pt idx="384">
                  <c:v>73000</c:v>
                </c:pt>
                <c:pt idx="385">
                  <c:v>-58000</c:v>
                </c:pt>
                <c:pt idx="386">
                  <c:v>53000</c:v>
                </c:pt>
                <c:pt idx="387">
                  <c:v>176000</c:v>
                </c:pt>
                <c:pt idx="388">
                  <c:v>211000</c:v>
                </c:pt>
                <c:pt idx="389">
                  <c:v>7000</c:v>
                </c:pt>
                <c:pt idx="390">
                  <c:v>61000</c:v>
                </c:pt>
                <c:pt idx="391">
                  <c:v>58000</c:v>
                </c:pt>
                <c:pt idx="392">
                  <c:v>241000</c:v>
                </c:pt>
                <c:pt idx="393">
                  <c:v>28000</c:v>
                </c:pt>
                <c:pt idx="394">
                  <c:v>205000</c:v>
                </c:pt>
                <c:pt idx="395">
                  <c:v>262000</c:v>
                </c:pt>
                <c:pt idx="396">
                  <c:v>332000</c:v>
                </c:pt>
                <c:pt idx="397">
                  <c:v>207000</c:v>
                </c:pt>
                <c:pt idx="398">
                  <c:v>296000</c:v>
                </c:pt>
                <c:pt idx="399">
                  <c:v>218000</c:v>
                </c:pt>
                <c:pt idx="400">
                  <c:v>307000</c:v>
                </c:pt>
                <c:pt idx="401">
                  <c:v>289000</c:v>
                </c:pt>
                <c:pt idx="402">
                  <c:v>-49000</c:v>
                </c:pt>
                <c:pt idx="403">
                  <c:v>432000</c:v>
                </c:pt>
                <c:pt idx="404">
                  <c:v>123000</c:v>
                </c:pt>
                <c:pt idx="405">
                  <c:v>410000</c:v>
                </c:pt>
                <c:pt idx="406">
                  <c:v>299000</c:v>
                </c:pt>
                <c:pt idx="407">
                  <c:v>295000</c:v>
                </c:pt>
                <c:pt idx="408">
                  <c:v>349000</c:v>
                </c:pt>
                <c:pt idx="409">
                  <c:v>397000</c:v>
                </c:pt>
                <c:pt idx="410">
                  <c:v>270000</c:v>
                </c:pt>
                <c:pt idx="411">
                  <c:v>171000</c:v>
                </c:pt>
                <c:pt idx="412">
                  <c:v>193000</c:v>
                </c:pt>
                <c:pt idx="413">
                  <c:v>239000</c:v>
                </c:pt>
                <c:pt idx="414">
                  <c:v>26000</c:v>
                </c:pt>
                <c:pt idx="415">
                  <c:v>255000</c:v>
                </c:pt>
                <c:pt idx="416">
                  <c:v>108000</c:v>
                </c:pt>
                <c:pt idx="417">
                  <c:v>331000</c:v>
                </c:pt>
                <c:pt idx="418">
                  <c:v>313000</c:v>
                </c:pt>
                <c:pt idx="419">
                  <c:v>111000</c:v>
                </c:pt>
                <c:pt idx="420">
                  <c:v>69000</c:v>
                </c:pt>
                <c:pt idx="421">
                  <c:v>154000</c:v>
                </c:pt>
                <c:pt idx="422">
                  <c:v>42000</c:v>
                </c:pt>
                <c:pt idx="423">
                  <c:v>86000</c:v>
                </c:pt>
                <c:pt idx="424">
                  <c:v>167000</c:v>
                </c:pt>
                <c:pt idx="425">
                  <c:v>55000</c:v>
                </c:pt>
                <c:pt idx="426">
                  <c:v>32000</c:v>
                </c:pt>
                <c:pt idx="427">
                  <c:v>-17000</c:v>
                </c:pt>
                <c:pt idx="428">
                  <c:v>-9000</c:v>
                </c:pt>
                <c:pt idx="429">
                  <c:v>20000</c:v>
                </c:pt>
                <c:pt idx="430">
                  <c:v>-365000</c:v>
                </c:pt>
                <c:pt idx="431">
                  <c:v>-613000</c:v>
                </c:pt>
                <c:pt idx="432">
                  <c:v>-359000</c:v>
                </c:pt>
                <c:pt idx="433">
                  <c:v>-375000</c:v>
                </c:pt>
                <c:pt idx="434">
                  <c:v>-270000</c:v>
                </c:pt>
                <c:pt idx="435">
                  <c:v>-188000</c:v>
                </c:pt>
                <c:pt idx="436">
                  <c:v>164000</c:v>
                </c:pt>
                <c:pt idx="437">
                  <c:v>-103000</c:v>
                </c:pt>
                <c:pt idx="438">
                  <c:v>249000</c:v>
                </c:pt>
                <c:pt idx="439">
                  <c:v>383000</c:v>
                </c:pt>
                <c:pt idx="440">
                  <c:v>75000</c:v>
                </c:pt>
                <c:pt idx="441">
                  <c:v>312000</c:v>
                </c:pt>
                <c:pt idx="442">
                  <c:v>145000</c:v>
                </c:pt>
                <c:pt idx="443">
                  <c:v>332000</c:v>
                </c:pt>
                <c:pt idx="444">
                  <c:v>486000</c:v>
                </c:pt>
                <c:pt idx="445">
                  <c:v>313000</c:v>
                </c:pt>
                <c:pt idx="446">
                  <c:v>232000</c:v>
                </c:pt>
                <c:pt idx="447">
                  <c:v>244000</c:v>
                </c:pt>
                <c:pt idx="448">
                  <c:v>20000</c:v>
                </c:pt>
                <c:pt idx="449">
                  <c:v>64000</c:v>
                </c:pt>
                <c:pt idx="450">
                  <c:v>171000</c:v>
                </c:pt>
                <c:pt idx="451">
                  <c:v>157000</c:v>
                </c:pt>
                <c:pt idx="452">
                  <c:v>188000</c:v>
                </c:pt>
                <c:pt idx="453">
                  <c:v>19000</c:v>
                </c:pt>
                <c:pt idx="454">
                  <c:v>329000</c:v>
                </c:pt>
                <c:pt idx="455">
                  <c:v>208000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90000</c:v>
                </c:pt>
                <c:pt idx="505">
                  <c:v>72000</c:v>
                </c:pt>
                <c:pt idx="506">
                  <c:v>105000</c:v>
                </c:pt>
                <c:pt idx="507">
                  <c:v>73000</c:v>
                </c:pt>
                <c:pt idx="508">
                  <c:v>13000</c:v>
                </c:pt>
                <c:pt idx="509">
                  <c:v>194000</c:v>
                </c:pt>
                <c:pt idx="510">
                  <c:v>111000</c:v>
                </c:pt>
                <c:pt idx="511">
                  <c:v>-36000</c:v>
                </c:pt>
                <c:pt idx="512">
                  <c:v>-88000</c:v>
                </c:pt>
                <c:pt idx="513">
                  <c:v>-97000</c:v>
                </c:pt>
                <c:pt idx="514">
                  <c:v>-209000</c:v>
                </c:pt>
                <c:pt idx="515">
                  <c:v>-276000</c:v>
                </c:pt>
                <c:pt idx="516">
                  <c:v>-330000</c:v>
                </c:pt>
                <c:pt idx="517">
                  <c:v>-2000</c:v>
                </c:pt>
                <c:pt idx="518">
                  <c:v>-129000</c:v>
                </c:pt>
                <c:pt idx="519">
                  <c:v>-284000</c:v>
                </c:pt>
                <c:pt idx="520">
                  <c:v>-43000</c:v>
                </c:pt>
                <c:pt idx="521">
                  <c:v>-242000</c:v>
                </c:pt>
                <c:pt idx="522">
                  <c:v>-344000</c:v>
                </c:pt>
                <c:pt idx="523">
                  <c:v>-158000</c:v>
                </c:pt>
                <c:pt idx="524">
                  <c:v>-180000</c:v>
                </c:pt>
                <c:pt idx="525">
                  <c:v>-276000</c:v>
                </c:pt>
                <c:pt idx="526">
                  <c:v>-121000</c:v>
                </c:pt>
                <c:pt idx="527">
                  <c:v>-15000</c:v>
                </c:pt>
                <c:pt idx="528">
                  <c:v>219000</c:v>
                </c:pt>
                <c:pt idx="529">
                  <c:v>-73000</c:v>
                </c:pt>
                <c:pt idx="530">
                  <c:v>173000</c:v>
                </c:pt>
                <c:pt idx="531">
                  <c:v>274000</c:v>
                </c:pt>
                <c:pt idx="532">
                  <c:v>280000</c:v>
                </c:pt>
                <c:pt idx="533">
                  <c:v>377000</c:v>
                </c:pt>
                <c:pt idx="534">
                  <c:v>416000</c:v>
                </c:pt>
                <c:pt idx="535">
                  <c:v>-308000</c:v>
                </c:pt>
                <c:pt idx="536">
                  <c:v>1118000</c:v>
                </c:pt>
                <c:pt idx="537">
                  <c:v>273000</c:v>
                </c:pt>
                <c:pt idx="538">
                  <c:v>355000</c:v>
                </c:pt>
                <c:pt idx="539">
                  <c:v>355000</c:v>
                </c:pt>
                <c:pt idx="540">
                  <c:v>443000</c:v>
                </c:pt>
                <c:pt idx="541">
                  <c:v>484000</c:v>
                </c:pt>
                <c:pt idx="542">
                  <c:v>272000</c:v>
                </c:pt>
                <c:pt idx="543">
                  <c:v>363000</c:v>
                </c:pt>
                <c:pt idx="544">
                  <c:v>306000</c:v>
                </c:pt>
                <c:pt idx="545">
                  <c:v>381000</c:v>
                </c:pt>
                <c:pt idx="546">
                  <c:v>310000</c:v>
                </c:pt>
                <c:pt idx="547">
                  <c:v>243000</c:v>
                </c:pt>
                <c:pt idx="548">
                  <c:v>312000</c:v>
                </c:pt>
                <c:pt idx="549">
                  <c:v>285000</c:v>
                </c:pt>
                <c:pt idx="550">
                  <c:v>353000</c:v>
                </c:pt>
                <c:pt idx="551">
                  <c:v>125000</c:v>
                </c:pt>
                <c:pt idx="552">
                  <c:v>265000</c:v>
                </c:pt>
                <c:pt idx="553">
                  <c:v>131000</c:v>
                </c:pt>
                <c:pt idx="554">
                  <c:v>339000</c:v>
                </c:pt>
                <c:pt idx="555">
                  <c:v>196000</c:v>
                </c:pt>
                <c:pt idx="556">
                  <c:v>274000</c:v>
                </c:pt>
                <c:pt idx="557">
                  <c:v>147000</c:v>
                </c:pt>
                <c:pt idx="558">
                  <c:v>189000</c:v>
                </c:pt>
                <c:pt idx="559">
                  <c:v>192000</c:v>
                </c:pt>
                <c:pt idx="560">
                  <c:v>205000</c:v>
                </c:pt>
                <c:pt idx="561">
                  <c:v>188000</c:v>
                </c:pt>
                <c:pt idx="562">
                  <c:v>210000</c:v>
                </c:pt>
                <c:pt idx="563">
                  <c:v>166000</c:v>
                </c:pt>
                <c:pt idx="564">
                  <c:v>123000</c:v>
                </c:pt>
                <c:pt idx="565">
                  <c:v>115000</c:v>
                </c:pt>
                <c:pt idx="566">
                  <c:v>87000</c:v>
                </c:pt>
                <c:pt idx="567">
                  <c:v>187000</c:v>
                </c:pt>
                <c:pt idx="568">
                  <c:v>127000</c:v>
                </c:pt>
                <c:pt idx="569">
                  <c:v>-93000</c:v>
                </c:pt>
                <c:pt idx="570">
                  <c:v>318000</c:v>
                </c:pt>
                <c:pt idx="571">
                  <c:v>115000</c:v>
                </c:pt>
                <c:pt idx="572">
                  <c:v>346000</c:v>
                </c:pt>
                <c:pt idx="573">
                  <c:v>187000</c:v>
                </c:pt>
                <c:pt idx="574">
                  <c:v>187000</c:v>
                </c:pt>
                <c:pt idx="575">
                  <c:v>201000</c:v>
                </c:pt>
                <c:pt idx="576">
                  <c:v>169000</c:v>
                </c:pt>
                <c:pt idx="577">
                  <c:v>241000</c:v>
                </c:pt>
                <c:pt idx="578">
                  <c:v>245000</c:v>
                </c:pt>
                <c:pt idx="579">
                  <c:v>335000</c:v>
                </c:pt>
                <c:pt idx="580">
                  <c:v>229000</c:v>
                </c:pt>
                <c:pt idx="581">
                  <c:v>172000</c:v>
                </c:pt>
                <c:pt idx="582">
                  <c:v>347000</c:v>
                </c:pt>
                <c:pt idx="583">
                  <c:v>173000</c:v>
                </c:pt>
                <c:pt idx="584">
                  <c:v>227000</c:v>
                </c:pt>
                <c:pt idx="585">
                  <c:v>491000</c:v>
                </c:pt>
                <c:pt idx="586">
                  <c:v>234000</c:v>
                </c:pt>
                <c:pt idx="587">
                  <c:v>289000</c:v>
                </c:pt>
                <c:pt idx="588">
                  <c:v>92000</c:v>
                </c:pt>
                <c:pt idx="589">
                  <c:v>461000</c:v>
                </c:pt>
                <c:pt idx="590">
                  <c:v>275000</c:v>
                </c:pt>
                <c:pt idx="591">
                  <c:v>243000</c:v>
                </c:pt>
                <c:pt idx="592">
                  <c:v>230000</c:v>
                </c:pt>
                <c:pt idx="593">
                  <c:v>364000</c:v>
                </c:pt>
                <c:pt idx="594">
                  <c:v>224000</c:v>
                </c:pt>
                <c:pt idx="595">
                  <c:v>124000</c:v>
                </c:pt>
                <c:pt idx="596">
                  <c:v>339000</c:v>
                </c:pt>
                <c:pt idx="597">
                  <c:v>263000</c:v>
                </c:pt>
                <c:pt idx="598">
                  <c:v>341000</c:v>
                </c:pt>
                <c:pt idx="599">
                  <c:v>281000</c:v>
                </c:pt>
                <c:pt idx="600">
                  <c:v>263000</c:v>
                </c:pt>
                <c:pt idx="601">
                  <c:v>266000</c:v>
                </c:pt>
                <c:pt idx="602">
                  <c:v>194000</c:v>
                </c:pt>
                <c:pt idx="603">
                  <c:v>170000</c:v>
                </c:pt>
                <c:pt idx="604">
                  <c:v>122000</c:v>
                </c:pt>
                <c:pt idx="605">
                  <c:v>114000</c:v>
                </c:pt>
                <c:pt idx="606">
                  <c:v>42000</c:v>
                </c:pt>
                <c:pt idx="607">
                  <c:v>51000</c:v>
                </c:pt>
                <c:pt idx="608">
                  <c:v>249000</c:v>
                </c:pt>
                <c:pt idx="609">
                  <c:v>107000</c:v>
                </c:pt>
                <c:pt idx="610">
                  <c:v>276000</c:v>
                </c:pt>
                <c:pt idx="611">
                  <c:v>84000</c:v>
                </c:pt>
                <c:pt idx="612">
                  <c:v>363000</c:v>
                </c:pt>
                <c:pt idx="613">
                  <c:v>236000</c:v>
                </c:pt>
                <c:pt idx="614">
                  <c:v>209000</c:v>
                </c:pt>
                <c:pt idx="615">
                  <c:v>42000</c:v>
                </c:pt>
                <c:pt idx="616">
                  <c:v>153000</c:v>
                </c:pt>
                <c:pt idx="617">
                  <c:v>17000</c:v>
                </c:pt>
                <c:pt idx="618">
                  <c:v>-32000</c:v>
                </c:pt>
                <c:pt idx="619">
                  <c:v>-208000</c:v>
                </c:pt>
                <c:pt idx="620">
                  <c:v>-98000</c:v>
                </c:pt>
                <c:pt idx="621">
                  <c:v>-151000</c:v>
                </c:pt>
                <c:pt idx="622">
                  <c:v>-153000</c:v>
                </c:pt>
                <c:pt idx="623">
                  <c:v>-48000</c:v>
                </c:pt>
                <c:pt idx="624">
                  <c:v>-111000</c:v>
                </c:pt>
                <c:pt idx="625">
                  <c:v>-321000</c:v>
                </c:pt>
                <c:pt idx="626">
                  <c:v>-160000</c:v>
                </c:pt>
                <c:pt idx="627">
                  <c:v>-210000</c:v>
                </c:pt>
                <c:pt idx="628">
                  <c:v>-115000</c:v>
                </c:pt>
                <c:pt idx="629">
                  <c:v>85000</c:v>
                </c:pt>
                <c:pt idx="630">
                  <c:v>-42000</c:v>
                </c:pt>
                <c:pt idx="631">
                  <c:v>18000</c:v>
                </c:pt>
                <c:pt idx="632">
                  <c:v>26000</c:v>
                </c:pt>
                <c:pt idx="633">
                  <c:v>21000</c:v>
                </c:pt>
                <c:pt idx="634">
                  <c:v>-61000</c:v>
                </c:pt>
                <c:pt idx="635">
                  <c:v>32000</c:v>
                </c:pt>
                <c:pt idx="636">
                  <c:v>41000</c:v>
                </c:pt>
                <c:pt idx="637">
                  <c:v>-58000</c:v>
                </c:pt>
                <c:pt idx="638">
                  <c:v>54000</c:v>
                </c:pt>
                <c:pt idx="639">
                  <c:v>154000</c:v>
                </c:pt>
                <c:pt idx="640">
                  <c:v>130000</c:v>
                </c:pt>
                <c:pt idx="641">
                  <c:v>66000</c:v>
                </c:pt>
                <c:pt idx="642">
                  <c:v>78000</c:v>
                </c:pt>
                <c:pt idx="643">
                  <c:v>132000</c:v>
                </c:pt>
                <c:pt idx="644">
                  <c:v>34000</c:v>
                </c:pt>
                <c:pt idx="645">
                  <c:v>180000</c:v>
                </c:pt>
                <c:pt idx="646">
                  <c:v>133000</c:v>
                </c:pt>
                <c:pt idx="647">
                  <c:v>223000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-11000</c:v>
                </c:pt>
                <c:pt idx="745">
                  <c:v>91000</c:v>
                </c:pt>
                <c:pt idx="746">
                  <c:v>-42000</c:v>
                </c:pt>
                <c:pt idx="747">
                  <c:v>-284000</c:v>
                </c:pt>
                <c:pt idx="748">
                  <c:v>-53000</c:v>
                </c:pt>
                <c:pt idx="749">
                  <c:v>-111000</c:v>
                </c:pt>
                <c:pt idx="750">
                  <c:v>-122000</c:v>
                </c:pt>
                <c:pt idx="751">
                  <c:v>-149000</c:v>
                </c:pt>
                <c:pt idx="752">
                  <c:v>-257000</c:v>
                </c:pt>
                <c:pt idx="753">
                  <c:v>-317000</c:v>
                </c:pt>
                <c:pt idx="754">
                  <c:v>-312000</c:v>
                </c:pt>
                <c:pt idx="755">
                  <c:v>-160000</c:v>
                </c:pt>
                <c:pt idx="756">
                  <c:v>-130000</c:v>
                </c:pt>
                <c:pt idx="757">
                  <c:v>-116000</c:v>
                </c:pt>
                <c:pt idx="758">
                  <c:v>-19000</c:v>
                </c:pt>
                <c:pt idx="759">
                  <c:v>-94000</c:v>
                </c:pt>
                <c:pt idx="760">
                  <c:v>11000</c:v>
                </c:pt>
                <c:pt idx="761">
                  <c:v>50000</c:v>
                </c:pt>
                <c:pt idx="762">
                  <c:v>-94000</c:v>
                </c:pt>
                <c:pt idx="763">
                  <c:v>-3000</c:v>
                </c:pt>
                <c:pt idx="764">
                  <c:v>-86000</c:v>
                </c:pt>
                <c:pt idx="765">
                  <c:v>127000</c:v>
                </c:pt>
                <c:pt idx="766">
                  <c:v>-13000</c:v>
                </c:pt>
                <c:pt idx="767">
                  <c:v>-143000</c:v>
                </c:pt>
                <c:pt idx="768">
                  <c:v>108000</c:v>
                </c:pt>
                <c:pt idx="769">
                  <c:v>-136000</c:v>
                </c:pt>
                <c:pt idx="770">
                  <c:v>-212000</c:v>
                </c:pt>
                <c:pt idx="771">
                  <c:v>-55000</c:v>
                </c:pt>
                <c:pt idx="772">
                  <c:v>19000</c:v>
                </c:pt>
                <c:pt idx="773">
                  <c:v>-2000</c:v>
                </c:pt>
                <c:pt idx="774">
                  <c:v>-3000</c:v>
                </c:pt>
                <c:pt idx="775">
                  <c:v>-42000</c:v>
                </c:pt>
                <c:pt idx="776">
                  <c:v>105000</c:v>
                </c:pt>
                <c:pt idx="777">
                  <c:v>200000</c:v>
                </c:pt>
                <c:pt idx="778">
                  <c:v>20000</c:v>
                </c:pt>
                <c:pt idx="779">
                  <c:v>114000</c:v>
                </c:pt>
                <c:pt idx="780">
                  <c:v>181000</c:v>
                </c:pt>
                <c:pt idx="781">
                  <c:v>56000</c:v>
                </c:pt>
                <c:pt idx="782">
                  <c:v>317000</c:v>
                </c:pt>
                <c:pt idx="783">
                  <c:v>269000</c:v>
                </c:pt>
                <c:pt idx="784">
                  <c:v>283000</c:v>
                </c:pt>
                <c:pt idx="785">
                  <c:v>99000</c:v>
                </c:pt>
                <c:pt idx="786">
                  <c:v>55000</c:v>
                </c:pt>
                <c:pt idx="787">
                  <c:v>89000</c:v>
                </c:pt>
                <c:pt idx="788">
                  <c:v>156000</c:v>
                </c:pt>
                <c:pt idx="789">
                  <c:v>354000</c:v>
                </c:pt>
                <c:pt idx="790">
                  <c:v>56000</c:v>
                </c:pt>
                <c:pt idx="791">
                  <c:v>121000</c:v>
                </c:pt>
                <c:pt idx="792">
                  <c:v>150000</c:v>
                </c:pt>
                <c:pt idx="793">
                  <c:v>258000</c:v>
                </c:pt>
                <c:pt idx="794">
                  <c:v>124000</c:v>
                </c:pt>
                <c:pt idx="795">
                  <c:v>362000</c:v>
                </c:pt>
                <c:pt idx="796">
                  <c:v>172000</c:v>
                </c:pt>
                <c:pt idx="797">
                  <c:v>252000</c:v>
                </c:pt>
                <c:pt idx="798">
                  <c:v>354000</c:v>
                </c:pt>
                <c:pt idx="799">
                  <c:v>202000</c:v>
                </c:pt>
                <c:pt idx="800">
                  <c:v>68000</c:v>
                </c:pt>
                <c:pt idx="801">
                  <c:v>89000</c:v>
                </c:pt>
                <c:pt idx="802">
                  <c:v>338000</c:v>
                </c:pt>
                <c:pt idx="803">
                  <c:v>156000</c:v>
                </c:pt>
                <c:pt idx="804">
                  <c:v>280000</c:v>
                </c:pt>
                <c:pt idx="805">
                  <c:v>308000</c:v>
                </c:pt>
                <c:pt idx="806">
                  <c:v>310000</c:v>
                </c:pt>
                <c:pt idx="807">
                  <c:v>158000</c:v>
                </c:pt>
                <c:pt idx="808">
                  <c:v>39000</c:v>
                </c:pt>
                <c:pt idx="809">
                  <c:v>81000</c:v>
                </c:pt>
                <c:pt idx="810">
                  <c:v>195000</c:v>
                </c:pt>
                <c:pt idx="811">
                  <c:v>174000</c:v>
                </c:pt>
                <c:pt idx="812">
                  <c:v>149000</c:v>
                </c:pt>
                <c:pt idx="813">
                  <c:v>9000</c:v>
                </c:pt>
                <c:pt idx="814">
                  <c:v>211000</c:v>
                </c:pt>
                <c:pt idx="815">
                  <c:v>186000</c:v>
                </c:pt>
                <c:pt idx="816">
                  <c:v>228000</c:v>
                </c:pt>
                <c:pt idx="817">
                  <c:v>81000</c:v>
                </c:pt>
                <c:pt idx="818">
                  <c:v>235000</c:v>
                </c:pt>
                <c:pt idx="819">
                  <c:v>49000</c:v>
                </c:pt>
                <c:pt idx="820">
                  <c:v>151000</c:v>
                </c:pt>
                <c:pt idx="821">
                  <c:v>76000</c:v>
                </c:pt>
                <c:pt idx="822">
                  <c:v>-31000</c:v>
                </c:pt>
                <c:pt idx="823">
                  <c:v>-23000</c:v>
                </c:pt>
                <c:pt idx="824">
                  <c:v>80000</c:v>
                </c:pt>
                <c:pt idx="825">
                  <c:v>79000</c:v>
                </c:pt>
                <c:pt idx="826">
                  <c:v>110000</c:v>
                </c:pt>
                <c:pt idx="827">
                  <c:v>108000</c:v>
                </c:pt>
                <c:pt idx="828">
                  <c:v>11000</c:v>
                </c:pt>
                <c:pt idx="829">
                  <c:v>-79000</c:v>
                </c:pt>
                <c:pt idx="830">
                  <c:v>-49000</c:v>
                </c:pt>
                <c:pt idx="831">
                  <c:v>-240000</c:v>
                </c:pt>
                <c:pt idx="832">
                  <c:v>-177000</c:v>
                </c:pt>
                <c:pt idx="833">
                  <c:v>-171000</c:v>
                </c:pt>
                <c:pt idx="834">
                  <c:v>-196000</c:v>
                </c:pt>
                <c:pt idx="835">
                  <c:v>-278000</c:v>
                </c:pt>
                <c:pt idx="836">
                  <c:v>-460000</c:v>
                </c:pt>
                <c:pt idx="837">
                  <c:v>-481000</c:v>
                </c:pt>
                <c:pt idx="838">
                  <c:v>-727000</c:v>
                </c:pt>
                <c:pt idx="839">
                  <c:v>-706000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185000</c:v>
                </c:pt>
                <c:pt idx="937">
                  <c:v>188000</c:v>
                </c:pt>
                <c:pt idx="938">
                  <c:v>129000</c:v>
                </c:pt>
                <c:pt idx="939">
                  <c:v>197000</c:v>
                </c:pt>
                <c:pt idx="940">
                  <c:v>155000</c:v>
                </c:pt>
                <c:pt idx="941">
                  <c:v>216000</c:v>
                </c:pt>
                <c:pt idx="942">
                  <c:v>215000</c:v>
                </c:pt>
                <c:pt idx="943">
                  <c:v>184000</c:v>
                </c:pt>
                <c:pt idx="944">
                  <c:v>18000</c:v>
                </c:pt>
                <c:pt idx="945">
                  <c:v>267000</c:v>
                </c:pt>
                <c:pt idx="946">
                  <c:v>225000</c:v>
                </c:pt>
                <c:pt idx="947">
                  <c:v>130000</c:v>
                </c:pt>
                <c:pt idx="948">
                  <c:v>121000</c:v>
                </c:pt>
                <c:pt idx="949">
                  <c:v>406000</c:v>
                </c:pt>
                <c:pt idx="950">
                  <c:v>176000</c:v>
                </c:pt>
                <c:pt idx="951">
                  <c:v>137000</c:v>
                </c:pt>
                <c:pt idx="952">
                  <c:v>278000</c:v>
                </c:pt>
                <c:pt idx="953">
                  <c:v>219000</c:v>
                </c:pt>
                <c:pt idx="954">
                  <c:v>136000</c:v>
                </c:pt>
                <c:pt idx="955">
                  <c:v>244000</c:v>
                </c:pt>
                <c:pt idx="956">
                  <c:v>80000</c:v>
                </c:pt>
                <c:pt idx="957">
                  <c:v>201000</c:v>
                </c:pt>
                <c:pt idx="958">
                  <c:v>134000</c:v>
                </c:pt>
                <c:pt idx="959">
                  <c:v>182000</c:v>
                </c:pt>
                <c:pt idx="960">
                  <c:v>269000</c:v>
                </c:pt>
                <c:pt idx="961">
                  <c:v>1000</c:v>
                </c:pt>
                <c:pt idx="962">
                  <c:v>147000</c:v>
                </c:pt>
                <c:pt idx="963">
                  <c:v>210000</c:v>
                </c:pt>
                <c:pt idx="964">
                  <c:v>85000</c:v>
                </c:pt>
                <c:pt idx="965">
                  <c:v>182000</c:v>
                </c:pt>
                <c:pt idx="966">
                  <c:v>194000</c:v>
                </c:pt>
                <c:pt idx="967">
                  <c:v>207000</c:v>
                </c:pt>
                <c:pt idx="968">
                  <c:v>208000</c:v>
                </c:pt>
                <c:pt idx="969">
                  <c:v>185000</c:v>
                </c:pt>
                <c:pt idx="970">
                  <c:v>261000</c:v>
                </c:pt>
                <c:pt idx="971">
                  <c:v>184000</c:v>
                </c:pt>
                <c:pt idx="972">
                  <c:v>214000</c:v>
                </c:pt>
                <c:pt idx="973">
                  <c:v>251000</c:v>
                </c:pt>
                <c:pt idx="974">
                  <c:v>-1373000</c:v>
                </c:pt>
                <c:pt idx="975">
                  <c:v>-20787000</c:v>
                </c:pt>
                <c:pt idx="976">
                  <c:v>2725000</c:v>
                </c:pt>
                <c:pt idx="977">
                  <c:v>4781000</c:v>
                </c:pt>
                <c:pt idx="978">
                  <c:v>1761000</c:v>
                </c:pt>
                <c:pt idx="979">
                  <c:v>1489000</c:v>
                </c:pt>
                <c:pt idx="980">
                  <c:v>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E-4723-91C6-0FF21AD5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87423"/>
        <c:axId val="384822751"/>
      </c:lineChart>
      <c:dateAx>
        <c:axId val="38658742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2751"/>
        <c:crosses val="autoZero"/>
        <c:auto val="1"/>
        <c:lblOffset val="100"/>
        <c:baseTimeUnit val="months"/>
      </c:dateAx>
      <c:valAx>
        <c:axId val="3848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Creation Per Month By Presidential</a:t>
            </a:r>
            <a:r>
              <a:rPr lang="en-US" baseline="0"/>
              <a:t> Party (Omitting Trump)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'Party Series Data'!$B$1</c:f>
              <c:strCache>
                <c:ptCount val="1"/>
                <c:pt idx="0">
                  <c:v>Democratic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'Party Series Data'!$A$2:$A$937</c:f>
              <c:numCache>
                <c:formatCode>yyyy\-mm\-dd;@</c:formatCode>
                <c:ptCount val="936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</c:numCache>
            </c:numRef>
          </c:cat>
          <c:val>
            <c:numRef>
              <c:f>'Party Series Data'!$B$2:$B$937</c:f>
              <c:numCache>
                <c:formatCode>General</c:formatCode>
                <c:ptCount val="936"/>
                <c:pt idx="1">
                  <c:v>177000</c:v>
                </c:pt>
                <c:pt idx="2">
                  <c:v>180000</c:v>
                </c:pt>
                <c:pt idx="3">
                  <c:v>-186000</c:v>
                </c:pt>
                <c:pt idx="4">
                  <c:v>205000</c:v>
                </c:pt>
                <c:pt idx="5">
                  <c:v>203000</c:v>
                </c:pt>
                <c:pt idx="6">
                  <c:v>-83000</c:v>
                </c:pt>
                <c:pt idx="7">
                  <c:v>244000</c:v>
                </c:pt>
                <c:pt idx="8">
                  <c:v>368000</c:v>
                </c:pt>
                <c:pt idx="9">
                  <c:v>380000</c:v>
                </c:pt>
                <c:pt idx="10">
                  <c:v>59000</c:v>
                </c:pt>
                <c:pt idx="11">
                  <c:v>72000</c:v>
                </c:pt>
                <c:pt idx="12">
                  <c:v>61000</c:v>
                </c:pt>
                <c:pt idx="13">
                  <c:v>112000</c:v>
                </c:pt>
                <c:pt idx="14">
                  <c:v>110000</c:v>
                </c:pt>
                <c:pt idx="15">
                  <c:v>-124000</c:v>
                </c:pt>
                <c:pt idx="16">
                  <c:v>178000</c:v>
                </c:pt>
                <c:pt idx="17">
                  <c:v>98000</c:v>
                </c:pt>
                <c:pt idx="18">
                  <c:v>-35000</c:v>
                </c:pt>
                <c:pt idx="19">
                  <c:v>410000</c:v>
                </c:pt>
                <c:pt idx="20">
                  <c:v>458000</c:v>
                </c:pt>
                <c:pt idx="21">
                  <c:v>457000</c:v>
                </c:pt>
                <c:pt idx="22">
                  <c:v>402000</c:v>
                </c:pt>
                <c:pt idx="23">
                  <c:v>505000</c:v>
                </c:pt>
                <c:pt idx="24">
                  <c:v>307000</c:v>
                </c:pt>
                <c:pt idx="25">
                  <c:v>362000</c:v>
                </c:pt>
                <c:pt idx="26">
                  <c:v>249000</c:v>
                </c:pt>
                <c:pt idx="27">
                  <c:v>376000</c:v>
                </c:pt>
                <c:pt idx="28">
                  <c:v>714000</c:v>
                </c:pt>
                <c:pt idx="29">
                  <c:v>468000</c:v>
                </c:pt>
                <c:pt idx="30">
                  <c:v>487000</c:v>
                </c:pt>
                <c:pt idx="31">
                  <c:v>407000</c:v>
                </c:pt>
                <c:pt idx="32">
                  <c:v>291000</c:v>
                </c:pt>
                <c:pt idx="33">
                  <c:v>114000</c:v>
                </c:pt>
                <c:pt idx="34">
                  <c:v>75000</c:v>
                </c:pt>
                <c:pt idx="35">
                  <c:v>80000</c:v>
                </c:pt>
                <c:pt idx="36">
                  <c:v>243000</c:v>
                </c:pt>
                <c:pt idx="37">
                  <c:v>165000</c:v>
                </c:pt>
                <c:pt idx="38">
                  <c:v>423000</c:v>
                </c:pt>
                <c:pt idx="39">
                  <c:v>417000</c:v>
                </c:pt>
                <c:pt idx="40">
                  <c:v>419000</c:v>
                </c:pt>
                <c:pt idx="41">
                  <c:v>258000</c:v>
                </c:pt>
                <c:pt idx="42">
                  <c:v>443000</c:v>
                </c:pt>
                <c:pt idx="43">
                  <c:v>516000</c:v>
                </c:pt>
                <c:pt idx="44">
                  <c:v>271000</c:v>
                </c:pt>
                <c:pt idx="45">
                  <c:v>256000</c:v>
                </c:pt>
                <c:pt idx="46">
                  <c:v>159000</c:v>
                </c:pt>
                <c:pt idx="47">
                  <c:v>241000</c:v>
                </c:pt>
                <c:pt idx="48">
                  <c:v>257000</c:v>
                </c:pt>
                <c:pt idx="49">
                  <c:v>221000</c:v>
                </c:pt>
                <c:pt idx="50">
                  <c:v>159000</c:v>
                </c:pt>
                <c:pt idx="51">
                  <c:v>95000</c:v>
                </c:pt>
                <c:pt idx="52">
                  <c:v>-51000</c:v>
                </c:pt>
                <c:pt idx="53">
                  <c:v>185000</c:v>
                </c:pt>
                <c:pt idx="54">
                  <c:v>-81000</c:v>
                </c:pt>
                <c:pt idx="55">
                  <c:v>-154000</c:v>
                </c:pt>
                <c:pt idx="56">
                  <c:v>-54000</c:v>
                </c:pt>
                <c:pt idx="57">
                  <c:v>183000</c:v>
                </c:pt>
                <c:pt idx="58">
                  <c:v>146000</c:v>
                </c:pt>
                <c:pt idx="59">
                  <c:v>-75000</c:v>
                </c:pt>
                <c:pt idx="60">
                  <c:v>-92000</c:v>
                </c:pt>
                <c:pt idx="61">
                  <c:v>-116000</c:v>
                </c:pt>
                <c:pt idx="62">
                  <c:v>-244000</c:v>
                </c:pt>
                <c:pt idx="63">
                  <c:v>-231000</c:v>
                </c:pt>
                <c:pt idx="64">
                  <c:v>-78000</c:v>
                </c:pt>
                <c:pt idx="65">
                  <c:v>-38000</c:v>
                </c:pt>
                <c:pt idx="66">
                  <c:v>-43000</c:v>
                </c:pt>
                <c:pt idx="67">
                  <c:v>-54000</c:v>
                </c:pt>
                <c:pt idx="68">
                  <c:v>-171000</c:v>
                </c:pt>
                <c:pt idx="69">
                  <c:v>29000</c:v>
                </c:pt>
                <c:pt idx="70">
                  <c:v>3000</c:v>
                </c:pt>
                <c:pt idx="71">
                  <c:v>149000</c:v>
                </c:pt>
                <c:pt idx="72">
                  <c:v>35000</c:v>
                </c:pt>
                <c:pt idx="73">
                  <c:v>2000</c:v>
                </c:pt>
                <c:pt idx="74">
                  <c:v>-99000</c:v>
                </c:pt>
                <c:pt idx="75">
                  <c:v>-352000</c:v>
                </c:pt>
                <c:pt idx="76">
                  <c:v>-142000</c:v>
                </c:pt>
                <c:pt idx="77">
                  <c:v>-155000</c:v>
                </c:pt>
                <c:pt idx="78">
                  <c:v>-275000</c:v>
                </c:pt>
                <c:pt idx="79">
                  <c:v>-408000</c:v>
                </c:pt>
                <c:pt idx="80">
                  <c:v>-1959000</c:v>
                </c:pt>
                <c:pt idx="81">
                  <c:v>93000</c:v>
                </c:pt>
                <c:pt idx="82">
                  <c:v>396000</c:v>
                </c:pt>
                <c:pt idx="83">
                  <c:v>114000</c:v>
                </c:pt>
                <c:pt idx="84">
                  <c:v>719000</c:v>
                </c:pt>
                <c:pt idx="85">
                  <c:v>-585000</c:v>
                </c:pt>
                <c:pt idx="86">
                  <c:v>951000</c:v>
                </c:pt>
                <c:pt idx="87">
                  <c:v>718000</c:v>
                </c:pt>
                <c:pt idx="88">
                  <c:v>436000</c:v>
                </c:pt>
                <c:pt idx="89">
                  <c:v>386000</c:v>
                </c:pt>
                <c:pt idx="90">
                  <c:v>418000</c:v>
                </c:pt>
                <c:pt idx="91">
                  <c:v>489000</c:v>
                </c:pt>
                <c:pt idx="92">
                  <c:v>273000</c:v>
                </c:pt>
                <c:pt idx="93">
                  <c:v>178000</c:v>
                </c:pt>
                <c:pt idx="94">
                  <c:v>302000</c:v>
                </c:pt>
                <c:pt idx="95">
                  <c:v>-16000</c:v>
                </c:pt>
                <c:pt idx="96">
                  <c:v>156000</c:v>
                </c:pt>
                <c:pt idx="97">
                  <c:v>22000</c:v>
                </c:pt>
                <c:pt idx="98">
                  <c:v>50000</c:v>
                </c:pt>
                <c:pt idx="99">
                  <c:v>-108000</c:v>
                </c:pt>
                <c:pt idx="100">
                  <c:v>139000</c:v>
                </c:pt>
                <c:pt idx="101">
                  <c:v>172000</c:v>
                </c:pt>
                <c:pt idx="102">
                  <c:v>-67000</c:v>
                </c:pt>
                <c:pt idx="103">
                  <c:v>217000</c:v>
                </c:pt>
                <c:pt idx="104">
                  <c:v>243000</c:v>
                </c:pt>
                <c:pt idx="105">
                  <c:v>208000</c:v>
                </c:pt>
                <c:pt idx="106">
                  <c:v>73000</c:v>
                </c:pt>
                <c:pt idx="107">
                  <c:v>97000</c:v>
                </c:pt>
                <c:pt idx="108">
                  <c:v>98000</c:v>
                </c:pt>
                <c:pt idx="109">
                  <c:v>-146000</c:v>
                </c:pt>
                <c:pt idx="110">
                  <c:v>150000</c:v>
                </c:pt>
                <c:pt idx="111">
                  <c:v>-304000</c:v>
                </c:pt>
                <c:pt idx="112">
                  <c:v>417000</c:v>
                </c:pt>
                <c:pt idx="113">
                  <c:v>238000</c:v>
                </c:pt>
                <c:pt idx="114">
                  <c:v>126000</c:v>
                </c:pt>
                <c:pt idx="115">
                  <c:v>18000</c:v>
                </c:pt>
                <c:pt idx="116">
                  <c:v>116000</c:v>
                </c:pt>
                <c:pt idx="117">
                  <c:v>-49000</c:v>
                </c:pt>
                <c:pt idx="118">
                  <c:v>-53000</c:v>
                </c:pt>
                <c:pt idx="119">
                  <c:v>-160000</c:v>
                </c:pt>
                <c:pt idx="120">
                  <c:v>-364000</c:v>
                </c:pt>
                <c:pt idx="121">
                  <c:v>-171000</c:v>
                </c:pt>
                <c:pt idx="122">
                  <c:v>-257000</c:v>
                </c:pt>
                <c:pt idx="123">
                  <c:v>-4000</c:v>
                </c:pt>
                <c:pt idx="124">
                  <c:v>-252000</c:v>
                </c:pt>
                <c:pt idx="125">
                  <c:v>-245000</c:v>
                </c:pt>
                <c:pt idx="126">
                  <c:v>-208000</c:v>
                </c:pt>
                <c:pt idx="127">
                  <c:v>93000</c:v>
                </c:pt>
                <c:pt idx="128">
                  <c:v>156000</c:v>
                </c:pt>
                <c:pt idx="129">
                  <c:v>-838000</c:v>
                </c:pt>
                <c:pt idx="130">
                  <c:v>300000</c:v>
                </c:pt>
                <c:pt idx="131">
                  <c:v>280000</c:v>
                </c:pt>
                <c:pt idx="132">
                  <c:v>4000</c:v>
                </c:pt>
                <c:pt idx="133">
                  <c:v>-229000</c:v>
                </c:pt>
                <c:pt idx="134">
                  <c:v>657000</c:v>
                </c:pt>
                <c:pt idx="135">
                  <c:v>428000</c:v>
                </c:pt>
                <c:pt idx="136">
                  <c:v>336000</c:v>
                </c:pt>
                <c:pt idx="137">
                  <c:v>365000</c:v>
                </c:pt>
                <c:pt idx="138">
                  <c:v>371000</c:v>
                </c:pt>
                <c:pt idx="139">
                  <c:v>738000</c:v>
                </c:pt>
                <c:pt idx="140">
                  <c:v>246000</c:v>
                </c:pt>
                <c:pt idx="141">
                  <c:v>268000</c:v>
                </c:pt>
                <c:pt idx="142">
                  <c:v>70000</c:v>
                </c:pt>
                <c:pt idx="143">
                  <c:v>85000</c:v>
                </c:pt>
                <c:pt idx="144">
                  <c:v>427000</c:v>
                </c:pt>
                <c:pt idx="145">
                  <c:v>289000</c:v>
                </c:pt>
                <c:pt idx="146">
                  <c:v>296000</c:v>
                </c:pt>
                <c:pt idx="147">
                  <c:v>-12000</c:v>
                </c:pt>
                <c:pt idx="148">
                  <c:v>91000</c:v>
                </c:pt>
                <c:pt idx="149">
                  <c:v>112000</c:v>
                </c:pt>
                <c:pt idx="150">
                  <c:v>-3000</c:v>
                </c:pt>
                <c:pt idx="151">
                  <c:v>-49000</c:v>
                </c:pt>
                <c:pt idx="152">
                  <c:v>-58000</c:v>
                </c:pt>
                <c:pt idx="153">
                  <c:v>52000</c:v>
                </c:pt>
                <c:pt idx="154">
                  <c:v>141000</c:v>
                </c:pt>
                <c:pt idx="155">
                  <c:v>167000</c:v>
                </c:pt>
                <c:pt idx="156">
                  <c:v>-18000</c:v>
                </c:pt>
                <c:pt idx="157">
                  <c:v>226000</c:v>
                </c:pt>
                <c:pt idx="158">
                  <c:v>-18000</c:v>
                </c:pt>
                <c:pt idx="159">
                  <c:v>116000</c:v>
                </c:pt>
                <c:pt idx="160">
                  <c:v>22000</c:v>
                </c:pt>
                <c:pt idx="161">
                  <c:v>-360000</c:v>
                </c:pt>
                <c:pt idx="162">
                  <c:v>-139000</c:v>
                </c:pt>
                <c:pt idx="163">
                  <c:v>781000</c:v>
                </c:pt>
                <c:pt idx="164">
                  <c:v>396000</c:v>
                </c:pt>
                <c:pt idx="165">
                  <c:v>277000</c:v>
                </c:pt>
                <c:pt idx="166">
                  <c:v>219000</c:v>
                </c:pt>
                <c:pt idx="167">
                  <c:v>350000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-59000</c:v>
                </c:pt>
                <c:pt idx="265">
                  <c:v>-126000</c:v>
                </c:pt>
                <c:pt idx="266">
                  <c:v>102000</c:v>
                </c:pt>
                <c:pt idx="267">
                  <c:v>-32000</c:v>
                </c:pt>
                <c:pt idx="268">
                  <c:v>159000</c:v>
                </c:pt>
                <c:pt idx="269">
                  <c:v>191000</c:v>
                </c:pt>
                <c:pt idx="270">
                  <c:v>146000</c:v>
                </c:pt>
                <c:pt idx="271">
                  <c:v>175000</c:v>
                </c:pt>
                <c:pt idx="272">
                  <c:v>90000</c:v>
                </c:pt>
                <c:pt idx="273">
                  <c:v>134000</c:v>
                </c:pt>
                <c:pt idx="274">
                  <c:v>220000</c:v>
                </c:pt>
                <c:pt idx="275">
                  <c:v>130000</c:v>
                </c:pt>
                <c:pt idx="276">
                  <c:v>19000</c:v>
                </c:pt>
                <c:pt idx="277">
                  <c:v>297000</c:v>
                </c:pt>
                <c:pt idx="278">
                  <c:v>87000</c:v>
                </c:pt>
                <c:pt idx="279">
                  <c:v>327000</c:v>
                </c:pt>
                <c:pt idx="280">
                  <c:v>26000</c:v>
                </c:pt>
                <c:pt idx="281">
                  <c:v>16000</c:v>
                </c:pt>
                <c:pt idx="282">
                  <c:v>102000</c:v>
                </c:pt>
                <c:pt idx="283">
                  <c:v>92000</c:v>
                </c:pt>
                <c:pt idx="284">
                  <c:v>140000</c:v>
                </c:pt>
                <c:pt idx="285">
                  <c:v>63000</c:v>
                </c:pt>
                <c:pt idx="286">
                  <c:v>15000</c:v>
                </c:pt>
                <c:pt idx="287">
                  <c:v>-28000</c:v>
                </c:pt>
                <c:pt idx="288">
                  <c:v>87000</c:v>
                </c:pt>
                <c:pt idx="289">
                  <c:v>115000</c:v>
                </c:pt>
                <c:pt idx="290">
                  <c:v>90000</c:v>
                </c:pt>
                <c:pt idx="291">
                  <c:v>260000</c:v>
                </c:pt>
                <c:pt idx="292">
                  <c:v>36000</c:v>
                </c:pt>
                <c:pt idx="293">
                  <c:v>43000</c:v>
                </c:pt>
                <c:pt idx="294">
                  <c:v>135000</c:v>
                </c:pt>
                <c:pt idx="295">
                  <c:v>116000</c:v>
                </c:pt>
                <c:pt idx="296">
                  <c:v>168000</c:v>
                </c:pt>
                <c:pt idx="297">
                  <c:v>205000</c:v>
                </c:pt>
                <c:pt idx="298">
                  <c:v>-28000</c:v>
                </c:pt>
                <c:pt idx="299">
                  <c:v>106000</c:v>
                </c:pt>
                <c:pt idx="300">
                  <c:v>126000</c:v>
                </c:pt>
                <c:pt idx="301">
                  <c:v>266000</c:v>
                </c:pt>
                <c:pt idx="302">
                  <c:v>144000</c:v>
                </c:pt>
                <c:pt idx="303">
                  <c:v>25000</c:v>
                </c:pt>
                <c:pt idx="304">
                  <c:v>167000</c:v>
                </c:pt>
                <c:pt idx="305">
                  <c:v>130000</c:v>
                </c:pt>
                <c:pt idx="306">
                  <c:v>193000</c:v>
                </c:pt>
                <c:pt idx="307">
                  <c:v>207000</c:v>
                </c:pt>
                <c:pt idx="308">
                  <c:v>284000</c:v>
                </c:pt>
                <c:pt idx="309">
                  <c:v>-110000</c:v>
                </c:pt>
                <c:pt idx="310">
                  <c:v>425000</c:v>
                </c:pt>
                <c:pt idx="311">
                  <c:v>203000</c:v>
                </c:pt>
                <c:pt idx="312">
                  <c:v>161000</c:v>
                </c:pt>
                <c:pt idx="313">
                  <c:v>218000</c:v>
                </c:pt>
                <c:pt idx="314">
                  <c:v>203000</c:v>
                </c:pt>
                <c:pt idx="315">
                  <c:v>256000</c:v>
                </c:pt>
                <c:pt idx="316">
                  <c:v>232000</c:v>
                </c:pt>
                <c:pt idx="317">
                  <c:v>199000</c:v>
                </c:pt>
                <c:pt idx="318">
                  <c:v>275000</c:v>
                </c:pt>
                <c:pt idx="319">
                  <c:v>263000</c:v>
                </c:pt>
                <c:pt idx="320">
                  <c:v>262000</c:v>
                </c:pt>
                <c:pt idx="321">
                  <c:v>229000</c:v>
                </c:pt>
                <c:pt idx="322">
                  <c:v>277000</c:v>
                </c:pt>
                <c:pt idx="323">
                  <c:v>326000</c:v>
                </c:pt>
                <c:pt idx="324">
                  <c:v>207000</c:v>
                </c:pt>
                <c:pt idx="325">
                  <c:v>267000</c:v>
                </c:pt>
                <c:pt idx="326">
                  <c:v>396000</c:v>
                </c:pt>
                <c:pt idx="327">
                  <c:v>245000</c:v>
                </c:pt>
                <c:pt idx="328">
                  <c:v>275000</c:v>
                </c:pt>
                <c:pt idx="329">
                  <c:v>399000</c:v>
                </c:pt>
                <c:pt idx="330">
                  <c:v>190000</c:v>
                </c:pt>
                <c:pt idx="331">
                  <c:v>206000</c:v>
                </c:pt>
                <c:pt idx="332">
                  <c:v>136000</c:v>
                </c:pt>
                <c:pt idx="333">
                  <c:v>211000</c:v>
                </c:pt>
                <c:pt idx="334">
                  <c:v>165000</c:v>
                </c:pt>
                <c:pt idx="335">
                  <c:v>180000</c:v>
                </c:pt>
                <c:pt idx="336">
                  <c:v>208000</c:v>
                </c:pt>
                <c:pt idx="337">
                  <c:v>22000</c:v>
                </c:pt>
                <c:pt idx="338">
                  <c:v>101000</c:v>
                </c:pt>
                <c:pt idx="339">
                  <c:v>-64000</c:v>
                </c:pt>
                <c:pt idx="340">
                  <c:v>154000</c:v>
                </c:pt>
                <c:pt idx="341">
                  <c:v>130000</c:v>
                </c:pt>
                <c:pt idx="342">
                  <c:v>138000</c:v>
                </c:pt>
                <c:pt idx="343">
                  <c:v>255000</c:v>
                </c:pt>
                <c:pt idx="344">
                  <c:v>21000</c:v>
                </c:pt>
                <c:pt idx="345">
                  <c:v>61000</c:v>
                </c:pt>
                <c:pt idx="346">
                  <c:v>478000</c:v>
                </c:pt>
                <c:pt idx="347">
                  <c:v>197000</c:v>
                </c:pt>
                <c:pt idx="348">
                  <c:v>-96000</c:v>
                </c:pt>
                <c:pt idx="349">
                  <c:v>411000</c:v>
                </c:pt>
                <c:pt idx="350">
                  <c:v>80000</c:v>
                </c:pt>
                <c:pt idx="351">
                  <c:v>261000</c:v>
                </c:pt>
                <c:pt idx="352">
                  <c:v>96000</c:v>
                </c:pt>
                <c:pt idx="353">
                  <c:v>253000</c:v>
                </c:pt>
                <c:pt idx="354">
                  <c:v>221000</c:v>
                </c:pt>
                <c:pt idx="355">
                  <c:v>204000</c:v>
                </c:pt>
                <c:pt idx="356">
                  <c:v>154000</c:v>
                </c:pt>
                <c:pt idx="357">
                  <c:v>237000</c:v>
                </c:pt>
                <c:pt idx="358">
                  <c:v>263000</c:v>
                </c:pt>
                <c:pt idx="359">
                  <c:v>264000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242000</c:v>
                </c:pt>
                <c:pt idx="457">
                  <c:v>298000</c:v>
                </c:pt>
                <c:pt idx="458">
                  <c:v>403000</c:v>
                </c:pt>
                <c:pt idx="459">
                  <c:v>337000</c:v>
                </c:pt>
                <c:pt idx="460">
                  <c:v>360000</c:v>
                </c:pt>
                <c:pt idx="461">
                  <c:v>400000</c:v>
                </c:pt>
                <c:pt idx="462">
                  <c:v>346000</c:v>
                </c:pt>
                <c:pt idx="463">
                  <c:v>241000</c:v>
                </c:pt>
                <c:pt idx="464">
                  <c:v>457000</c:v>
                </c:pt>
                <c:pt idx="465">
                  <c:v>268000</c:v>
                </c:pt>
                <c:pt idx="466">
                  <c:v>373000</c:v>
                </c:pt>
                <c:pt idx="467">
                  <c:v>237000</c:v>
                </c:pt>
                <c:pt idx="468">
                  <c:v>184000</c:v>
                </c:pt>
                <c:pt idx="469">
                  <c:v>354000</c:v>
                </c:pt>
                <c:pt idx="470">
                  <c:v>512000</c:v>
                </c:pt>
                <c:pt idx="471">
                  <c:v>702000</c:v>
                </c:pt>
                <c:pt idx="472">
                  <c:v>347000</c:v>
                </c:pt>
                <c:pt idx="473">
                  <c:v>441000</c:v>
                </c:pt>
                <c:pt idx="474">
                  <c:v>254000</c:v>
                </c:pt>
                <c:pt idx="475">
                  <c:v>279000</c:v>
                </c:pt>
                <c:pt idx="476">
                  <c:v>138000</c:v>
                </c:pt>
                <c:pt idx="477">
                  <c:v>335000</c:v>
                </c:pt>
                <c:pt idx="478">
                  <c:v>435000</c:v>
                </c:pt>
                <c:pt idx="479">
                  <c:v>280000</c:v>
                </c:pt>
                <c:pt idx="480">
                  <c:v>137000</c:v>
                </c:pt>
                <c:pt idx="481">
                  <c:v>247000</c:v>
                </c:pt>
                <c:pt idx="482">
                  <c:v>424000</c:v>
                </c:pt>
                <c:pt idx="483">
                  <c:v>-62000</c:v>
                </c:pt>
                <c:pt idx="484">
                  <c:v>372000</c:v>
                </c:pt>
                <c:pt idx="485">
                  <c:v>319000</c:v>
                </c:pt>
                <c:pt idx="486">
                  <c:v>109000</c:v>
                </c:pt>
                <c:pt idx="487">
                  <c:v>83000</c:v>
                </c:pt>
                <c:pt idx="488">
                  <c:v>27000</c:v>
                </c:pt>
                <c:pt idx="489">
                  <c:v>154000</c:v>
                </c:pt>
                <c:pt idx="490">
                  <c:v>92000</c:v>
                </c:pt>
                <c:pt idx="491">
                  <c:v>99000</c:v>
                </c:pt>
                <c:pt idx="492">
                  <c:v>128000</c:v>
                </c:pt>
                <c:pt idx="493">
                  <c:v>83000</c:v>
                </c:pt>
                <c:pt idx="494">
                  <c:v>111000</c:v>
                </c:pt>
                <c:pt idx="495">
                  <c:v>-145000</c:v>
                </c:pt>
                <c:pt idx="496">
                  <c:v>-429000</c:v>
                </c:pt>
                <c:pt idx="497">
                  <c:v>-319000</c:v>
                </c:pt>
                <c:pt idx="498">
                  <c:v>-261000</c:v>
                </c:pt>
                <c:pt idx="499">
                  <c:v>259000</c:v>
                </c:pt>
                <c:pt idx="500">
                  <c:v>114000</c:v>
                </c:pt>
                <c:pt idx="501">
                  <c:v>277000</c:v>
                </c:pt>
                <c:pt idx="502">
                  <c:v>257000</c:v>
                </c:pt>
                <c:pt idx="503">
                  <c:v>196000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299000</c:v>
                </c:pt>
                <c:pt idx="649">
                  <c:v>250000</c:v>
                </c:pt>
                <c:pt idx="650">
                  <c:v>-50000</c:v>
                </c:pt>
                <c:pt idx="651">
                  <c:v>302000</c:v>
                </c:pt>
                <c:pt idx="652">
                  <c:v>272000</c:v>
                </c:pt>
                <c:pt idx="653">
                  <c:v>181000</c:v>
                </c:pt>
                <c:pt idx="654">
                  <c:v>306000</c:v>
                </c:pt>
                <c:pt idx="655">
                  <c:v>151000</c:v>
                </c:pt>
                <c:pt idx="656">
                  <c:v>242000</c:v>
                </c:pt>
                <c:pt idx="657">
                  <c:v>285000</c:v>
                </c:pt>
                <c:pt idx="658">
                  <c:v>251000</c:v>
                </c:pt>
                <c:pt idx="659">
                  <c:v>330000</c:v>
                </c:pt>
                <c:pt idx="660">
                  <c:v>281000</c:v>
                </c:pt>
                <c:pt idx="661">
                  <c:v>186000</c:v>
                </c:pt>
                <c:pt idx="662">
                  <c:v>461000</c:v>
                </c:pt>
                <c:pt idx="663">
                  <c:v>344000</c:v>
                </c:pt>
                <c:pt idx="664">
                  <c:v>335000</c:v>
                </c:pt>
                <c:pt idx="665">
                  <c:v>317000</c:v>
                </c:pt>
                <c:pt idx="666">
                  <c:v>372000</c:v>
                </c:pt>
                <c:pt idx="667">
                  <c:v>286000</c:v>
                </c:pt>
                <c:pt idx="668">
                  <c:v>351000</c:v>
                </c:pt>
                <c:pt idx="669">
                  <c:v>211000</c:v>
                </c:pt>
                <c:pt idx="670">
                  <c:v>411000</c:v>
                </c:pt>
                <c:pt idx="671">
                  <c:v>296000</c:v>
                </c:pt>
                <c:pt idx="672">
                  <c:v>336000</c:v>
                </c:pt>
                <c:pt idx="673">
                  <c:v>196000</c:v>
                </c:pt>
                <c:pt idx="674">
                  <c:v>210000</c:v>
                </c:pt>
                <c:pt idx="675">
                  <c:v>162000</c:v>
                </c:pt>
                <c:pt idx="676">
                  <c:v>-20000</c:v>
                </c:pt>
                <c:pt idx="677">
                  <c:v>237000</c:v>
                </c:pt>
                <c:pt idx="678">
                  <c:v>94000</c:v>
                </c:pt>
                <c:pt idx="679">
                  <c:v>254000</c:v>
                </c:pt>
                <c:pt idx="680">
                  <c:v>241000</c:v>
                </c:pt>
                <c:pt idx="681">
                  <c:v>156000</c:v>
                </c:pt>
                <c:pt idx="682">
                  <c:v>144000</c:v>
                </c:pt>
                <c:pt idx="683">
                  <c:v>145000</c:v>
                </c:pt>
                <c:pt idx="684">
                  <c:v>-4000</c:v>
                </c:pt>
                <c:pt idx="685">
                  <c:v>423000</c:v>
                </c:pt>
                <c:pt idx="686">
                  <c:v>254000</c:v>
                </c:pt>
                <c:pt idx="687">
                  <c:v>165000</c:v>
                </c:pt>
                <c:pt idx="688">
                  <c:v>328000</c:v>
                </c:pt>
                <c:pt idx="689">
                  <c:v>283000</c:v>
                </c:pt>
                <c:pt idx="690">
                  <c:v>246000</c:v>
                </c:pt>
                <c:pt idx="691">
                  <c:v>184000</c:v>
                </c:pt>
                <c:pt idx="692">
                  <c:v>211000</c:v>
                </c:pt>
                <c:pt idx="693">
                  <c:v>255000</c:v>
                </c:pt>
                <c:pt idx="694">
                  <c:v>296000</c:v>
                </c:pt>
                <c:pt idx="695">
                  <c:v>182000</c:v>
                </c:pt>
                <c:pt idx="696">
                  <c:v>220000</c:v>
                </c:pt>
                <c:pt idx="697">
                  <c:v>312000</c:v>
                </c:pt>
                <c:pt idx="698">
                  <c:v>315000</c:v>
                </c:pt>
                <c:pt idx="699">
                  <c:v>296000</c:v>
                </c:pt>
                <c:pt idx="700">
                  <c:v>260000</c:v>
                </c:pt>
                <c:pt idx="701">
                  <c:v>268000</c:v>
                </c:pt>
                <c:pt idx="702">
                  <c:v>297000</c:v>
                </c:pt>
                <c:pt idx="703">
                  <c:v>-18000</c:v>
                </c:pt>
                <c:pt idx="704">
                  <c:v>492000</c:v>
                </c:pt>
                <c:pt idx="705">
                  <c:v>344000</c:v>
                </c:pt>
                <c:pt idx="706">
                  <c:v>306000</c:v>
                </c:pt>
                <c:pt idx="707">
                  <c:v>314000</c:v>
                </c:pt>
                <c:pt idx="708">
                  <c:v>263000</c:v>
                </c:pt>
                <c:pt idx="709">
                  <c:v>204000</c:v>
                </c:pt>
                <c:pt idx="710">
                  <c:v>148000</c:v>
                </c:pt>
                <c:pt idx="711">
                  <c:v>278000</c:v>
                </c:pt>
                <c:pt idx="712">
                  <c:v>402000</c:v>
                </c:pt>
                <c:pt idx="713">
                  <c:v>232000</c:v>
                </c:pt>
                <c:pt idx="714">
                  <c:v>129000</c:v>
                </c:pt>
                <c:pt idx="715">
                  <c:v>339000</c:v>
                </c:pt>
                <c:pt idx="716">
                  <c:v>208000</c:v>
                </c:pt>
                <c:pt idx="717">
                  <c:v>202000</c:v>
                </c:pt>
                <c:pt idx="718">
                  <c:v>277000</c:v>
                </c:pt>
                <c:pt idx="719">
                  <c:v>365000</c:v>
                </c:pt>
                <c:pt idx="720">
                  <c:v>106000</c:v>
                </c:pt>
                <c:pt idx="721">
                  <c:v>418000</c:v>
                </c:pt>
                <c:pt idx="722">
                  <c:v>107000</c:v>
                </c:pt>
                <c:pt idx="723">
                  <c:v>370000</c:v>
                </c:pt>
                <c:pt idx="724">
                  <c:v>211000</c:v>
                </c:pt>
                <c:pt idx="725">
                  <c:v>281000</c:v>
                </c:pt>
                <c:pt idx="726">
                  <c:v>325000</c:v>
                </c:pt>
                <c:pt idx="727">
                  <c:v>155000</c:v>
                </c:pt>
                <c:pt idx="728">
                  <c:v>203000</c:v>
                </c:pt>
                <c:pt idx="729">
                  <c:v>405000</c:v>
                </c:pt>
                <c:pt idx="730">
                  <c:v>289000</c:v>
                </c:pt>
                <c:pt idx="731">
                  <c:v>306000</c:v>
                </c:pt>
                <c:pt idx="732">
                  <c:v>233000</c:v>
                </c:pt>
                <c:pt idx="733">
                  <c:v>119000</c:v>
                </c:pt>
                <c:pt idx="734">
                  <c:v>472000</c:v>
                </c:pt>
                <c:pt idx="735">
                  <c:v>292000</c:v>
                </c:pt>
                <c:pt idx="736">
                  <c:v>217000</c:v>
                </c:pt>
                <c:pt idx="737">
                  <c:v>-44000</c:v>
                </c:pt>
                <c:pt idx="738">
                  <c:v>175000</c:v>
                </c:pt>
                <c:pt idx="739">
                  <c:v>-6000</c:v>
                </c:pt>
                <c:pt idx="740">
                  <c:v>123000</c:v>
                </c:pt>
                <c:pt idx="741">
                  <c:v>-2000</c:v>
                </c:pt>
                <c:pt idx="742">
                  <c:v>205000</c:v>
                </c:pt>
                <c:pt idx="743">
                  <c:v>153000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-784000</c:v>
                </c:pt>
                <c:pt idx="841">
                  <c:v>-743000</c:v>
                </c:pt>
                <c:pt idx="842">
                  <c:v>-800000</c:v>
                </c:pt>
                <c:pt idx="843">
                  <c:v>-695000</c:v>
                </c:pt>
                <c:pt idx="844">
                  <c:v>-342000</c:v>
                </c:pt>
                <c:pt idx="845">
                  <c:v>-467000</c:v>
                </c:pt>
                <c:pt idx="846">
                  <c:v>-340000</c:v>
                </c:pt>
                <c:pt idx="847">
                  <c:v>-183000</c:v>
                </c:pt>
                <c:pt idx="848">
                  <c:v>-241000</c:v>
                </c:pt>
                <c:pt idx="849">
                  <c:v>-199000</c:v>
                </c:pt>
                <c:pt idx="850">
                  <c:v>12000</c:v>
                </c:pt>
                <c:pt idx="851">
                  <c:v>-269000</c:v>
                </c:pt>
                <c:pt idx="852">
                  <c:v>2000</c:v>
                </c:pt>
                <c:pt idx="853">
                  <c:v>-92000</c:v>
                </c:pt>
                <c:pt idx="854">
                  <c:v>181000</c:v>
                </c:pt>
                <c:pt idx="855">
                  <c:v>231000</c:v>
                </c:pt>
                <c:pt idx="856">
                  <c:v>540000</c:v>
                </c:pt>
                <c:pt idx="857">
                  <c:v>-139000</c:v>
                </c:pt>
                <c:pt idx="858">
                  <c:v>-84000</c:v>
                </c:pt>
                <c:pt idx="859">
                  <c:v>-5000</c:v>
                </c:pt>
                <c:pt idx="860">
                  <c:v>-65000</c:v>
                </c:pt>
                <c:pt idx="861">
                  <c:v>268000</c:v>
                </c:pt>
                <c:pt idx="862">
                  <c:v>125000</c:v>
                </c:pt>
                <c:pt idx="863">
                  <c:v>72000</c:v>
                </c:pt>
                <c:pt idx="864">
                  <c:v>19000</c:v>
                </c:pt>
                <c:pt idx="865">
                  <c:v>212000</c:v>
                </c:pt>
                <c:pt idx="866">
                  <c:v>235000</c:v>
                </c:pt>
                <c:pt idx="867">
                  <c:v>314000</c:v>
                </c:pt>
                <c:pt idx="868">
                  <c:v>101000</c:v>
                </c:pt>
                <c:pt idx="869">
                  <c:v>236000</c:v>
                </c:pt>
                <c:pt idx="870">
                  <c:v>60000</c:v>
                </c:pt>
                <c:pt idx="871">
                  <c:v>126000</c:v>
                </c:pt>
                <c:pt idx="872">
                  <c:v>233000</c:v>
                </c:pt>
                <c:pt idx="873">
                  <c:v>204000</c:v>
                </c:pt>
                <c:pt idx="874">
                  <c:v>132000</c:v>
                </c:pt>
                <c:pt idx="875">
                  <c:v>202000</c:v>
                </c:pt>
                <c:pt idx="876">
                  <c:v>354000</c:v>
                </c:pt>
                <c:pt idx="877">
                  <c:v>262000</c:v>
                </c:pt>
                <c:pt idx="878">
                  <c:v>240000</c:v>
                </c:pt>
                <c:pt idx="879">
                  <c:v>82000</c:v>
                </c:pt>
                <c:pt idx="880">
                  <c:v>100000</c:v>
                </c:pt>
                <c:pt idx="881">
                  <c:v>73000</c:v>
                </c:pt>
                <c:pt idx="882">
                  <c:v>152000</c:v>
                </c:pt>
                <c:pt idx="883">
                  <c:v>172000</c:v>
                </c:pt>
                <c:pt idx="884">
                  <c:v>187000</c:v>
                </c:pt>
                <c:pt idx="885">
                  <c:v>159000</c:v>
                </c:pt>
                <c:pt idx="886">
                  <c:v>156000</c:v>
                </c:pt>
                <c:pt idx="887">
                  <c:v>239000</c:v>
                </c:pt>
                <c:pt idx="888">
                  <c:v>191000</c:v>
                </c:pt>
                <c:pt idx="889">
                  <c:v>278000</c:v>
                </c:pt>
                <c:pt idx="890">
                  <c:v>139000</c:v>
                </c:pt>
                <c:pt idx="891">
                  <c:v>191000</c:v>
                </c:pt>
                <c:pt idx="892">
                  <c:v>222000</c:v>
                </c:pt>
                <c:pt idx="893">
                  <c:v>181000</c:v>
                </c:pt>
                <c:pt idx="894">
                  <c:v>112000</c:v>
                </c:pt>
                <c:pt idx="895">
                  <c:v>242000</c:v>
                </c:pt>
                <c:pt idx="896">
                  <c:v>187000</c:v>
                </c:pt>
                <c:pt idx="897">
                  <c:v>225000</c:v>
                </c:pt>
                <c:pt idx="898">
                  <c:v>264000</c:v>
                </c:pt>
                <c:pt idx="899">
                  <c:v>69000</c:v>
                </c:pt>
                <c:pt idx="900">
                  <c:v>175000</c:v>
                </c:pt>
                <c:pt idx="901">
                  <c:v>166000</c:v>
                </c:pt>
                <c:pt idx="902">
                  <c:v>254000</c:v>
                </c:pt>
                <c:pt idx="903">
                  <c:v>325000</c:v>
                </c:pt>
                <c:pt idx="904">
                  <c:v>218000</c:v>
                </c:pt>
                <c:pt idx="905">
                  <c:v>326000</c:v>
                </c:pt>
                <c:pt idx="906">
                  <c:v>232000</c:v>
                </c:pt>
                <c:pt idx="907">
                  <c:v>188000</c:v>
                </c:pt>
                <c:pt idx="908">
                  <c:v>309000</c:v>
                </c:pt>
                <c:pt idx="909">
                  <c:v>252000</c:v>
                </c:pt>
                <c:pt idx="910">
                  <c:v>291000</c:v>
                </c:pt>
                <c:pt idx="911">
                  <c:v>268000</c:v>
                </c:pt>
                <c:pt idx="912">
                  <c:v>191000</c:v>
                </c:pt>
                <c:pt idx="913">
                  <c:v>271000</c:v>
                </c:pt>
                <c:pt idx="914">
                  <c:v>71000</c:v>
                </c:pt>
                <c:pt idx="915">
                  <c:v>284000</c:v>
                </c:pt>
                <c:pt idx="916">
                  <c:v>331000</c:v>
                </c:pt>
                <c:pt idx="917">
                  <c:v>174000</c:v>
                </c:pt>
                <c:pt idx="918">
                  <c:v>302000</c:v>
                </c:pt>
                <c:pt idx="919">
                  <c:v>125000</c:v>
                </c:pt>
                <c:pt idx="920">
                  <c:v>155000</c:v>
                </c:pt>
                <c:pt idx="921">
                  <c:v>306000</c:v>
                </c:pt>
                <c:pt idx="922">
                  <c:v>237000</c:v>
                </c:pt>
                <c:pt idx="923">
                  <c:v>273000</c:v>
                </c:pt>
                <c:pt idx="924">
                  <c:v>73000</c:v>
                </c:pt>
                <c:pt idx="925">
                  <c:v>263000</c:v>
                </c:pt>
                <c:pt idx="926">
                  <c:v>229000</c:v>
                </c:pt>
                <c:pt idx="927">
                  <c:v>187000</c:v>
                </c:pt>
                <c:pt idx="928">
                  <c:v>42000</c:v>
                </c:pt>
                <c:pt idx="929">
                  <c:v>267000</c:v>
                </c:pt>
                <c:pt idx="930">
                  <c:v>354000</c:v>
                </c:pt>
                <c:pt idx="931">
                  <c:v>135000</c:v>
                </c:pt>
                <c:pt idx="932">
                  <c:v>269000</c:v>
                </c:pt>
                <c:pt idx="933">
                  <c:v>145000</c:v>
                </c:pt>
                <c:pt idx="934">
                  <c:v>151000</c:v>
                </c:pt>
                <c:pt idx="935">
                  <c:v>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4-44D4-8B7B-310849678CDD}"/>
            </c:ext>
          </c:extLst>
        </c:ser>
        <c:ser>
          <c:idx val="1"/>
          <c:order val="1"/>
          <c:tx>
            <c:strRef>
              <c:f>'Party Series Data'!$C$1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'Party Series Data'!$A$2:$A$937</c:f>
              <c:numCache>
                <c:formatCode>yyyy\-mm\-dd;@</c:formatCode>
                <c:ptCount val="936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</c:numCache>
            </c:numRef>
          </c:cat>
          <c:val>
            <c:numRef>
              <c:f>'Party Series Data'!$C$2:$C$937</c:f>
              <c:numCache>
                <c:formatCode>General</c:formatCode>
                <c:ptCount val="9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-22000</c:v>
                </c:pt>
                <c:pt idx="169">
                  <c:v>195000</c:v>
                </c:pt>
                <c:pt idx="170">
                  <c:v>134000</c:v>
                </c:pt>
                <c:pt idx="171">
                  <c:v>-38000</c:v>
                </c:pt>
                <c:pt idx="172">
                  <c:v>55000</c:v>
                </c:pt>
                <c:pt idx="173">
                  <c:v>29000</c:v>
                </c:pt>
                <c:pt idx="174">
                  <c:v>17000</c:v>
                </c:pt>
                <c:pt idx="175">
                  <c:v>-47000</c:v>
                </c:pt>
                <c:pt idx="176">
                  <c:v>-121000</c:v>
                </c:pt>
                <c:pt idx="177">
                  <c:v>-128000</c:v>
                </c:pt>
                <c:pt idx="178">
                  <c:v>-332000</c:v>
                </c:pt>
                <c:pt idx="179">
                  <c:v>-205000</c:v>
                </c:pt>
                <c:pt idx="180">
                  <c:v>-234000</c:v>
                </c:pt>
                <c:pt idx="181">
                  <c:v>-87000</c:v>
                </c:pt>
                <c:pt idx="182">
                  <c:v>-225000</c:v>
                </c:pt>
                <c:pt idx="183">
                  <c:v>22000</c:v>
                </c:pt>
                <c:pt idx="184">
                  <c:v>-214000</c:v>
                </c:pt>
                <c:pt idx="185">
                  <c:v>-70000</c:v>
                </c:pt>
                <c:pt idx="186">
                  <c:v>-60000</c:v>
                </c:pt>
                <c:pt idx="187">
                  <c:v>-9000</c:v>
                </c:pt>
                <c:pt idx="188">
                  <c:v>60000</c:v>
                </c:pt>
                <c:pt idx="189">
                  <c:v>56000</c:v>
                </c:pt>
                <c:pt idx="190">
                  <c:v>238000</c:v>
                </c:pt>
                <c:pt idx="191">
                  <c:v>151000</c:v>
                </c:pt>
                <c:pt idx="192">
                  <c:v>165000</c:v>
                </c:pt>
                <c:pt idx="193">
                  <c:v>148000</c:v>
                </c:pt>
                <c:pt idx="194">
                  <c:v>318000</c:v>
                </c:pt>
                <c:pt idx="195">
                  <c:v>286000</c:v>
                </c:pt>
                <c:pt idx="196">
                  <c:v>264000</c:v>
                </c:pt>
                <c:pt idx="197">
                  <c:v>278000</c:v>
                </c:pt>
                <c:pt idx="198">
                  <c:v>197000</c:v>
                </c:pt>
                <c:pt idx="199">
                  <c:v>124000</c:v>
                </c:pt>
                <c:pt idx="200">
                  <c:v>155000</c:v>
                </c:pt>
                <c:pt idx="201">
                  <c:v>163000</c:v>
                </c:pt>
                <c:pt idx="202">
                  <c:v>163000</c:v>
                </c:pt>
                <c:pt idx="203">
                  <c:v>213000</c:v>
                </c:pt>
                <c:pt idx="204">
                  <c:v>170000</c:v>
                </c:pt>
                <c:pt idx="205">
                  <c:v>192000</c:v>
                </c:pt>
                <c:pt idx="206">
                  <c:v>127000</c:v>
                </c:pt>
                <c:pt idx="207">
                  <c:v>81000</c:v>
                </c:pt>
                <c:pt idx="208">
                  <c:v>131000</c:v>
                </c:pt>
                <c:pt idx="209">
                  <c:v>80000</c:v>
                </c:pt>
                <c:pt idx="210">
                  <c:v>-631000</c:v>
                </c:pt>
                <c:pt idx="211">
                  <c:v>676000</c:v>
                </c:pt>
                <c:pt idx="212">
                  <c:v>-27000</c:v>
                </c:pt>
                <c:pt idx="213">
                  <c:v>173000</c:v>
                </c:pt>
                <c:pt idx="214">
                  <c:v>44000</c:v>
                </c:pt>
                <c:pt idx="215">
                  <c:v>108000</c:v>
                </c:pt>
                <c:pt idx="216">
                  <c:v>-42000</c:v>
                </c:pt>
                <c:pt idx="217">
                  <c:v>210000</c:v>
                </c:pt>
                <c:pt idx="218">
                  <c:v>59000</c:v>
                </c:pt>
                <c:pt idx="219">
                  <c:v>82000</c:v>
                </c:pt>
                <c:pt idx="220">
                  <c:v>-88000</c:v>
                </c:pt>
                <c:pt idx="221">
                  <c:v>-83000</c:v>
                </c:pt>
                <c:pt idx="222">
                  <c:v>56000</c:v>
                </c:pt>
                <c:pt idx="223">
                  <c:v>5000</c:v>
                </c:pt>
                <c:pt idx="224">
                  <c:v>-194000</c:v>
                </c:pt>
                <c:pt idx="225">
                  <c:v>-171000</c:v>
                </c:pt>
                <c:pt idx="226">
                  <c:v>-205000</c:v>
                </c:pt>
                <c:pt idx="227">
                  <c:v>-174000</c:v>
                </c:pt>
                <c:pt idx="228">
                  <c:v>-308000</c:v>
                </c:pt>
                <c:pt idx="229">
                  <c:v>-500000</c:v>
                </c:pt>
                <c:pt idx="230">
                  <c:v>-277000</c:v>
                </c:pt>
                <c:pt idx="231">
                  <c:v>-272000</c:v>
                </c:pt>
                <c:pt idx="232">
                  <c:v>-113000</c:v>
                </c:pt>
                <c:pt idx="233">
                  <c:v>0</c:v>
                </c:pt>
                <c:pt idx="234">
                  <c:v>125000</c:v>
                </c:pt>
                <c:pt idx="235">
                  <c:v>194000</c:v>
                </c:pt>
                <c:pt idx="236">
                  <c:v>273000</c:v>
                </c:pt>
                <c:pt idx="237">
                  <c:v>-21000</c:v>
                </c:pt>
                <c:pt idx="238">
                  <c:v>459000</c:v>
                </c:pt>
                <c:pt idx="239">
                  <c:v>141000</c:v>
                </c:pt>
                <c:pt idx="240">
                  <c:v>393000</c:v>
                </c:pt>
                <c:pt idx="241">
                  <c:v>210000</c:v>
                </c:pt>
                <c:pt idx="242">
                  <c:v>326000</c:v>
                </c:pt>
                <c:pt idx="243">
                  <c:v>307000</c:v>
                </c:pt>
                <c:pt idx="244">
                  <c:v>229000</c:v>
                </c:pt>
                <c:pt idx="245">
                  <c:v>131000</c:v>
                </c:pt>
                <c:pt idx="246">
                  <c:v>123000</c:v>
                </c:pt>
                <c:pt idx="247">
                  <c:v>-468000</c:v>
                </c:pt>
                <c:pt idx="248">
                  <c:v>92000</c:v>
                </c:pt>
                <c:pt idx="249">
                  <c:v>-70000</c:v>
                </c:pt>
                <c:pt idx="250">
                  <c:v>276000</c:v>
                </c:pt>
                <c:pt idx="251">
                  <c:v>540000</c:v>
                </c:pt>
                <c:pt idx="252">
                  <c:v>100000</c:v>
                </c:pt>
                <c:pt idx="253">
                  <c:v>239000</c:v>
                </c:pt>
                <c:pt idx="254">
                  <c:v>-59000</c:v>
                </c:pt>
                <c:pt idx="255">
                  <c:v>359000</c:v>
                </c:pt>
                <c:pt idx="256">
                  <c:v>-338000</c:v>
                </c:pt>
                <c:pt idx="257">
                  <c:v>-127000</c:v>
                </c:pt>
                <c:pt idx="258">
                  <c:v>-42000</c:v>
                </c:pt>
                <c:pt idx="259">
                  <c:v>-34000</c:v>
                </c:pt>
                <c:pt idx="260">
                  <c:v>-45000</c:v>
                </c:pt>
                <c:pt idx="261">
                  <c:v>-85000</c:v>
                </c:pt>
                <c:pt idx="262">
                  <c:v>-181000</c:v>
                </c:pt>
                <c:pt idx="263">
                  <c:v>-219000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191000</c:v>
                </c:pt>
                <c:pt idx="361">
                  <c:v>260000</c:v>
                </c:pt>
                <c:pt idx="362">
                  <c:v>206000</c:v>
                </c:pt>
                <c:pt idx="363">
                  <c:v>167000</c:v>
                </c:pt>
                <c:pt idx="364">
                  <c:v>256000</c:v>
                </c:pt>
                <c:pt idx="365">
                  <c:v>308000</c:v>
                </c:pt>
                <c:pt idx="366">
                  <c:v>93000</c:v>
                </c:pt>
                <c:pt idx="367">
                  <c:v>279000</c:v>
                </c:pt>
                <c:pt idx="368">
                  <c:v>-94000</c:v>
                </c:pt>
                <c:pt idx="369">
                  <c:v>207000</c:v>
                </c:pt>
                <c:pt idx="370">
                  <c:v>-35000</c:v>
                </c:pt>
                <c:pt idx="371">
                  <c:v>155000</c:v>
                </c:pt>
                <c:pt idx="372">
                  <c:v>-65000</c:v>
                </c:pt>
                <c:pt idx="373">
                  <c:v>129000</c:v>
                </c:pt>
                <c:pt idx="374">
                  <c:v>146000</c:v>
                </c:pt>
                <c:pt idx="375">
                  <c:v>-103000</c:v>
                </c:pt>
                <c:pt idx="376">
                  <c:v>-224000</c:v>
                </c:pt>
                <c:pt idx="377">
                  <c:v>-95000</c:v>
                </c:pt>
                <c:pt idx="378">
                  <c:v>24000</c:v>
                </c:pt>
                <c:pt idx="379">
                  <c:v>-116000</c:v>
                </c:pt>
                <c:pt idx="380">
                  <c:v>7000</c:v>
                </c:pt>
                <c:pt idx="381">
                  <c:v>-423000</c:v>
                </c:pt>
                <c:pt idx="382">
                  <c:v>-112000</c:v>
                </c:pt>
                <c:pt idx="383">
                  <c:v>383000</c:v>
                </c:pt>
                <c:pt idx="384">
                  <c:v>73000</c:v>
                </c:pt>
                <c:pt idx="385">
                  <c:v>-58000</c:v>
                </c:pt>
                <c:pt idx="386">
                  <c:v>53000</c:v>
                </c:pt>
                <c:pt idx="387">
                  <c:v>176000</c:v>
                </c:pt>
                <c:pt idx="388">
                  <c:v>211000</c:v>
                </c:pt>
                <c:pt idx="389">
                  <c:v>7000</c:v>
                </c:pt>
                <c:pt idx="390">
                  <c:v>61000</c:v>
                </c:pt>
                <c:pt idx="391">
                  <c:v>58000</c:v>
                </c:pt>
                <c:pt idx="392">
                  <c:v>241000</c:v>
                </c:pt>
                <c:pt idx="393">
                  <c:v>28000</c:v>
                </c:pt>
                <c:pt idx="394">
                  <c:v>205000</c:v>
                </c:pt>
                <c:pt idx="395">
                  <c:v>262000</c:v>
                </c:pt>
                <c:pt idx="396">
                  <c:v>332000</c:v>
                </c:pt>
                <c:pt idx="397">
                  <c:v>207000</c:v>
                </c:pt>
                <c:pt idx="398">
                  <c:v>296000</c:v>
                </c:pt>
                <c:pt idx="399">
                  <c:v>218000</c:v>
                </c:pt>
                <c:pt idx="400">
                  <c:v>307000</c:v>
                </c:pt>
                <c:pt idx="401">
                  <c:v>289000</c:v>
                </c:pt>
                <c:pt idx="402">
                  <c:v>-49000</c:v>
                </c:pt>
                <c:pt idx="403">
                  <c:v>432000</c:v>
                </c:pt>
                <c:pt idx="404">
                  <c:v>123000</c:v>
                </c:pt>
                <c:pt idx="405">
                  <c:v>410000</c:v>
                </c:pt>
                <c:pt idx="406">
                  <c:v>299000</c:v>
                </c:pt>
                <c:pt idx="407">
                  <c:v>295000</c:v>
                </c:pt>
                <c:pt idx="408">
                  <c:v>349000</c:v>
                </c:pt>
                <c:pt idx="409">
                  <c:v>397000</c:v>
                </c:pt>
                <c:pt idx="410">
                  <c:v>270000</c:v>
                </c:pt>
                <c:pt idx="411">
                  <c:v>171000</c:v>
                </c:pt>
                <c:pt idx="412">
                  <c:v>193000</c:v>
                </c:pt>
                <c:pt idx="413">
                  <c:v>239000</c:v>
                </c:pt>
                <c:pt idx="414">
                  <c:v>26000</c:v>
                </c:pt>
                <c:pt idx="415">
                  <c:v>255000</c:v>
                </c:pt>
                <c:pt idx="416">
                  <c:v>108000</c:v>
                </c:pt>
                <c:pt idx="417">
                  <c:v>331000</c:v>
                </c:pt>
                <c:pt idx="418">
                  <c:v>313000</c:v>
                </c:pt>
                <c:pt idx="419">
                  <c:v>111000</c:v>
                </c:pt>
                <c:pt idx="420">
                  <c:v>69000</c:v>
                </c:pt>
                <c:pt idx="421">
                  <c:v>154000</c:v>
                </c:pt>
                <c:pt idx="422">
                  <c:v>42000</c:v>
                </c:pt>
                <c:pt idx="423">
                  <c:v>86000</c:v>
                </c:pt>
                <c:pt idx="424">
                  <c:v>167000</c:v>
                </c:pt>
                <c:pt idx="425">
                  <c:v>55000</c:v>
                </c:pt>
                <c:pt idx="426">
                  <c:v>32000</c:v>
                </c:pt>
                <c:pt idx="427">
                  <c:v>-17000</c:v>
                </c:pt>
                <c:pt idx="428">
                  <c:v>-9000</c:v>
                </c:pt>
                <c:pt idx="429">
                  <c:v>20000</c:v>
                </c:pt>
                <c:pt idx="430">
                  <c:v>-365000</c:v>
                </c:pt>
                <c:pt idx="431">
                  <c:v>-613000</c:v>
                </c:pt>
                <c:pt idx="432">
                  <c:v>-359000</c:v>
                </c:pt>
                <c:pt idx="433">
                  <c:v>-375000</c:v>
                </c:pt>
                <c:pt idx="434">
                  <c:v>-270000</c:v>
                </c:pt>
                <c:pt idx="435">
                  <c:v>-188000</c:v>
                </c:pt>
                <c:pt idx="436">
                  <c:v>164000</c:v>
                </c:pt>
                <c:pt idx="437">
                  <c:v>-103000</c:v>
                </c:pt>
                <c:pt idx="438">
                  <c:v>249000</c:v>
                </c:pt>
                <c:pt idx="439">
                  <c:v>383000</c:v>
                </c:pt>
                <c:pt idx="440">
                  <c:v>75000</c:v>
                </c:pt>
                <c:pt idx="441">
                  <c:v>312000</c:v>
                </c:pt>
                <c:pt idx="442">
                  <c:v>145000</c:v>
                </c:pt>
                <c:pt idx="443">
                  <c:v>332000</c:v>
                </c:pt>
                <c:pt idx="444">
                  <c:v>486000</c:v>
                </c:pt>
                <c:pt idx="445">
                  <c:v>313000</c:v>
                </c:pt>
                <c:pt idx="446">
                  <c:v>232000</c:v>
                </c:pt>
                <c:pt idx="447">
                  <c:v>244000</c:v>
                </c:pt>
                <c:pt idx="448">
                  <c:v>20000</c:v>
                </c:pt>
                <c:pt idx="449">
                  <c:v>64000</c:v>
                </c:pt>
                <c:pt idx="450">
                  <c:v>171000</c:v>
                </c:pt>
                <c:pt idx="451">
                  <c:v>157000</c:v>
                </c:pt>
                <c:pt idx="452">
                  <c:v>188000</c:v>
                </c:pt>
                <c:pt idx="453">
                  <c:v>19000</c:v>
                </c:pt>
                <c:pt idx="454">
                  <c:v>329000</c:v>
                </c:pt>
                <c:pt idx="455">
                  <c:v>208000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90000</c:v>
                </c:pt>
                <c:pt idx="505">
                  <c:v>72000</c:v>
                </c:pt>
                <c:pt idx="506">
                  <c:v>105000</c:v>
                </c:pt>
                <c:pt idx="507">
                  <c:v>73000</c:v>
                </c:pt>
                <c:pt idx="508">
                  <c:v>13000</c:v>
                </c:pt>
                <c:pt idx="509">
                  <c:v>194000</c:v>
                </c:pt>
                <c:pt idx="510">
                  <c:v>111000</c:v>
                </c:pt>
                <c:pt idx="511">
                  <c:v>-36000</c:v>
                </c:pt>
                <c:pt idx="512">
                  <c:v>-88000</c:v>
                </c:pt>
                <c:pt idx="513">
                  <c:v>-97000</c:v>
                </c:pt>
                <c:pt idx="514">
                  <c:v>-209000</c:v>
                </c:pt>
                <c:pt idx="515">
                  <c:v>-276000</c:v>
                </c:pt>
                <c:pt idx="516">
                  <c:v>-330000</c:v>
                </c:pt>
                <c:pt idx="517">
                  <c:v>-2000</c:v>
                </c:pt>
                <c:pt idx="518">
                  <c:v>-129000</c:v>
                </c:pt>
                <c:pt idx="519">
                  <c:v>-284000</c:v>
                </c:pt>
                <c:pt idx="520">
                  <c:v>-43000</c:v>
                </c:pt>
                <c:pt idx="521">
                  <c:v>-242000</c:v>
                </c:pt>
                <c:pt idx="522">
                  <c:v>-344000</c:v>
                </c:pt>
                <c:pt idx="523">
                  <c:v>-158000</c:v>
                </c:pt>
                <c:pt idx="524">
                  <c:v>-180000</c:v>
                </c:pt>
                <c:pt idx="525">
                  <c:v>-276000</c:v>
                </c:pt>
                <c:pt idx="526">
                  <c:v>-121000</c:v>
                </c:pt>
                <c:pt idx="527">
                  <c:v>-15000</c:v>
                </c:pt>
                <c:pt idx="528">
                  <c:v>219000</c:v>
                </c:pt>
                <c:pt idx="529">
                  <c:v>-73000</c:v>
                </c:pt>
                <c:pt idx="530">
                  <c:v>173000</c:v>
                </c:pt>
                <c:pt idx="531">
                  <c:v>274000</c:v>
                </c:pt>
                <c:pt idx="532">
                  <c:v>280000</c:v>
                </c:pt>
                <c:pt idx="533">
                  <c:v>377000</c:v>
                </c:pt>
                <c:pt idx="534">
                  <c:v>416000</c:v>
                </c:pt>
                <c:pt idx="535">
                  <c:v>-308000</c:v>
                </c:pt>
                <c:pt idx="536">
                  <c:v>1118000</c:v>
                </c:pt>
                <c:pt idx="537">
                  <c:v>273000</c:v>
                </c:pt>
                <c:pt idx="538">
                  <c:v>355000</c:v>
                </c:pt>
                <c:pt idx="539">
                  <c:v>355000</c:v>
                </c:pt>
                <c:pt idx="540">
                  <c:v>443000</c:v>
                </c:pt>
                <c:pt idx="541">
                  <c:v>484000</c:v>
                </c:pt>
                <c:pt idx="542">
                  <c:v>272000</c:v>
                </c:pt>
                <c:pt idx="543">
                  <c:v>363000</c:v>
                </c:pt>
                <c:pt idx="544">
                  <c:v>306000</c:v>
                </c:pt>
                <c:pt idx="545">
                  <c:v>381000</c:v>
                </c:pt>
                <c:pt idx="546">
                  <c:v>310000</c:v>
                </c:pt>
                <c:pt idx="547">
                  <c:v>243000</c:v>
                </c:pt>
                <c:pt idx="548">
                  <c:v>312000</c:v>
                </c:pt>
                <c:pt idx="549">
                  <c:v>285000</c:v>
                </c:pt>
                <c:pt idx="550">
                  <c:v>353000</c:v>
                </c:pt>
                <c:pt idx="551">
                  <c:v>125000</c:v>
                </c:pt>
                <c:pt idx="552">
                  <c:v>265000</c:v>
                </c:pt>
                <c:pt idx="553">
                  <c:v>131000</c:v>
                </c:pt>
                <c:pt idx="554">
                  <c:v>339000</c:v>
                </c:pt>
                <c:pt idx="555">
                  <c:v>196000</c:v>
                </c:pt>
                <c:pt idx="556">
                  <c:v>274000</c:v>
                </c:pt>
                <c:pt idx="557">
                  <c:v>147000</c:v>
                </c:pt>
                <c:pt idx="558">
                  <c:v>189000</c:v>
                </c:pt>
                <c:pt idx="559">
                  <c:v>192000</c:v>
                </c:pt>
                <c:pt idx="560">
                  <c:v>205000</c:v>
                </c:pt>
                <c:pt idx="561">
                  <c:v>188000</c:v>
                </c:pt>
                <c:pt idx="562">
                  <c:v>210000</c:v>
                </c:pt>
                <c:pt idx="563">
                  <c:v>166000</c:v>
                </c:pt>
                <c:pt idx="564">
                  <c:v>123000</c:v>
                </c:pt>
                <c:pt idx="565">
                  <c:v>115000</c:v>
                </c:pt>
                <c:pt idx="566">
                  <c:v>87000</c:v>
                </c:pt>
                <c:pt idx="567">
                  <c:v>187000</c:v>
                </c:pt>
                <c:pt idx="568">
                  <c:v>127000</c:v>
                </c:pt>
                <c:pt idx="569">
                  <c:v>-93000</c:v>
                </c:pt>
                <c:pt idx="570">
                  <c:v>318000</c:v>
                </c:pt>
                <c:pt idx="571">
                  <c:v>115000</c:v>
                </c:pt>
                <c:pt idx="572">
                  <c:v>346000</c:v>
                </c:pt>
                <c:pt idx="573">
                  <c:v>187000</c:v>
                </c:pt>
                <c:pt idx="574">
                  <c:v>187000</c:v>
                </c:pt>
                <c:pt idx="575">
                  <c:v>201000</c:v>
                </c:pt>
                <c:pt idx="576">
                  <c:v>169000</c:v>
                </c:pt>
                <c:pt idx="577">
                  <c:v>241000</c:v>
                </c:pt>
                <c:pt idx="578">
                  <c:v>245000</c:v>
                </c:pt>
                <c:pt idx="579">
                  <c:v>335000</c:v>
                </c:pt>
                <c:pt idx="580">
                  <c:v>229000</c:v>
                </c:pt>
                <c:pt idx="581">
                  <c:v>172000</c:v>
                </c:pt>
                <c:pt idx="582">
                  <c:v>347000</c:v>
                </c:pt>
                <c:pt idx="583">
                  <c:v>173000</c:v>
                </c:pt>
                <c:pt idx="584">
                  <c:v>227000</c:v>
                </c:pt>
                <c:pt idx="585">
                  <c:v>491000</c:v>
                </c:pt>
                <c:pt idx="586">
                  <c:v>234000</c:v>
                </c:pt>
                <c:pt idx="587">
                  <c:v>289000</c:v>
                </c:pt>
                <c:pt idx="588">
                  <c:v>92000</c:v>
                </c:pt>
                <c:pt idx="589">
                  <c:v>461000</c:v>
                </c:pt>
                <c:pt idx="590">
                  <c:v>275000</c:v>
                </c:pt>
                <c:pt idx="591">
                  <c:v>243000</c:v>
                </c:pt>
                <c:pt idx="592">
                  <c:v>230000</c:v>
                </c:pt>
                <c:pt idx="593">
                  <c:v>364000</c:v>
                </c:pt>
                <c:pt idx="594">
                  <c:v>224000</c:v>
                </c:pt>
                <c:pt idx="595">
                  <c:v>124000</c:v>
                </c:pt>
                <c:pt idx="596">
                  <c:v>339000</c:v>
                </c:pt>
                <c:pt idx="597">
                  <c:v>263000</c:v>
                </c:pt>
                <c:pt idx="598">
                  <c:v>341000</c:v>
                </c:pt>
                <c:pt idx="599">
                  <c:v>281000</c:v>
                </c:pt>
                <c:pt idx="600">
                  <c:v>263000</c:v>
                </c:pt>
                <c:pt idx="601">
                  <c:v>266000</c:v>
                </c:pt>
                <c:pt idx="602">
                  <c:v>194000</c:v>
                </c:pt>
                <c:pt idx="603">
                  <c:v>170000</c:v>
                </c:pt>
                <c:pt idx="604">
                  <c:v>122000</c:v>
                </c:pt>
                <c:pt idx="605">
                  <c:v>114000</c:v>
                </c:pt>
                <c:pt idx="606">
                  <c:v>42000</c:v>
                </c:pt>
                <c:pt idx="607">
                  <c:v>51000</c:v>
                </c:pt>
                <c:pt idx="608">
                  <c:v>249000</c:v>
                </c:pt>
                <c:pt idx="609">
                  <c:v>107000</c:v>
                </c:pt>
                <c:pt idx="610">
                  <c:v>276000</c:v>
                </c:pt>
                <c:pt idx="611">
                  <c:v>84000</c:v>
                </c:pt>
                <c:pt idx="612">
                  <c:v>363000</c:v>
                </c:pt>
                <c:pt idx="613">
                  <c:v>236000</c:v>
                </c:pt>
                <c:pt idx="614">
                  <c:v>209000</c:v>
                </c:pt>
                <c:pt idx="615">
                  <c:v>42000</c:v>
                </c:pt>
                <c:pt idx="616">
                  <c:v>153000</c:v>
                </c:pt>
                <c:pt idx="617">
                  <c:v>17000</c:v>
                </c:pt>
                <c:pt idx="618">
                  <c:v>-32000</c:v>
                </c:pt>
                <c:pt idx="619">
                  <c:v>-208000</c:v>
                </c:pt>
                <c:pt idx="620">
                  <c:v>-98000</c:v>
                </c:pt>
                <c:pt idx="621">
                  <c:v>-151000</c:v>
                </c:pt>
                <c:pt idx="622">
                  <c:v>-153000</c:v>
                </c:pt>
                <c:pt idx="623">
                  <c:v>-48000</c:v>
                </c:pt>
                <c:pt idx="624">
                  <c:v>-111000</c:v>
                </c:pt>
                <c:pt idx="625">
                  <c:v>-321000</c:v>
                </c:pt>
                <c:pt idx="626">
                  <c:v>-160000</c:v>
                </c:pt>
                <c:pt idx="627">
                  <c:v>-210000</c:v>
                </c:pt>
                <c:pt idx="628">
                  <c:v>-115000</c:v>
                </c:pt>
                <c:pt idx="629">
                  <c:v>85000</c:v>
                </c:pt>
                <c:pt idx="630">
                  <c:v>-42000</c:v>
                </c:pt>
                <c:pt idx="631">
                  <c:v>18000</c:v>
                </c:pt>
                <c:pt idx="632">
                  <c:v>26000</c:v>
                </c:pt>
                <c:pt idx="633">
                  <c:v>21000</c:v>
                </c:pt>
                <c:pt idx="634">
                  <c:v>-61000</c:v>
                </c:pt>
                <c:pt idx="635">
                  <c:v>32000</c:v>
                </c:pt>
                <c:pt idx="636">
                  <c:v>41000</c:v>
                </c:pt>
                <c:pt idx="637">
                  <c:v>-58000</c:v>
                </c:pt>
                <c:pt idx="638">
                  <c:v>54000</c:v>
                </c:pt>
                <c:pt idx="639">
                  <c:v>154000</c:v>
                </c:pt>
                <c:pt idx="640">
                  <c:v>130000</c:v>
                </c:pt>
                <c:pt idx="641">
                  <c:v>66000</c:v>
                </c:pt>
                <c:pt idx="642">
                  <c:v>78000</c:v>
                </c:pt>
                <c:pt idx="643">
                  <c:v>132000</c:v>
                </c:pt>
                <c:pt idx="644">
                  <c:v>34000</c:v>
                </c:pt>
                <c:pt idx="645">
                  <c:v>180000</c:v>
                </c:pt>
                <c:pt idx="646">
                  <c:v>133000</c:v>
                </c:pt>
                <c:pt idx="647">
                  <c:v>223000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-11000</c:v>
                </c:pt>
                <c:pt idx="745">
                  <c:v>91000</c:v>
                </c:pt>
                <c:pt idx="746">
                  <c:v>-42000</c:v>
                </c:pt>
                <c:pt idx="747">
                  <c:v>-284000</c:v>
                </c:pt>
                <c:pt idx="748">
                  <c:v>-53000</c:v>
                </c:pt>
                <c:pt idx="749">
                  <c:v>-111000</c:v>
                </c:pt>
                <c:pt idx="750">
                  <c:v>-122000</c:v>
                </c:pt>
                <c:pt idx="751">
                  <c:v>-149000</c:v>
                </c:pt>
                <c:pt idx="752">
                  <c:v>-257000</c:v>
                </c:pt>
                <c:pt idx="753">
                  <c:v>-317000</c:v>
                </c:pt>
                <c:pt idx="754">
                  <c:v>-312000</c:v>
                </c:pt>
                <c:pt idx="755">
                  <c:v>-160000</c:v>
                </c:pt>
                <c:pt idx="756">
                  <c:v>-130000</c:v>
                </c:pt>
                <c:pt idx="757">
                  <c:v>-116000</c:v>
                </c:pt>
                <c:pt idx="758">
                  <c:v>-19000</c:v>
                </c:pt>
                <c:pt idx="759">
                  <c:v>-94000</c:v>
                </c:pt>
                <c:pt idx="760">
                  <c:v>11000</c:v>
                </c:pt>
                <c:pt idx="761">
                  <c:v>50000</c:v>
                </c:pt>
                <c:pt idx="762">
                  <c:v>-94000</c:v>
                </c:pt>
                <c:pt idx="763">
                  <c:v>-3000</c:v>
                </c:pt>
                <c:pt idx="764">
                  <c:v>-86000</c:v>
                </c:pt>
                <c:pt idx="765">
                  <c:v>127000</c:v>
                </c:pt>
                <c:pt idx="766">
                  <c:v>-13000</c:v>
                </c:pt>
                <c:pt idx="767">
                  <c:v>-143000</c:v>
                </c:pt>
                <c:pt idx="768">
                  <c:v>108000</c:v>
                </c:pt>
                <c:pt idx="769">
                  <c:v>-136000</c:v>
                </c:pt>
                <c:pt idx="770">
                  <c:v>-212000</c:v>
                </c:pt>
                <c:pt idx="771">
                  <c:v>-55000</c:v>
                </c:pt>
                <c:pt idx="772">
                  <c:v>19000</c:v>
                </c:pt>
                <c:pt idx="773">
                  <c:v>-2000</c:v>
                </c:pt>
                <c:pt idx="774">
                  <c:v>-3000</c:v>
                </c:pt>
                <c:pt idx="775">
                  <c:v>-42000</c:v>
                </c:pt>
                <c:pt idx="776">
                  <c:v>105000</c:v>
                </c:pt>
                <c:pt idx="777">
                  <c:v>200000</c:v>
                </c:pt>
                <c:pt idx="778">
                  <c:v>20000</c:v>
                </c:pt>
                <c:pt idx="779">
                  <c:v>114000</c:v>
                </c:pt>
                <c:pt idx="780">
                  <c:v>181000</c:v>
                </c:pt>
                <c:pt idx="781">
                  <c:v>56000</c:v>
                </c:pt>
                <c:pt idx="782">
                  <c:v>317000</c:v>
                </c:pt>
                <c:pt idx="783">
                  <c:v>269000</c:v>
                </c:pt>
                <c:pt idx="784">
                  <c:v>283000</c:v>
                </c:pt>
                <c:pt idx="785">
                  <c:v>99000</c:v>
                </c:pt>
                <c:pt idx="786">
                  <c:v>55000</c:v>
                </c:pt>
                <c:pt idx="787">
                  <c:v>89000</c:v>
                </c:pt>
                <c:pt idx="788">
                  <c:v>156000</c:v>
                </c:pt>
                <c:pt idx="789">
                  <c:v>354000</c:v>
                </c:pt>
                <c:pt idx="790">
                  <c:v>56000</c:v>
                </c:pt>
                <c:pt idx="791">
                  <c:v>121000</c:v>
                </c:pt>
                <c:pt idx="792">
                  <c:v>150000</c:v>
                </c:pt>
                <c:pt idx="793">
                  <c:v>258000</c:v>
                </c:pt>
                <c:pt idx="794">
                  <c:v>124000</c:v>
                </c:pt>
                <c:pt idx="795">
                  <c:v>362000</c:v>
                </c:pt>
                <c:pt idx="796">
                  <c:v>172000</c:v>
                </c:pt>
                <c:pt idx="797">
                  <c:v>252000</c:v>
                </c:pt>
                <c:pt idx="798">
                  <c:v>354000</c:v>
                </c:pt>
                <c:pt idx="799">
                  <c:v>202000</c:v>
                </c:pt>
                <c:pt idx="800">
                  <c:v>68000</c:v>
                </c:pt>
                <c:pt idx="801">
                  <c:v>89000</c:v>
                </c:pt>
                <c:pt idx="802">
                  <c:v>338000</c:v>
                </c:pt>
                <c:pt idx="803">
                  <c:v>156000</c:v>
                </c:pt>
                <c:pt idx="804">
                  <c:v>280000</c:v>
                </c:pt>
                <c:pt idx="805">
                  <c:v>308000</c:v>
                </c:pt>
                <c:pt idx="806">
                  <c:v>310000</c:v>
                </c:pt>
                <c:pt idx="807">
                  <c:v>158000</c:v>
                </c:pt>
                <c:pt idx="808">
                  <c:v>39000</c:v>
                </c:pt>
                <c:pt idx="809">
                  <c:v>81000</c:v>
                </c:pt>
                <c:pt idx="810">
                  <c:v>195000</c:v>
                </c:pt>
                <c:pt idx="811">
                  <c:v>174000</c:v>
                </c:pt>
                <c:pt idx="812">
                  <c:v>149000</c:v>
                </c:pt>
                <c:pt idx="813">
                  <c:v>9000</c:v>
                </c:pt>
                <c:pt idx="814">
                  <c:v>211000</c:v>
                </c:pt>
                <c:pt idx="815">
                  <c:v>186000</c:v>
                </c:pt>
                <c:pt idx="816">
                  <c:v>228000</c:v>
                </c:pt>
                <c:pt idx="817">
                  <c:v>81000</c:v>
                </c:pt>
                <c:pt idx="818">
                  <c:v>235000</c:v>
                </c:pt>
                <c:pt idx="819">
                  <c:v>49000</c:v>
                </c:pt>
                <c:pt idx="820">
                  <c:v>151000</c:v>
                </c:pt>
                <c:pt idx="821">
                  <c:v>76000</c:v>
                </c:pt>
                <c:pt idx="822">
                  <c:v>-31000</c:v>
                </c:pt>
                <c:pt idx="823">
                  <c:v>-23000</c:v>
                </c:pt>
                <c:pt idx="824">
                  <c:v>80000</c:v>
                </c:pt>
                <c:pt idx="825">
                  <c:v>79000</c:v>
                </c:pt>
                <c:pt idx="826">
                  <c:v>110000</c:v>
                </c:pt>
                <c:pt idx="827">
                  <c:v>108000</c:v>
                </c:pt>
                <c:pt idx="828">
                  <c:v>11000</c:v>
                </c:pt>
                <c:pt idx="829">
                  <c:v>-79000</c:v>
                </c:pt>
                <c:pt idx="830">
                  <c:v>-49000</c:v>
                </c:pt>
                <c:pt idx="831">
                  <c:v>-240000</c:v>
                </c:pt>
                <c:pt idx="832">
                  <c:v>-177000</c:v>
                </c:pt>
                <c:pt idx="833">
                  <c:v>-171000</c:v>
                </c:pt>
                <c:pt idx="834">
                  <c:v>-196000</c:v>
                </c:pt>
                <c:pt idx="835">
                  <c:v>-278000</c:v>
                </c:pt>
                <c:pt idx="836">
                  <c:v>-460000</c:v>
                </c:pt>
                <c:pt idx="837">
                  <c:v>-481000</c:v>
                </c:pt>
                <c:pt idx="838">
                  <c:v>-727000</c:v>
                </c:pt>
                <c:pt idx="839">
                  <c:v>-706000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4-44D4-8B7B-31084967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87423"/>
        <c:axId val="384822751"/>
      </c:lineChart>
      <c:dateAx>
        <c:axId val="38658742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2751"/>
        <c:crosses val="autoZero"/>
        <c:auto val="1"/>
        <c:lblOffset val="100"/>
        <c:baseTimeUnit val="months"/>
      </c:dateAx>
      <c:valAx>
        <c:axId val="3848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Creation Per Month By Presidential</a:t>
            </a:r>
            <a:r>
              <a:rPr lang="en-US" baseline="0"/>
              <a:t> Party with Trends (Omitting Trump)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'Party Series Data'!$B$1</c:f>
              <c:strCache>
                <c:ptCount val="1"/>
                <c:pt idx="0">
                  <c:v>Democratic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598832613677513"/>
                  <c:y val="0.534683894977453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Democratic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-0.1076x + 88694</a:t>
                    </a:r>
                    <a:br>
                      <a:rPr lang="en-US" baseline="0"/>
                    </a:br>
                    <a:r>
                      <a:rPr lang="en-US" baseline="0"/>
                      <a:t>R² = 2E-05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'Party Series Data'!$A$2:$A$937</c:f>
              <c:numCache>
                <c:formatCode>yyyy\-mm\-dd;@</c:formatCode>
                <c:ptCount val="936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</c:numCache>
            </c:numRef>
          </c:cat>
          <c:val>
            <c:numRef>
              <c:f>'Party Series Data'!$B$2:$B$937</c:f>
              <c:numCache>
                <c:formatCode>General</c:formatCode>
                <c:ptCount val="936"/>
                <c:pt idx="1">
                  <c:v>177000</c:v>
                </c:pt>
                <c:pt idx="2">
                  <c:v>180000</c:v>
                </c:pt>
                <c:pt idx="3">
                  <c:v>-186000</c:v>
                </c:pt>
                <c:pt idx="4">
                  <c:v>205000</c:v>
                </c:pt>
                <c:pt idx="5">
                  <c:v>203000</c:v>
                </c:pt>
                <c:pt idx="6">
                  <c:v>-83000</c:v>
                </c:pt>
                <c:pt idx="7">
                  <c:v>244000</c:v>
                </c:pt>
                <c:pt idx="8">
                  <c:v>368000</c:v>
                </c:pt>
                <c:pt idx="9">
                  <c:v>380000</c:v>
                </c:pt>
                <c:pt idx="10">
                  <c:v>59000</c:v>
                </c:pt>
                <c:pt idx="11">
                  <c:v>72000</c:v>
                </c:pt>
                <c:pt idx="12">
                  <c:v>61000</c:v>
                </c:pt>
                <c:pt idx="13">
                  <c:v>112000</c:v>
                </c:pt>
                <c:pt idx="14">
                  <c:v>110000</c:v>
                </c:pt>
                <c:pt idx="15">
                  <c:v>-124000</c:v>
                </c:pt>
                <c:pt idx="16">
                  <c:v>178000</c:v>
                </c:pt>
                <c:pt idx="17">
                  <c:v>98000</c:v>
                </c:pt>
                <c:pt idx="18">
                  <c:v>-35000</c:v>
                </c:pt>
                <c:pt idx="19">
                  <c:v>410000</c:v>
                </c:pt>
                <c:pt idx="20">
                  <c:v>458000</c:v>
                </c:pt>
                <c:pt idx="21">
                  <c:v>457000</c:v>
                </c:pt>
                <c:pt idx="22">
                  <c:v>402000</c:v>
                </c:pt>
                <c:pt idx="23">
                  <c:v>505000</c:v>
                </c:pt>
                <c:pt idx="24">
                  <c:v>307000</c:v>
                </c:pt>
                <c:pt idx="25">
                  <c:v>362000</c:v>
                </c:pt>
                <c:pt idx="26">
                  <c:v>249000</c:v>
                </c:pt>
                <c:pt idx="27">
                  <c:v>376000</c:v>
                </c:pt>
                <c:pt idx="28">
                  <c:v>714000</c:v>
                </c:pt>
                <c:pt idx="29">
                  <c:v>468000</c:v>
                </c:pt>
                <c:pt idx="30">
                  <c:v>487000</c:v>
                </c:pt>
                <c:pt idx="31">
                  <c:v>407000</c:v>
                </c:pt>
                <c:pt idx="32">
                  <c:v>291000</c:v>
                </c:pt>
                <c:pt idx="33">
                  <c:v>114000</c:v>
                </c:pt>
                <c:pt idx="34">
                  <c:v>75000</c:v>
                </c:pt>
                <c:pt idx="35">
                  <c:v>80000</c:v>
                </c:pt>
                <c:pt idx="36">
                  <c:v>243000</c:v>
                </c:pt>
                <c:pt idx="37">
                  <c:v>165000</c:v>
                </c:pt>
                <c:pt idx="38">
                  <c:v>423000</c:v>
                </c:pt>
                <c:pt idx="39">
                  <c:v>417000</c:v>
                </c:pt>
                <c:pt idx="40">
                  <c:v>419000</c:v>
                </c:pt>
                <c:pt idx="41">
                  <c:v>258000</c:v>
                </c:pt>
                <c:pt idx="42">
                  <c:v>443000</c:v>
                </c:pt>
                <c:pt idx="43">
                  <c:v>516000</c:v>
                </c:pt>
                <c:pt idx="44">
                  <c:v>271000</c:v>
                </c:pt>
                <c:pt idx="45">
                  <c:v>256000</c:v>
                </c:pt>
                <c:pt idx="46">
                  <c:v>159000</c:v>
                </c:pt>
                <c:pt idx="47">
                  <c:v>241000</c:v>
                </c:pt>
                <c:pt idx="48">
                  <c:v>257000</c:v>
                </c:pt>
                <c:pt idx="49">
                  <c:v>221000</c:v>
                </c:pt>
                <c:pt idx="50">
                  <c:v>159000</c:v>
                </c:pt>
                <c:pt idx="51">
                  <c:v>95000</c:v>
                </c:pt>
                <c:pt idx="52">
                  <c:v>-51000</c:v>
                </c:pt>
                <c:pt idx="53">
                  <c:v>185000</c:v>
                </c:pt>
                <c:pt idx="54">
                  <c:v>-81000</c:v>
                </c:pt>
                <c:pt idx="55">
                  <c:v>-154000</c:v>
                </c:pt>
                <c:pt idx="56">
                  <c:v>-54000</c:v>
                </c:pt>
                <c:pt idx="57">
                  <c:v>183000</c:v>
                </c:pt>
                <c:pt idx="58">
                  <c:v>146000</c:v>
                </c:pt>
                <c:pt idx="59">
                  <c:v>-75000</c:v>
                </c:pt>
                <c:pt idx="60">
                  <c:v>-92000</c:v>
                </c:pt>
                <c:pt idx="61">
                  <c:v>-116000</c:v>
                </c:pt>
                <c:pt idx="62">
                  <c:v>-244000</c:v>
                </c:pt>
                <c:pt idx="63">
                  <c:v>-231000</c:v>
                </c:pt>
                <c:pt idx="64">
                  <c:v>-78000</c:v>
                </c:pt>
                <c:pt idx="65">
                  <c:v>-38000</c:v>
                </c:pt>
                <c:pt idx="66">
                  <c:v>-43000</c:v>
                </c:pt>
                <c:pt idx="67">
                  <c:v>-54000</c:v>
                </c:pt>
                <c:pt idx="68">
                  <c:v>-171000</c:v>
                </c:pt>
                <c:pt idx="69">
                  <c:v>29000</c:v>
                </c:pt>
                <c:pt idx="70">
                  <c:v>3000</c:v>
                </c:pt>
                <c:pt idx="71">
                  <c:v>149000</c:v>
                </c:pt>
                <c:pt idx="72">
                  <c:v>35000</c:v>
                </c:pt>
                <c:pt idx="73">
                  <c:v>2000</c:v>
                </c:pt>
                <c:pt idx="74">
                  <c:v>-99000</c:v>
                </c:pt>
                <c:pt idx="75">
                  <c:v>-352000</c:v>
                </c:pt>
                <c:pt idx="76">
                  <c:v>-142000</c:v>
                </c:pt>
                <c:pt idx="77">
                  <c:v>-155000</c:v>
                </c:pt>
                <c:pt idx="78">
                  <c:v>-275000</c:v>
                </c:pt>
                <c:pt idx="79">
                  <c:v>-408000</c:v>
                </c:pt>
                <c:pt idx="80">
                  <c:v>-1959000</c:v>
                </c:pt>
                <c:pt idx="81">
                  <c:v>93000</c:v>
                </c:pt>
                <c:pt idx="82">
                  <c:v>396000</c:v>
                </c:pt>
                <c:pt idx="83">
                  <c:v>114000</c:v>
                </c:pt>
                <c:pt idx="84">
                  <c:v>719000</c:v>
                </c:pt>
                <c:pt idx="85">
                  <c:v>-585000</c:v>
                </c:pt>
                <c:pt idx="86">
                  <c:v>951000</c:v>
                </c:pt>
                <c:pt idx="87">
                  <c:v>718000</c:v>
                </c:pt>
                <c:pt idx="88">
                  <c:v>436000</c:v>
                </c:pt>
                <c:pt idx="89">
                  <c:v>386000</c:v>
                </c:pt>
                <c:pt idx="90">
                  <c:v>418000</c:v>
                </c:pt>
                <c:pt idx="91">
                  <c:v>489000</c:v>
                </c:pt>
                <c:pt idx="92">
                  <c:v>273000</c:v>
                </c:pt>
                <c:pt idx="93">
                  <c:v>178000</c:v>
                </c:pt>
                <c:pt idx="94">
                  <c:v>302000</c:v>
                </c:pt>
                <c:pt idx="95">
                  <c:v>-16000</c:v>
                </c:pt>
                <c:pt idx="96">
                  <c:v>156000</c:v>
                </c:pt>
                <c:pt idx="97">
                  <c:v>22000</c:v>
                </c:pt>
                <c:pt idx="98">
                  <c:v>50000</c:v>
                </c:pt>
                <c:pt idx="99">
                  <c:v>-108000</c:v>
                </c:pt>
                <c:pt idx="100">
                  <c:v>139000</c:v>
                </c:pt>
                <c:pt idx="101">
                  <c:v>172000</c:v>
                </c:pt>
                <c:pt idx="102">
                  <c:v>-67000</c:v>
                </c:pt>
                <c:pt idx="103">
                  <c:v>217000</c:v>
                </c:pt>
                <c:pt idx="104">
                  <c:v>243000</c:v>
                </c:pt>
                <c:pt idx="105">
                  <c:v>208000</c:v>
                </c:pt>
                <c:pt idx="106">
                  <c:v>73000</c:v>
                </c:pt>
                <c:pt idx="107">
                  <c:v>97000</c:v>
                </c:pt>
                <c:pt idx="108">
                  <c:v>98000</c:v>
                </c:pt>
                <c:pt idx="109">
                  <c:v>-146000</c:v>
                </c:pt>
                <c:pt idx="110">
                  <c:v>150000</c:v>
                </c:pt>
                <c:pt idx="111">
                  <c:v>-304000</c:v>
                </c:pt>
                <c:pt idx="112">
                  <c:v>417000</c:v>
                </c:pt>
                <c:pt idx="113">
                  <c:v>238000</c:v>
                </c:pt>
                <c:pt idx="114">
                  <c:v>126000</c:v>
                </c:pt>
                <c:pt idx="115">
                  <c:v>18000</c:v>
                </c:pt>
                <c:pt idx="116">
                  <c:v>116000</c:v>
                </c:pt>
                <c:pt idx="117">
                  <c:v>-49000</c:v>
                </c:pt>
                <c:pt idx="118">
                  <c:v>-53000</c:v>
                </c:pt>
                <c:pt idx="119">
                  <c:v>-160000</c:v>
                </c:pt>
                <c:pt idx="120">
                  <c:v>-364000</c:v>
                </c:pt>
                <c:pt idx="121">
                  <c:v>-171000</c:v>
                </c:pt>
                <c:pt idx="122">
                  <c:v>-257000</c:v>
                </c:pt>
                <c:pt idx="123">
                  <c:v>-4000</c:v>
                </c:pt>
                <c:pt idx="124">
                  <c:v>-252000</c:v>
                </c:pt>
                <c:pt idx="125">
                  <c:v>-245000</c:v>
                </c:pt>
                <c:pt idx="126">
                  <c:v>-208000</c:v>
                </c:pt>
                <c:pt idx="127">
                  <c:v>93000</c:v>
                </c:pt>
                <c:pt idx="128">
                  <c:v>156000</c:v>
                </c:pt>
                <c:pt idx="129">
                  <c:v>-838000</c:v>
                </c:pt>
                <c:pt idx="130">
                  <c:v>300000</c:v>
                </c:pt>
                <c:pt idx="131">
                  <c:v>280000</c:v>
                </c:pt>
                <c:pt idx="132">
                  <c:v>4000</c:v>
                </c:pt>
                <c:pt idx="133">
                  <c:v>-229000</c:v>
                </c:pt>
                <c:pt idx="134">
                  <c:v>657000</c:v>
                </c:pt>
                <c:pt idx="135">
                  <c:v>428000</c:v>
                </c:pt>
                <c:pt idx="136">
                  <c:v>336000</c:v>
                </c:pt>
                <c:pt idx="137">
                  <c:v>365000</c:v>
                </c:pt>
                <c:pt idx="138">
                  <c:v>371000</c:v>
                </c:pt>
                <c:pt idx="139">
                  <c:v>738000</c:v>
                </c:pt>
                <c:pt idx="140">
                  <c:v>246000</c:v>
                </c:pt>
                <c:pt idx="141">
                  <c:v>268000</c:v>
                </c:pt>
                <c:pt idx="142">
                  <c:v>70000</c:v>
                </c:pt>
                <c:pt idx="143">
                  <c:v>85000</c:v>
                </c:pt>
                <c:pt idx="144">
                  <c:v>427000</c:v>
                </c:pt>
                <c:pt idx="145">
                  <c:v>289000</c:v>
                </c:pt>
                <c:pt idx="146">
                  <c:v>296000</c:v>
                </c:pt>
                <c:pt idx="147">
                  <c:v>-12000</c:v>
                </c:pt>
                <c:pt idx="148">
                  <c:v>91000</c:v>
                </c:pt>
                <c:pt idx="149">
                  <c:v>112000</c:v>
                </c:pt>
                <c:pt idx="150">
                  <c:v>-3000</c:v>
                </c:pt>
                <c:pt idx="151">
                  <c:v>-49000</c:v>
                </c:pt>
                <c:pt idx="152">
                  <c:v>-58000</c:v>
                </c:pt>
                <c:pt idx="153">
                  <c:v>52000</c:v>
                </c:pt>
                <c:pt idx="154">
                  <c:v>141000</c:v>
                </c:pt>
                <c:pt idx="155">
                  <c:v>167000</c:v>
                </c:pt>
                <c:pt idx="156">
                  <c:v>-18000</c:v>
                </c:pt>
                <c:pt idx="157">
                  <c:v>226000</c:v>
                </c:pt>
                <c:pt idx="158">
                  <c:v>-18000</c:v>
                </c:pt>
                <c:pt idx="159">
                  <c:v>116000</c:v>
                </c:pt>
                <c:pt idx="160">
                  <c:v>22000</c:v>
                </c:pt>
                <c:pt idx="161">
                  <c:v>-360000</c:v>
                </c:pt>
                <c:pt idx="162">
                  <c:v>-139000</c:v>
                </c:pt>
                <c:pt idx="163">
                  <c:v>781000</c:v>
                </c:pt>
                <c:pt idx="164">
                  <c:v>396000</c:v>
                </c:pt>
                <c:pt idx="165">
                  <c:v>277000</c:v>
                </c:pt>
                <c:pt idx="166">
                  <c:v>219000</c:v>
                </c:pt>
                <c:pt idx="167">
                  <c:v>350000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-59000</c:v>
                </c:pt>
                <c:pt idx="265">
                  <c:v>-126000</c:v>
                </c:pt>
                <c:pt idx="266">
                  <c:v>102000</c:v>
                </c:pt>
                <c:pt idx="267">
                  <c:v>-32000</c:v>
                </c:pt>
                <c:pt idx="268">
                  <c:v>159000</c:v>
                </c:pt>
                <c:pt idx="269">
                  <c:v>191000</c:v>
                </c:pt>
                <c:pt idx="270">
                  <c:v>146000</c:v>
                </c:pt>
                <c:pt idx="271">
                  <c:v>175000</c:v>
                </c:pt>
                <c:pt idx="272">
                  <c:v>90000</c:v>
                </c:pt>
                <c:pt idx="273">
                  <c:v>134000</c:v>
                </c:pt>
                <c:pt idx="274">
                  <c:v>220000</c:v>
                </c:pt>
                <c:pt idx="275">
                  <c:v>130000</c:v>
                </c:pt>
                <c:pt idx="276">
                  <c:v>19000</c:v>
                </c:pt>
                <c:pt idx="277">
                  <c:v>297000</c:v>
                </c:pt>
                <c:pt idx="278">
                  <c:v>87000</c:v>
                </c:pt>
                <c:pt idx="279">
                  <c:v>327000</c:v>
                </c:pt>
                <c:pt idx="280">
                  <c:v>26000</c:v>
                </c:pt>
                <c:pt idx="281">
                  <c:v>16000</c:v>
                </c:pt>
                <c:pt idx="282">
                  <c:v>102000</c:v>
                </c:pt>
                <c:pt idx="283">
                  <c:v>92000</c:v>
                </c:pt>
                <c:pt idx="284">
                  <c:v>140000</c:v>
                </c:pt>
                <c:pt idx="285">
                  <c:v>63000</c:v>
                </c:pt>
                <c:pt idx="286">
                  <c:v>15000</c:v>
                </c:pt>
                <c:pt idx="287">
                  <c:v>-28000</c:v>
                </c:pt>
                <c:pt idx="288">
                  <c:v>87000</c:v>
                </c:pt>
                <c:pt idx="289">
                  <c:v>115000</c:v>
                </c:pt>
                <c:pt idx="290">
                  <c:v>90000</c:v>
                </c:pt>
                <c:pt idx="291">
                  <c:v>260000</c:v>
                </c:pt>
                <c:pt idx="292">
                  <c:v>36000</c:v>
                </c:pt>
                <c:pt idx="293">
                  <c:v>43000</c:v>
                </c:pt>
                <c:pt idx="294">
                  <c:v>135000</c:v>
                </c:pt>
                <c:pt idx="295">
                  <c:v>116000</c:v>
                </c:pt>
                <c:pt idx="296">
                  <c:v>168000</c:v>
                </c:pt>
                <c:pt idx="297">
                  <c:v>205000</c:v>
                </c:pt>
                <c:pt idx="298">
                  <c:v>-28000</c:v>
                </c:pt>
                <c:pt idx="299">
                  <c:v>106000</c:v>
                </c:pt>
                <c:pt idx="300">
                  <c:v>126000</c:v>
                </c:pt>
                <c:pt idx="301">
                  <c:v>266000</c:v>
                </c:pt>
                <c:pt idx="302">
                  <c:v>144000</c:v>
                </c:pt>
                <c:pt idx="303">
                  <c:v>25000</c:v>
                </c:pt>
                <c:pt idx="304">
                  <c:v>167000</c:v>
                </c:pt>
                <c:pt idx="305">
                  <c:v>130000</c:v>
                </c:pt>
                <c:pt idx="306">
                  <c:v>193000</c:v>
                </c:pt>
                <c:pt idx="307">
                  <c:v>207000</c:v>
                </c:pt>
                <c:pt idx="308">
                  <c:v>284000</c:v>
                </c:pt>
                <c:pt idx="309">
                  <c:v>-110000</c:v>
                </c:pt>
                <c:pt idx="310">
                  <c:v>425000</c:v>
                </c:pt>
                <c:pt idx="311">
                  <c:v>203000</c:v>
                </c:pt>
                <c:pt idx="312">
                  <c:v>161000</c:v>
                </c:pt>
                <c:pt idx="313">
                  <c:v>218000</c:v>
                </c:pt>
                <c:pt idx="314">
                  <c:v>203000</c:v>
                </c:pt>
                <c:pt idx="315">
                  <c:v>256000</c:v>
                </c:pt>
                <c:pt idx="316">
                  <c:v>232000</c:v>
                </c:pt>
                <c:pt idx="317">
                  <c:v>199000</c:v>
                </c:pt>
                <c:pt idx="318">
                  <c:v>275000</c:v>
                </c:pt>
                <c:pt idx="319">
                  <c:v>263000</c:v>
                </c:pt>
                <c:pt idx="320">
                  <c:v>262000</c:v>
                </c:pt>
                <c:pt idx="321">
                  <c:v>229000</c:v>
                </c:pt>
                <c:pt idx="322">
                  <c:v>277000</c:v>
                </c:pt>
                <c:pt idx="323">
                  <c:v>326000</c:v>
                </c:pt>
                <c:pt idx="324">
                  <c:v>207000</c:v>
                </c:pt>
                <c:pt idx="325">
                  <c:v>267000</c:v>
                </c:pt>
                <c:pt idx="326">
                  <c:v>396000</c:v>
                </c:pt>
                <c:pt idx="327">
                  <c:v>245000</c:v>
                </c:pt>
                <c:pt idx="328">
                  <c:v>275000</c:v>
                </c:pt>
                <c:pt idx="329">
                  <c:v>399000</c:v>
                </c:pt>
                <c:pt idx="330">
                  <c:v>190000</c:v>
                </c:pt>
                <c:pt idx="331">
                  <c:v>206000</c:v>
                </c:pt>
                <c:pt idx="332">
                  <c:v>136000</c:v>
                </c:pt>
                <c:pt idx="333">
                  <c:v>211000</c:v>
                </c:pt>
                <c:pt idx="334">
                  <c:v>165000</c:v>
                </c:pt>
                <c:pt idx="335">
                  <c:v>180000</c:v>
                </c:pt>
                <c:pt idx="336">
                  <c:v>208000</c:v>
                </c:pt>
                <c:pt idx="337">
                  <c:v>22000</c:v>
                </c:pt>
                <c:pt idx="338">
                  <c:v>101000</c:v>
                </c:pt>
                <c:pt idx="339">
                  <c:v>-64000</c:v>
                </c:pt>
                <c:pt idx="340">
                  <c:v>154000</c:v>
                </c:pt>
                <c:pt idx="341">
                  <c:v>130000</c:v>
                </c:pt>
                <c:pt idx="342">
                  <c:v>138000</c:v>
                </c:pt>
                <c:pt idx="343">
                  <c:v>255000</c:v>
                </c:pt>
                <c:pt idx="344">
                  <c:v>21000</c:v>
                </c:pt>
                <c:pt idx="345">
                  <c:v>61000</c:v>
                </c:pt>
                <c:pt idx="346">
                  <c:v>478000</c:v>
                </c:pt>
                <c:pt idx="347">
                  <c:v>197000</c:v>
                </c:pt>
                <c:pt idx="348">
                  <c:v>-96000</c:v>
                </c:pt>
                <c:pt idx="349">
                  <c:v>411000</c:v>
                </c:pt>
                <c:pt idx="350">
                  <c:v>80000</c:v>
                </c:pt>
                <c:pt idx="351">
                  <c:v>261000</c:v>
                </c:pt>
                <c:pt idx="352">
                  <c:v>96000</c:v>
                </c:pt>
                <c:pt idx="353">
                  <c:v>253000</c:v>
                </c:pt>
                <c:pt idx="354">
                  <c:v>221000</c:v>
                </c:pt>
                <c:pt idx="355">
                  <c:v>204000</c:v>
                </c:pt>
                <c:pt idx="356">
                  <c:v>154000</c:v>
                </c:pt>
                <c:pt idx="357">
                  <c:v>237000</c:v>
                </c:pt>
                <c:pt idx="358">
                  <c:v>263000</c:v>
                </c:pt>
                <c:pt idx="359">
                  <c:v>264000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242000</c:v>
                </c:pt>
                <c:pt idx="457">
                  <c:v>298000</c:v>
                </c:pt>
                <c:pt idx="458">
                  <c:v>403000</c:v>
                </c:pt>
                <c:pt idx="459">
                  <c:v>337000</c:v>
                </c:pt>
                <c:pt idx="460">
                  <c:v>360000</c:v>
                </c:pt>
                <c:pt idx="461">
                  <c:v>400000</c:v>
                </c:pt>
                <c:pt idx="462">
                  <c:v>346000</c:v>
                </c:pt>
                <c:pt idx="463">
                  <c:v>241000</c:v>
                </c:pt>
                <c:pt idx="464">
                  <c:v>457000</c:v>
                </c:pt>
                <c:pt idx="465">
                  <c:v>268000</c:v>
                </c:pt>
                <c:pt idx="466">
                  <c:v>373000</c:v>
                </c:pt>
                <c:pt idx="467">
                  <c:v>237000</c:v>
                </c:pt>
                <c:pt idx="468">
                  <c:v>184000</c:v>
                </c:pt>
                <c:pt idx="469">
                  <c:v>354000</c:v>
                </c:pt>
                <c:pt idx="470">
                  <c:v>512000</c:v>
                </c:pt>
                <c:pt idx="471">
                  <c:v>702000</c:v>
                </c:pt>
                <c:pt idx="472">
                  <c:v>347000</c:v>
                </c:pt>
                <c:pt idx="473">
                  <c:v>441000</c:v>
                </c:pt>
                <c:pt idx="474">
                  <c:v>254000</c:v>
                </c:pt>
                <c:pt idx="475">
                  <c:v>279000</c:v>
                </c:pt>
                <c:pt idx="476">
                  <c:v>138000</c:v>
                </c:pt>
                <c:pt idx="477">
                  <c:v>335000</c:v>
                </c:pt>
                <c:pt idx="478">
                  <c:v>435000</c:v>
                </c:pt>
                <c:pt idx="479">
                  <c:v>280000</c:v>
                </c:pt>
                <c:pt idx="480">
                  <c:v>137000</c:v>
                </c:pt>
                <c:pt idx="481">
                  <c:v>247000</c:v>
                </c:pt>
                <c:pt idx="482">
                  <c:v>424000</c:v>
                </c:pt>
                <c:pt idx="483">
                  <c:v>-62000</c:v>
                </c:pt>
                <c:pt idx="484">
                  <c:v>372000</c:v>
                </c:pt>
                <c:pt idx="485">
                  <c:v>319000</c:v>
                </c:pt>
                <c:pt idx="486">
                  <c:v>109000</c:v>
                </c:pt>
                <c:pt idx="487">
                  <c:v>83000</c:v>
                </c:pt>
                <c:pt idx="488">
                  <c:v>27000</c:v>
                </c:pt>
                <c:pt idx="489">
                  <c:v>154000</c:v>
                </c:pt>
                <c:pt idx="490">
                  <c:v>92000</c:v>
                </c:pt>
                <c:pt idx="491">
                  <c:v>99000</c:v>
                </c:pt>
                <c:pt idx="492">
                  <c:v>128000</c:v>
                </c:pt>
                <c:pt idx="493">
                  <c:v>83000</c:v>
                </c:pt>
                <c:pt idx="494">
                  <c:v>111000</c:v>
                </c:pt>
                <c:pt idx="495">
                  <c:v>-145000</c:v>
                </c:pt>
                <c:pt idx="496">
                  <c:v>-429000</c:v>
                </c:pt>
                <c:pt idx="497">
                  <c:v>-319000</c:v>
                </c:pt>
                <c:pt idx="498">
                  <c:v>-261000</c:v>
                </c:pt>
                <c:pt idx="499">
                  <c:v>259000</c:v>
                </c:pt>
                <c:pt idx="500">
                  <c:v>114000</c:v>
                </c:pt>
                <c:pt idx="501">
                  <c:v>277000</c:v>
                </c:pt>
                <c:pt idx="502">
                  <c:v>257000</c:v>
                </c:pt>
                <c:pt idx="503">
                  <c:v>196000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299000</c:v>
                </c:pt>
                <c:pt idx="649">
                  <c:v>250000</c:v>
                </c:pt>
                <c:pt idx="650">
                  <c:v>-50000</c:v>
                </c:pt>
                <c:pt idx="651">
                  <c:v>302000</c:v>
                </c:pt>
                <c:pt idx="652">
                  <c:v>272000</c:v>
                </c:pt>
                <c:pt idx="653">
                  <c:v>181000</c:v>
                </c:pt>
                <c:pt idx="654">
                  <c:v>306000</c:v>
                </c:pt>
                <c:pt idx="655">
                  <c:v>151000</c:v>
                </c:pt>
                <c:pt idx="656">
                  <c:v>242000</c:v>
                </c:pt>
                <c:pt idx="657">
                  <c:v>285000</c:v>
                </c:pt>
                <c:pt idx="658">
                  <c:v>251000</c:v>
                </c:pt>
                <c:pt idx="659">
                  <c:v>330000</c:v>
                </c:pt>
                <c:pt idx="660">
                  <c:v>281000</c:v>
                </c:pt>
                <c:pt idx="661">
                  <c:v>186000</c:v>
                </c:pt>
                <c:pt idx="662">
                  <c:v>461000</c:v>
                </c:pt>
                <c:pt idx="663">
                  <c:v>344000</c:v>
                </c:pt>
                <c:pt idx="664">
                  <c:v>335000</c:v>
                </c:pt>
                <c:pt idx="665">
                  <c:v>317000</c:v>
                </c:pt>
                <c:pt idx="666">
                  <c:v>372000</c:v>
                </c:pt>
                <c:pt idx="667">
                  <c:v>286000</c:v>
                </c:pt>
                <c:pt idx="668">
                  <c:v>351000</c:v>
                </c:pt>
                <c:pt idx="669">
                  <c:v>211000</c:v>
                </c:pt>
                <c:pt idx="670">
                  <c:v>411000</c:v>
                </c:pt>
                <c:pt idx="671">
                  <c:v>296000</c:v>
                </c:pt>
                <c:pt idx="672">
                  <c:v>336000</c:v>
                </c:pt>
                <c:pt idx="673">
                  <c:v>196000</c:v>
                </c:pt>
                <c:pt idx="674">
                  <c:v>210000</c:v>
                </c:pt>
                <c:pt idx="675">
                  <c:v>162000</c:v>
                </c:pt>
                <c:pt idx="676">
                  <c:v>-20000</c:v>
                </c:pt>
                <c:pt idx="677">
                  <c:v>237000</c:v>
                </c:pt>
                <c:pt idx="678">
                  <c:v>94000</c:v>
                </c:pt>
                <c:pt idx="679">
                  <c:v>254000</c:v>
                </c:pt>
                <c:pt idx="680">
                  <c:v>241000</c:v>
                </c:pt>
                <c:pt idx="681">
                  <c:v>156000</c:v>
                </c:pt>
                <c:pt idx="682">
                  <c:v>144000</c:v>
                </c:pt>
                <c:pt idx="683">
                  <c:v>145000</c:v>
                </c:pt>
                <c:pt idx="684">
                  <c:v>-4000</c:v>
                </c:pt>
                <c:pt idx="685">
                  <c:v>423000</c:v>
                </c:pt>
                <c:pt idx="686">
                  <c:v>254000</c:v>
                </c:pt>
                <c:pt idx="687">
                  <c:v>165000</c:v>
                </c:pt>
                <c:pt idx="688">
                  <c:v>328000</c:v>
                </c:pt>
                <c:pt idx="689">
                  <c:v>283000</c:v>
                </c:pt>
                <c:pt idx="690">
                  <c:v>246000</c:v>
                </c:pt>
                <c:pt idx="691">
                  <c:v>184000</c:v>
                </c:pt>
                <c:pt idx="692">
                  <c:v>211000</c:v>
                </c:pt>
                <c:pt idx="693">
                  <c:v>255000</c:v>
                </c:pt>
                <c:pt idx="694">
                  <c:v>296000</c:v>
                </c:pt>
                <c:pt idx="695">
                  <c:v>182000</c:v>
                </c:pt>
                <c:pt idx="696">
                  <c:v>220000</c:v>
                </c:pt>
                <c:pt idx="697">
                  <c:v>312000</c:v>
                </c:pt>
                <c:pt idx="698">
                  <c:v>315000</c:v>
                </c:pt>
                <c:pt idx="699">
                  <c:v>296000</c:v>
                </c:pt>
                <c:pt idx="700">
                  <c:v>260000</c:v>
                </c:pt>
                <c:pt idx="701">
                  <c:v>268000</c:v>
                </c:pt>
                <c:pt idx="702">
                  <c:v>297000</c:v>
                </c:pt>
                <c:pt idx="703">
                  <c:v>-18000</c:v>
                </c:pt>
                <c:pt idx="704">
                  <c:v>492000</c:v>
                </c:pt>
                <c:pt idx="705">
                  <c:v>344000</c:v>
                </c:pt>
                <c:pt idx="706">
                  <c:v>306000</c:v>
                </c:pt>
                <c:pt idx="707">
                  <c:v>314000</c:v>
                </c:pt>
                <c:pt idx="708">
                  <c:v>263000</c:v>
                </c:pt>
                <c:pt idx="709">
                  <c:v>204000</c:v>
                </c:pt>
                <c:pt idx="710">
                  <c:v>148000</c:v>
                </c:pt>
                <c:pt idx="711">
                  <c:v>278000</c:v>
                </c:pt>
                <c:pt idx="712">
                  <c:v>402000</c:v>
                </c:pt>
                <c:pt idx="713">
                  <c:v>232000</c:v>
                </c:pt>
                <c:pt idx="714">
                  <c:v>129000</c:v>
                </c:pt>
                <c:pt idx="715">
                  <c:v>339000</c:v>
                </c:pt>
                <c:pt idx="716">
                  <c:v>208000</c:v>
                </c:pt>
                <c:pt idx="717">
                  <c:v>202000</c:v>
                </c:pt>
                <c:pt idx="718">
                  <c:v>277000</c:v>
                </c:pt>
                <c:pt idx="719">
                  <c:v>365000</c:v>
                </c:pt>
                <c:pt idx="720">
                  <c:v>106000</c:v>
                </c:pt>
                <c:pt idx="721">
                  <c:v>418000</c:v>
                </c:pt>
                <c:pt idx="722">
                  <c:v>107000</c:v>
                </c:pt>
                <c:pt idx="723">
                  <c:v>370000</c:v>
                </c:pt>
                <c:pt idx="724">
                  <c:v>211000</c:v>
                </c:pt>
                <c:pt idx="725">
                  <c:v>281000</c:v>
                </c:pt>
                <c:pt idx="726">
                  <c:v>325000</c:v>
                </c:pt>
                <c:pt idx="727">
                  <c:v>155000</c:v>
                </c:pt>
                <c:pt idx="728">
                  <c:v>203000</c:v>
                </c:pt>
                <c:pt idx="729">
                  <c:v>405000</c:v>
                </c:pt>
                <c:pt idx="730">
                  <c:v>289000</c:v>
                </c:pt>
                <c:pt idx="731">
                  <c:v>306000</c:v>
                </c:pt>
                <c:pt idx="732">
                  <c:v>233000</c:v>
                </c:pt>
                <c:pt idx="733">
                  <c:v>119000</c:v>
                </c:pt>
                <c:pt idx="734">
                  <c:v>472000</c:v>
                </c:pt>
                <c:pt idx="735">
                  <c:v>292000</c:v>
                </c:pt>
                <c:pt idx="736">
                  <c:v>217000</c:v>
                </c:pt>
                <c:pt idx="737">
                  <c:v>-44000</c:v>
                </c:pt>
                <c:pt idx="738">
                  <c:v>175000</c:v>
                </c:pt>
                <c:pt idx="739">
                  <c:v>-6000</c:v>
                </c:pt>
                <c:pt idx="740">
                  <c:v>123000</c:v>
                </c:pt>
                <c:pt idx="741">
                  <c:v>-2000</c:v>
                </c:pt>
                <c:pt idx="742">
                  <c:v>205000</c:v>
                </c:pt>
                <c:pt idx="743">
                  <c:v>153000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-784000</c:v>
                </c:pt>
                <c:pt idx="841">
                  <c:v>-743000</c:v>
                </c:pt>
                <c:pt idx="842">
                  <c:v>-800000</c:v>
                </c:pt>
                <c:pt idx="843">
                  <c:v>-695000</c:v>
                </c:pt>
                <c:pt idx="844">
                  <c:v>-342000</c:v>
                </c:pt>
                <c:pt idx="845">
                  <c:v>-467000</c:v>
                </c:pt>
                <c:pt idx="846">
                  <c:v>-340000</c:v>
                </c:pt>
                <c:pt idx="847">
                  <c:v>-183000</c:v>
                </c:pt>
                <c:pt idx="848">
                  <c:v>-241000</c:v>
                </c:pt>
                <c:pt idx="849">
                  <c:v>-199000</c:v>
                </c:pt>
                <c:pt idx="850">
                  <c:v>12000</c:v>
                </c:pt>
                <c:pt idx="851">
                  <c:v>-269000</c:v>
                </c:pt>
                <c:pt idx="852">
                  <c:v>2000</c:v>
                </c:pt>
                <c:pt idx="853">
                  <c:v>-92000</c:v>
                </c:pt>
                <c:pt idx="854">
                  <c:v>181000</c:v>
                </c:pt>
                <c:pt idx="855">
                  <c:v>231000</c:v>
                </c:pt>
                <c:pt idx="856">
                  <c:v>540000</c:v>
                </c:pt>
                <c:pt idx="857">
                  <c:v>-139000</c:v>
                </c:pt>
                <c:pt idx="858">
                  <c:v>-84000</c:v>
                </c:pt>
                <c:pt idx="859">
                  <c:v>-5000</c:v>
                </c:pt>
                <c:pt idx="860">
                  <c:v>-65000</c:v>
                </c:pt>
                <c:pt idx="861">
                  <c:v>268000</c:v>
                </c:pt>
                <c:pt idx="862">
                  <c:v>125000</c:v>
                </c:pt>
                <c:pt idx="863">
                  <c:v>72000</c:v>
                </c:pt>
                <c:pt idx="864">
                  <c:v>19000</c:v>
                </c:pt>
                <c:pt idx="865">
                  <c:v>212000</c:v>
                </c:pt>
                <c:pt idx="866">
                  <c:v>235000</c:v>
                </c:pt>
                <c:pt idx="867">
                  <c:v>314000</c:v>
                </c:pt>
                <c:pt idx="868">
                  <c:v>101000</c:v>
                </c:pt>
                <c:pt idx="869">
                  <c:v>236000</c:v>
                </c:pt>
                <c:pt idx="870">
                  <c:v>60000</c:v>
                </c:pt>
                <c:pt idx="871">
                  <c:v>126000</c:v>
                </c:pt>
                <c:pt idx="872">
                  <c:v>233000</c:v>
                </c:pt>
                <c:pt idx="873">
                  <c:v>204000</c:v>
                </c:pt>
                <c:pt idx="874">
                  <c:v>132000</c:v>
                </c:pt>
                <c:pt idx="875">
                  <c:v>202000</c:v>
                </c:pt>
                <c:pt idx="876">
                  <c:v>354000</c:v>
                </c:pt>
                <c:pt idx="877">
                  <c:v>262000</c:v>
                </c:pt>
                <c:pt idx="878">
                  <c:v>240000</c:v>
                </c:pt>
                <c:pt idx="879">
                  <c:v>82000</c:v>
                </c:pt>
                <c:pt idx="880">
                  <c:v>100000</c:v>
                </c:pt>
                <c:pt idx="881">
                  <c:v>73000</c:v>
                </c:pt>
                <c:pt idx="882">
                  <c:v>152000</c:v>
                </c:pt>
                <c:pt idx="883">
                  <c:v>172000</c:v>
                </c:pt>
                <c:pt idx="884">
                  <c:v>187000</c:v>
                </c:pt>
                <c:pt idx="885">
                  <c:v>159000</c:v>
                </c:pt>
                <c:pt idx="886">
                  <c:v>156000</c:v>
                </c:pt>
                <c:pt idx="887">
                  <c:v>239000</c:v>
                </c:pt>
                <c:pt idx="888">
                  <c:v>191000</c:v>
                </c:pt>
                <c:pt idx="889">
                  <c:v>278000</c:v>
                </c:pt>
                <c:pt idx="890">
                  <c:v>139000</c:v>
                </c:pt>
                <c:pt idx="891">
                  <c:v>191000</c:v>
                </c:pt>
                <c:pt idx="892">
                  <c:v>222000</c:v>
                </c:pt>
                <c:pt idx="893">
                  <c:v>181000</c:v>
                </c:pt>
                <c:pt idx="894">
                  <c:v>112000</c:v>
                </c:pt>
                <c:pt idx="895">
                  <c:v>242000</c:v>
                </c:pt>
                <c:pt idx="896">
                  <c:v>187000</c:v>
                </c:pt>
                <c:pt idx="897">
                  <c:v>225000</c:v>
                </c:pt>
                <c:pt idx="898">
                  <c:v>264000</c:v>
                </c:pt>
                <c:pt idx="899">
                  <c:v>69000</c:v>
                </c:pt>
                <c:pt idx="900">
                  <c:v>175000</c:v>
                </c:pt>
                <c:pt idx="901">
                  <c:v>166000</c:v>
                </c:pt>
                <c:pt idx="902">
                  <c:v>254000</c:v>
                </c:pt>
                <c:pt idx="903">
                  <c:v>325000</c:v>
                </c:pt>
                <c:pt idx="904">
                  <c:v>218000</c:v>
                </c:pt>
                <c:pt idx="905">
                  <c:v>326000</c:v>
                </c:pt>
                <c:pt idx="906">
                  <c:v>232000</c:v>
                </c:pt>
                <c:pt idx="907">
                  <c:v>188000</c:v>
                </c:pt>
                <c:pt idx="908">
                  <c:v>309000</c:v>
                </c:pt>
                <c:pt idx="909">
                  <c:v>252000</c:v>
                </c:pt>
                <c:pt idx="910">
                  <c:v>291000</c:v>
                </c:pt>
                <c:pt idx="911">
                  <c:v>268000</c:v>
                </c:pt>
                <c:pt idx="912">
                  <c:v>191000</c:v>
                </c:pt>
                <c:pt idx="913">
                  <c:v>271000</c:v>
                </c:pt>
                <c:pt idx="914">
                  <c:v>71000</c:v>
                </c:pt>
                <c:pt idx="915">
                  <c:v>284000</c:v>
                </c:pt>
                <c:pt idx="916">
                  <c:v>331000</c:v>
                </c:pt>
                <c:pt idx="917">
                  <c:v>174000</c:v>
                </c:pt>
                <c:pt idx="918">
                  <c:v>302000</c:v>
                </c:pt>
                <c:pt idx="919">
                  <c:v>125000</c:v>
                </c:pt>
                <c:pt idx="920">
                  <c:v>155000</c:v>
                </c:pt>
                <c:pt idx="921">
                  <c:v>306000</c:v>
                </c:pt>
                <c:pt idx="922">
                  <c:v>237000</c:v>
                </c:pt>
                <c:pt idx="923">
                  <c:v>273000</c:v>
                </c:pt>
                <c:pt idx="924">
                  <c:v>73000</c:v>
                </c:pt>
                <c:pt idx="925">
                  <c:v>263000</c:v>
                </c:pt>
                <c:pt idx="926">
                  <c:v>229000</c:v>
                </c:pt>
                <c:pt idx="927">
                  <c:v>187000</c:v>
                </c:pt>
                <c:pt idx="928">
                  <c:v>42000</c:v>
                </c:pt>
                <c:pt idx="929">
                  <c:v>267000</c:v>
                </c:pt>
                <c:pt idx="930">
                  <c:v>354000</c:v>
                </c:pt>
                <c:pt idx="931">
                  <c:v>135000</c:v>
                </c:pt>
                <c:pt idx="932">
                  <c:v>269000</c:v>
                </c:pt>
                <c:pt idx="933">
                  <c:v>145000</c:v>
                </c:pt>
                <c:pt idx="934">
                  <c:v>151000</c:v>
                </c:pt>
                <c:pt idx="935">
                  <c:v>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2-4BF7-9749-EC11A1EEFC26}"/>
            </c:ext>
          </c:extLst>
        </c:ser>
        <c:ser>
          <c:idx val="1"/>
          <c:order val="1"/>
          <c:tx>
            <c:strRef>
              <c:f>'Party Series Data'!$C$1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389455103508774"/>
                  <c:y val="0.52606474587052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Republican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0.5318x + 22772</a:t>
                    </a:r>
                    <a:br>
                      <a:rPr lang="en-US" baseline="0"/>
                    </a:br>
                    <a:r>
                      <a:rPr lang="en-US" baseline="0"/>
                      <a:t>R² = 0.0009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'Party Series Data'!$A$2:$A$937</c:f>
              <c:numCache>
                <c:formatCode>yyyy\-mm\-dd;@</c:formatCode>
                <c:ptCount val="936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</c:numCache>
            </c:numRef>
          </c:cat>
          <c:val>
            <c:numRef>
              <c:f>'Party Series Data'!$C$2:$C$937</c:f>
              <c:numCache>
                <c:formatCode>General</c:formatCode>
                <c:ptCount val="9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-22000</c:v>
                </c:pt>
                <c:pt idx="169">
                  <c:v>195000</c:v>
                </c:pt>
                <c:pt idx="170">
                  <c:v>134000</c:v>
                </c:pt>
                <c:pt idx="171">
                  <c:v>-38000</c:v>
                </c:pt>
                <c:pt idx="172">
                  <c:v>55000</c:v>
                </c:pt>
                <c:pt idx="173">
                  <c:v>29000</c:v>
                </c:pt>
                <c:pt idx="174">
                  <c:v>17000</c:v>
                </c:pt>
                <c:pt idx="175">
                  <c:v>-47000</c:v>
                </c:pt>
                <c:pt idx="176">
                  <c:v>-121000</c:v>
                </c:pt>
                <c:pt idx="177">
                  <c:v>-128000</c:v>
                </c:pt>
                <c:pt idx="178">
                  <c:v>-332000</c:v>
                </c:pt>
                <c:pt idx="179">
                  <c:v>-205000</c:v>
                </c:pt>
                <c:pt idx="180">
                  <c:v>-234000</c:v>
                </c:pt>
                <c:pt idx="181">
                  <c:v>-87000</c:v>
                </c:pt>
                <c:pt idx="182">
                  <c:v>-225000</c:v>
                </c:pt>
                <c:pt idx="183">
                  <c:v>22000</c:v>
                </c:pt>
                <c:pt idx="184">
                  <c:v>-214000</c:v>
                </c:pt>
                <c:pt idx="185">
                  <c:v>-70000</c:v>
                </c:pt>
                <c:pt idx="186">
                  <c:v>-60000</c:v>
                </c:pt>
                <c:pt idx="187">
                  <c:v>-9000</c:v>
                </c:pt>
                <c:pt idx="188">
                  <c:v>60000</c:v>
                </c:pt>
                <c:pt idx="189">
                  <c:v>56000</c:v>
                </c:pt>
                <c:pt idx="190">
                  <c:v>238000</c:v>
                </c:pt>
                <c:pt idx="191">
                  <c:v>151000</c:v>
                </c:pt>
                <c:pt idx="192">
                  <c:v>165000</c:v>
                </c:pt>
                <c:pt idx="193">
                  <c:v>148000</c:v>
                </c:pt>
                <c:pt idx="194">
                  <c:v>318000</c:v>
                </c:pt>
                <c:pt idx="195">
                  <c:v>286000</c:v>
                </c:pt>
                <c:pt idx="196">
                  <c:v>264000</c:v>
                </c:pt>
                <c:pt idx="197">
                  <c:v>278000</c:v>
                </c:pt>
                <c:pt idx="198">
                  <c:v>197000</c:v>
                </c:pt>
                <c:pt idx="199">
                  <c:v>124000</c:v>
                </c:pt>
                <c:pt idx="200">
                  <c:v>155000</c:v>
                </c:pt>
                <c:pt idx="201">
                  <c:v>163000</c:v>
                </c:pt>
                <c:pt idx="202">
                  <c:v>163000</c:v>
                </c:pt>
                <c:pt idx="203">
                  <c:v>213000</c:v>
                </c:pt>
                <c:pt idx="204">
                  <c:v>170000</c:v>
                </c:pt>
                <c:pt idx="205">
                  <c:v>192000</c:v>
                </c:pt>
                <c:pt idx="206">
                  <c:v>127000</c:v>
                </c:pt>
                <c:pt idx="207">
                  <c:v>81000</c:v>
                </c:pt>
                <c:pt idx="208">
                  <c:v>131000</c:v>
                </c:pt>
                <c:pt idx="209">
                  <c:v>80000</c:v>
                </c:pt>
                <c:pt idx="210">
                  <c:v>-631000</c:v>
                </c:pt>
                <c:pt idx="211">
                  <c:v>676000</c:v>
                </c:pt>
                <c:pt idx="212">
                  <c:v>-27000</c:v>
                </c:pt>
                <c:pt idx="213">
                  <c:v>173000</c:v>
                </c:pt>
                <c:pt idx="214">
                  <c:v>44000</c:v>
                </c:pt>
                <c:pt idx="215">
                  <c:v>108000</c:v>
                </c:pt>
                <c:pt idx="216">
                  <c:v>-42000</c:v>
                </c:pt>
                <c:pt idx="217">
                  <c:v>210000</c:v>
                </c:pt>
                <c:pt idx="218">
                  <c:v>59000</c:v>
                </c:pt>
                <c:pt idx="219">
                  <c:v>82000</c:v>
                </c:pt>
                <c:pt idx="220">
                  <c:v>-88000</c:v>
                </c:pt>
                <c:pt idx="221">
                  <c:v>-83000</c:v>
                </c:pt>
                <c:pt idx="222">
                  <c:v>56000</c:v>
                </c:pt>
                <c:pt idx="223">
                  <c:v>5000</c:v>
                </c:pt>
                <c:pt idx="224">
                  <c:v>-194000</c:v>
                </c:pt>
                <c:pt idx="225">
                  <c:v>-171000</c:v>
                </c:pt>
                <c:pt idx="226">
                  <c:v>-205000</c:v>
                </c:pt>
                <c:pt idx="227">
                  <c:v>-174000</c:v>
                </c:pt>
                <c:pt idx="228">
                  <c:v>-308000</c:v>
                </c:pt>
                <c:pt idx="229">
                  <c:v>-500000</c:v>
                </c:pt>
                <c:pt idx="230">
                  <c:v>-277000</c:v>
                </c:pt>
                <c:pt idx="231">
                  <c:v>-272000</c:v>
                </c:pt>
                <c:pt idx="232">
                  <c:v>-113000</c:v>
                </c:pt>
                <c:pt idx="233">
                  <c:v>0</c:v>
                </c:pt>
                <c:pt idx="234">
                  <c:v>125000</c:v>
                </c:pt>
                <c:pt idx="235">
                  <c:v>194000</c:v>
                </c:pt>
                <c:pt idx="236">
                  <c:v>273000</c:v>
                </c:pt>
                <c:pt idx="237">
                  <c:v>-21000</c:v>
                </c:pt>
                <c:pt idx="238">
                  <c:v>459000</c:v>
                </c:pt>
                <c:pt idx="239">
                  <c:v>141000</c:v>
                </c:pt>
                <c:pt idx="240">
                  <c:v>393000</c:v>
                </c:pt>
                <c:pt idx="241">
                  <c:v>210000</c:v>
                </c:pt>
                <c:pt idx="242">
                  <c:v>326000</c:v>
                </c:pt>
                <c:pt idx="243">
                  <c:v>307000</c:v>
                </c:pt>
                <c:pt idx="244">
                  <c:v>229000</c:v>
                </c:pt>
                <c:pt idx="245">
                  <c:v>131000</c:v>
                </c:pt>
                <c:pt idx="246">
                  <c:v>123000</c:v>
                </c:pt>
                <c:pt idx="247">
                  <c:v>-468000</c:v>
                </c:pt>
                <c:pt idx="248">
                  <c:v>92000</c:v>
                </c:pt>
                <c:pt idx="249">
                  <c:v>-70000</c:v>
                </c:pt>
                <c:pt idx="250">
                  <c:v>276000</c:v>
                </c:pt>
                <c:pt idx="251">
                  <c:v>540000</c:v>
                </c:pt>
                <c:pt idx="252">
                  <c:v>100000</c:v>
                </c:pt>
                <c:pt idx="253">
                  <c:v>239000</c:v>
                </c:pt>
                <c:pt idx="254">
                  <c:v>-59000</c:v>
                </c:pt>
                <c:pt idx="255">
                  <c:v>359000</c:v>
                </c:pt>
                <c:pt idx="256">
                  <c:v>-338000</c:v>
                </c:pt>
                <c:pt idx="257">
                  <c:v>-127000</c:v>
                </c:pt>
                <c:pt idx="258">
                  <c:v>-42000</c:v>
                </c:pt>
                <c:pt idx="259">
                  <c:v>-34000</c:v>
                </c:pt>
                <c:pt idx="260">
                  <c:v>-45000</c:v>
                </c:pt>
                <c:pt idx="261">
                  <c:v>-85000</c:v>
                </c:pt>
                <c:pt idx="262">
                  <c:v>-181000</c:v>
                </c:pt>
                <c:pt idx="263">
                  <c:v>-219000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191000</c:v>
                </c:pt>
                <c:pt idx="361">
                  <c:v>260000</c:v>
                </c:pt>
                <c:pt idx="362">
                  <c:v>206000</c:v>
                </c:pt>
                <c:pt idx="363">
                  <c:v>167000</c:v>
                </c:pt>
                <c:pt idx="364">
                  <c:v>256000</c:v>
                </c:pt>
                <c:pt idx="365">
                  <c:v>308000</c:v>
                </c:pt>
                <c:pt idx="366">
                  <c:v>93000</c:v>
                </c:pt>
                <c:pt idx="367">
                  <c:v>279000</c:v>
                </c:pt>
                <c:pt idx="368">
                  <c:v>-94000</c:v>
                </c:pt>
                <c:pt idx="369">
                  <c:v>207000</c:v>
                </c:pt>
                <c:pt idx="370">
                  <c:v>-35000</c:v>
                </c:pt>
                <c:pt idx="371">
                  <c:v>155000</c:v>
                </c:pt>
                <c:pt idx="372">
                  <c:v>-65000</c:v>
                </c:pt>
                <c:pt idx="373">
                  <c:v>129000</c:v>
                </c:pt>
                <c:pt idx="374">
                  <c:v>146000</c:v>
                </c:pt>
                <c:pt idx="375">
                  <c:v>-103000</c:v>
                </c:pt>
                <c:pt idx="376">
                  <c:v>-224000</c:v>
                </c:pt>
                <c:pt idx="377">
                  <c:v>-95000</c:v>
                </c:pt>
                <c:pt idx="378">
                  <c:v>24000</c:v>
                </c:pt>
                <c:pt idx="379">
                  <c:v>-116000</c:v>
                </c:pt>
                <c:pt idx="380">
                  <c:v>7000</c:v>
                </c:pt>
                <c:pt idx="381">
                  <c:v>-423000</c:v>
                </c:pt>
                <c:pt idx="382">
                  <c:v>-112000</c:v>
                </c:pt>
                <c:pt idx="383">
                  <c:v>383000</c:v>
                </c:pt>
                <c:pt idx="384">
                  <c:v>73000</c:v>
                </c:pt>
                <c:pt idx="385">
                  <c:v>-58000</c:v>
                </c:pt>
                <c:pt idx="386">
                  <c:v>53000</c:v>
                </c:pt>
                <c:pt idx="387">
                  <c:v>176000</c:v>
                </c:pt>
                <c:pt idx="388">
                  <c:v>211000</c:v>
                </c:pt>
                <c:pt idx="389">
                  <c:v>7000</c:v>
                </c:pt>
                <c:pt idx="390">
                  <c:v>61000</c:v>
                </c:pt>
                <c:pt idx="391">
                  <c:v>58000</c:v>
                </c:pt>
                <c:pt idx="392">
                  <c:v>241000</c:v>
                </c:pt>
                <c:pt idx="393">
                  <c:v>28000</c:v>
                </c:pt>
                <c:pt idx="394">
                  <c:v>205000</c:v>
                </c:pt>
                <c:pt idx="395">
                  <c:v>262000</c:v>
                </c:pt>
                <c:pt idx="396">
                  <c:v>332000</c:v>
                </c:pt>
                <c:pt idx="397">
                  <c:v>207000</c:v>
                </c:pt>
                <c:pt idx="398">
                  <c:v>296000</c:v>
                </c:pt>
                <c:pt idx="399">
                  <c:v>218000</c:v>
                </c:pt>
                <c:pt idx="400">
                  <c:v>307000</c:v>
                </c:pt>
                <c:pt idx="401">
                  <c:v>289000</c:v>
                </c:pt>
                <c:pt idx="402">
                  <c:v>-49000</c:v>
                </c:pt>
                <c:pt idx="403">
                  <c:v>432000</c:v>
                </c:pt>
                <c:pt idx="404">
                  <c:v>123000</c:v>
                </c:pt>
                <c:pt idx="405">
                  <c:v>410000</c:v>
                </c:pt>
                <c:pt idx="406">
                  <c:v>299000</c:v>
                </c:pt>
                <c:pt idx="407">
                  <c:v>295000</c:v>
                </c:pt>
                <c:pt idx="408">
                  <c:v>349000</c:v>
                </c:pt>
                <c:pt idx="409">
                  <c:v>397000</c:v>
                </c:pt>
                <c:pt idx="410">
                  <c:v>270000</c:v>
                </c:pt>
                <c:pt idx="411">
                  <c:v>171000</c:v>
                </c:pt>
                <c:pt idx="412">
                  <c:v>193000</c:v>
                </c:pt>
                <c:pt idx="413">
                  <c:v>239000</c:v>
                </c:pt>
                <c:pt idx="414">
                  <c:v>26000</c:v>
                </c:pt>
                <c:pt idx="415">
                  <c:v>255000</c:v>
                </c:pt>
                <c:pt idx="416">
                  <c:v>108000</c:v>
                </c:pt>
                <c:pt idx="417">
                  <c:v>331000</c:v>
                </c:pt>
                <c:pt idx="418">
                  <c:v>313000</c:v>
                </c:pt>
                <c:pt idx="419">
                  <c:v>111000</c:v>
                </c:pt>
                <c:pt idx="420">
                  <c:v>69000</c:v>
                </c:pt>
                <c:pt idx="421">
                  <c:v>154000</c:v>
                </c:pt>
                <c:pt idx="422">
                  <c:v>42000</c:v>
                </c:pt>
                <c:pt idx="423">
                  <c:v>86000</c:v>
                </c:pt>
                <c:pt idx="424">
                  <c:v>167000</c:v>
                </c:pt>
                <c:pt idx="425">
                  <c:v>55000</c:v>
                </c:pt>
                <c:pt idx="426">
                  <c:v>32000</c:v>
                </c:pt>
                <c:pt idx="427">
                  <c:v>-17000</c:v>
                </c:pt>
                <c:pt idx="428">
                  <c:v>-9000</c:v>
                </c:pt>
                <c:pt idx="429">
                  <c:v>20000</c:v>
                </c:pt>
                <c:pt idx="430">
                  <c:v>-365000</c:v>
                </c:pt>
                <c:pt idx="431">
                  <c:v>-613000</c:v>
                </c:pt>
                <c:pt idx="432">
                  <c:v>-359000</c:v>
                </c:pt>
                <c:pt idx="433">
                  <c:v>-375000</c:v>
                </c:pt>
                <c:pt idx="434">
                  <c:v>-270000</c:v>
                </c:pt>
                <c:pt idx="435">
                  <c:v>-188000</c:v>
                </c:pt>
                <c:pt idx="436">
                  <c:v>164000</c:v>
                </c:pt>
                <c:pt idx="437">
                  <c:v>-103000</c:v>
                </c:pt>
                <c:pt idx="438">
                  <c:v>249000</c:v>
                </c:pt>
                <c:pt idx="439">
                  <c:v>383000</c:v>
                </c:pt>
                <c:pt idx="440">
                  <c:v>75000</c:v>
                </c:pt>
                <c:pt idx="441">
                  <c:v>312000</c:v>
                </c:pt>
                <c:pt idx="442">
                  <c:v>145000</c:v>
                </c:pt>
                <c:pt idx="443">
                  <c:v>332000</c:v>
                </c:pt>
                <c:pt idx="444">
                  <c:v>486000</c:v>
                </c:pt>
                <c:pt idx="445">
                  <c:v>313000</c:v>
                </c:pt>
                <c:pt idx="446">
                  <c:v>232000</c:v>
                </c:pt>
                <c:pt idx="447">
                  <c:v>244000</c:v>
                </c:pt>
                <c:pt idx="448">
                  <c:v>20000</c:v>
                </c:pt>
                <c:pt idx="449">
                  <c:v>64000</c:v>
                </c:pt>
                <c:pt idx="450">
                  <c:v>171000</c:v>
                </c:pt>
                <c:pt idx="451">
                  <c:v>157000</c:v>
                </c:pt>
                <c:pt idx="452">
                  <c:v>188000</c:v>
                </c:pt>
                <c:pt idx="453">
                  <c:v>19000</c:v>
                </c:pt>
                <c:pt idx="454">
                  <c:v>329000</c:v>
                </c:pt>
                <c:pt idx="455">
                  <c:v>208000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90000</c:v>
                </c:pt>
                <c:pt idx="505">
                  <c:v>72000</c:v>
                </c:pt>
                <c:pt idx="506">
                  <c:v>105000</c:v>
                </c:pt>
                <c:pt idx="507">
                  <c:v>73000</c:v>
                </c:pt>
                <c:pt idx="508">
                  <c:v>13000</c:v>
                </c:pt>
                <c:pt idx="509">
                  <c:v>194000</c:v>
                </c:pt>
                <c:pt idx="510">
                  <c:v>111000</c:v>
                </c:pt>
                <c:pt idx="511">
                  <c:v>-36000</c:v>
                </c:pt>
                <c:pt idx="512">
                  <c:v>-88000</c:v>
                </c:pt>
                <c:pt idx="513">
                  <c:v>-97000</c:v>
                </c:pt>
                <c:pt idx="514">
                  <c:v>-209000</c:v>
                </c:pt>
                <c:pt idx="515">
                  <c:v>-276000</c:v>
                </c:pt>
                <c:pt idx="516">
                  <c:v>-330000</c:v>
                </c:pt>
                <c:pt idx="517">
                  <c:v>-2000</c:v>
                </c:pt>
                <c:pt idx="518">
                  <c:v>-129000</c:v>
                </c:pt>
                <c:pt idx="519">
                  <c:v>-284000</c:v>
                </c:pt>
                <c:pt idx="520">
                  <c:v>-43000</c:v>
                </c:pt>
                <c:pt idx="521">
                  <c:v>-242000</c:v>
                </c:pt>
                <c:pt idx="522">
                  <c:v>-344000</c:v>
                </c:pt>
                <c:pt idx="523">
                  <c:v>-158000</c:v>
                </c:pt>
                <c:pt idx="524">
                  <c:v>-180000</c:v>
                </c:pt>
                <c:pt idx="525">
                  <c:v>-276000</c:v>
                </c:pt>
                <c:pt idx="526">
                  <c:v>-121000</c:v>
                </c:pt>
                <c:pt idx="527">
                  <c:v>-15000</c:v>
                </c:pt>
                <c:pt idx="528">
                  <c:v>219000</c:v>
                </c:pt>
                <c:pt idx="529">
                  <c:v>-73000</c:v>
                </c:pt>
                <c:pt idx="530">
                  <c:v>173000</c:v>
                </c:pt>
                <c:pt idx="531">
                  <c:v>274000</c:v>
                </c:pt>
                <c:pt idx="532">
                  <c:v>280000</c:v>
                </c:pt>
                <c:pt idx="533">
                  <c:v>377000</c:v>
                </c:pt>
                <c:pt idx="534">
                  <c:v>416000</c:v>
                </c:pt>
                <c:pt idx="535">
                  <c:v>-308000</c:v>
                </c:pt>
                <c:pt idx="536">
                  <c:v>1118000</c:v>
                </c:pt>
                <c:pt idx="537">
                  <c:v>273000</c:v>
                </c:pt>
                <c:pt idx="538">
                  <c:v>355000</c:v>
                </c:pt>
                <c:pt idx="539">
                  <c:v>355000</c:v>
                </c:pt>
                <c:pt idx="540">
                  <c:v>443000</c:v>
                </c:pt>
                <c:pt idx="541">
                  <c:v>484000</c:v>
                </c:pt>
                <c:pt idx="542">
                  <c:v>272000</c:v>
                </c:pt>
                <c:pt idx="543">
                  <c:v>363000</c:v>
                </c:pt>
                <c:pt idx="544">
                  <c:v>306000</c:v>
                </c:pt>
                <c:pt idx="545">
                  <c:v>381000</c:v>
                </c:pt>
                <c:pt idx="546">
                  <c:v>310000</c:v>
                </c:pt>
                <c:pt idx="547">
                  <c:v>243000</c:v>
                </c:pt>
                <c:pt idx="548">
                  <c:v>312000</c:v>
                </c:pt>
                <c:pt idx="549">
                  <c:v>285000</c:v>
                </c:pt>
                <c:pt idx="550">
                  <c:v>353000</c:v>
                </c:pt>
                <c:pt idx="551">
                  <c:v>125000</c:v>
                </c:pt>
                <c:pt idx="552">
                  <c:v>265000</c:v>
                </c:pt>
                <c:pt idx="553">
                  <c:v>131000</c:v>
                </c:pt>
                <c:pt idx="554">
                  <c:v>339000</c:v>
                </c:pt>
                <c:pt idx="555">
                  <c:v>196000</c:v>
                </c:pt>
                <c:pt idx="556">
                  <c:v>274000</c:v>
                </c:pt>
                <c:pt idx="557">
                  <c:v>147000</c:v>
                </c:pt>
                <c:pt idx="558">
                  <c:v>189000</c:v>
                </c:pt>
                <c:pt idx="559">
                  <c:v>192000</c:v>
                </c:pt>
                <c:pt idx="560">
                  <c:v>205000</c:v>
                </c:pt>
                <c:pt idx="561">
                  <c:v>188000</c:v>
                </c:pt>
                <c:pt idx="562">
                  <c:v>210000</c:v>
                </c:pt>
                <c:pt idx="563">
                  <c:v>166000</c:v>
                </c:pt>
                <c:pt idx="564">
                  <c:v>123000</c:v>
                </c:pt>
                <c:pt idx="565">
                  <c:v>115000</c:v>
                </c:pt>
                <c:pt idx="566">
                  <c:v>87000</c:v>
                </c:pt>
                <c:pt idx="567">
                  <c:v>187000</c:v>
                </c:pt>
                <c:pt idx="568">
                  <c:v>127000</c:v>
                </c:pt>
                <c:pt idx="569">
                  <c:v>-93000</c:v>
                </c:pt>
                <c:pt idx="570">
                  <c:v>318000</c:v>
                </c:pt>
                <c:pt idx="571">
                  <c:v>115000</c:v>
                </c:pt>
                <c:pt idx="572">
                  <c:v>346000</c:v>
                </c:pt>
                <c:pt idx="573">
                  <c:v>187000</c:v>
                </c:pt>
                <c:pt idx="574">
                  <c:v>187000</c:v>
                </c:pt>
                <c:pt idx="575">
                  <c:v>201000</c:v>
                </c:pt>
                <c:pt idx="576">
                  <c:v>169000</c:v>
                </c:pt>
                <c:pt idx="577">
                  <c:v>241000</c:v>
                </c:pt>
                <c:pt idx="578">
                  <c:v>245000</c:v>
                </c:pt>
                <c:pt idx="579">
                  <c:v>335000</c:v>
                </c:pt>
                <c:pt idx="580">
                  <c:v>229000</c:v>
                </c:pt>
                <c:pt idx="581">
                  <c:v>172000</c:v>
                </c:pt>
                <c:pt idx="582">
                  <c:v>347000</c:v>
                </c:pt>
                <c:pt idx="583">
                  <c:v>173000</c:v>
                </c:pt>
                <c:pt idx="584">
                  <c:v>227000</c:v>
                </c:pt>
                <c:pt idx="585">
                  <c:v>491000</c:v>
                </c:pt>
                <c:pt idx="586">
                  <c:v>234000</c:v>
                </c:pt>
                <c:pt idx="587">
                  <c:v>289000</c:v>
                </c:pt>
                <c:pt idx="588">
                  <c:v>92000</c:v>
                </c:pt>
                <c:pt idx="589">
                  <c:v>461000</c:v>
                </c:pt>
                <c:pt idx="590">
                  <c:v>275000</c:v>
                </c:pt>
                <c:pt idx="591">
                  <c:v>243000</c:v>
                </c:pt>
                <c:pt idx="592">
                  <c:v>230000</c:v>
                </c:pt>
                <c:pt idx="593">
                  <c:v>364000</c:v>
                </c:pt>
                <c:pt idx="594">
                  <c:v>224000</c:v>
                </c:pt>
                <c:pt idx="595">
                  <c:v>124000</c:v>
                </c:pt>
                <c:pt idx="596">
                  <c:v>339000</c:v>
                </c:pt>
                <c:pt idx="597">
                  <c:v>263000</c:v>
                </c:pt>
                <c:pt idx="598">
                  <c:v>341000</c:v>
                </c:pt>
                <c:pt idx="599">
                  <c:v>281000</c:v>
                </c:pt>
                <c:pt idx="600">
                  <c:v>263000</c:v>
                </c:pt>
                <c:pt idx="601">
                  <c:v>266000</c:v>
                </c:pt>
                <c:pt idx="602">
                  <c:v>194000</c:v>
                </c:pt>
                <c:pt idx="603">
                  <c:v>170000</c:v>
                </c:pt>
                <c:pt idx="604">
                  <c:v>122000</c:v>
                </c:pt>
                <c:pt idx="605">
                  <c:v>114000</c:v>
                </c:pt>
                <c:pt idx="606">
                  <c:v>42000</c:v>
                </c:pt>
                <c:pt idx="607">
                  <c:v>51000</c:v>
                </c:pt>
                <c:pt idx="608">
                  <c:v>249000</c:v>
                </c:pt>
                <c:pt idx="609">
                  <c:v>107000</c:v>
                </c:pt>
                <c:pt idx="610">
                  <c:v>276000</c:v>
                </c:pt>
                <c:pt idx="611">
                  <c:v>84000</c:v>
                </c:pt>
                <c:pt idx="612">
                  <c:v>363000</c:v>
                </c:pt>
                <c:pt idx="613">
                  <c:v>236000</c:v>
                </c:pt>
                <c:pt idx="614">
                  <c:v>209000</c:v>
                </c:pt>
                <c:pt idx="615">
                  <c:v>42000</c:v>
                </c:pt>
                <c:pt idx="616">
                  <c:v>153000</c:v>
                </c:pt>
                <c:pt idx="617">
                  <c:v>17000</c:v>
                </c:pt>
                <c:pt idx="618">
                  <c:v>-32000</c:v>
                </c:pt>
                <c:pt idx="619">
                  <c:v>-208000</c:v>
                </c:pt>
                <c:pt idx="620">
                  <c:v>-98000</c:v>
                </c:pt>
                <c:pt idx="621">
                  <c:v>-151000</c:v>
                </c:pt>
                <c:pt idx="622">
                  <c:v>-153000</c:v>
                </c:pt>
                <c:pt idx="623">
                  <c:v>-48000</c:v>
                </c:pt>
                <c:pt idx="624">
                  <c:v>-111000</c:v>
                </c:pt>
                <c:pt idx="625">
                  <c:v>-321000</c:v>
                </c:pt>
                <c:pt idx="626">
                  <c:v>-160000</c:v>
                </c:pt>
                <c:pt idx="627">
                  <c:v>-210000</c:v>
                </c:pt>
                <c:pt idx="628">
                  <c:v>-115000</c:v>
                </c:pt>
                <c:pt idx="629">
                  <c:v>85000</c:v>
                </c:pt>
                <c:pt idx="630">
                  <c:v>-42000</c:v>
                </c:pt>
                <c:pt idx="631">
                  <c:v>18000</c:v>
                </c:pt>
                <c:pt idx="632">
                  <c:v>26000</c:v>
                </c:pt>
                <c:pt idx="633">
                  <c:v>21000</c:v>
                </c:pt>
                <c:pt idx="634">
                  <c:v>-61000</c:v>
                </c:pt>
                <c:pt idx="635">
                  <c:v>32000</c:v>
                </c:pt>
                <c:pt idx="636">
                  <c:v>41000</c:v>
                </c:pt>
                <c:pt idx="637">
                  <c:v>-58000</c:v>
                </c:pt>
                <c:pt idx="638">
                  <c:v>54000</c:v>
                </c:pt>
                <c:pt idx="639">
                  <c:v>154000</c:v>
                </c:pt>
                <c:pt idx="640">
                  <c:v>130000</c:v>
                </c:pt>
                <c:pt idx="641">
                  <c:v>66000</c:v>
                </c:pt>
                <c:pt idx="642">
                  <c:v>78000</c:v>
                </c:pt>
                <c:pt idx="643">
                  <c:v>132000</c:v>
                </c:pt>
                <c:pt idx="644">
                  <c:v>34000</c:v>
                </c:pt>
                <c:pt idx="645">
                  <c:v>180000</c:v>
                </c:pt>
                <c:pt idx="646">
                  <c:v>133000</c:v>
                </c:pt>
                <c:pt idx="647">
                  <c:v>223000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-11000</c:v>
                </c:pt>
                <c:pt idx="745">
                  <c:v>91000</c:v>
                </c:pt>
                <c:pt idx="746">
                  <c:v>-42000</c:v>
                </c:pt>
                <c:pt idx="747">
                  <c:v>-284000</c:v>
                </c:pt>
                <c:pt idx="748">
                  <c:v>-53000</c:v>
                </c:pt>
                <c:pt idx="749">
                  <c:v>-111000</c:v>
                </c:pt>
                <c:pt idx="750">
                  <c:v>-122000</c:v>
                </c:pt>
                <c:pt idx="751">
                  <c:v>-149000</c:v>
                </c:pt>
                <c:pt idx="752">
                  <c:v>-257000</c:v>
                </c:pt>
                <c:pt idx="753">
                  <c:v>-317000</c:v>
                </c:pt>
                <c:pt idx="754">
                  <c:v>-312000</c:v>
                </c:pt>
                <c:pt idx="755">
                  <c:v>-160000</c:v>
                </c:pt>
                <c:pt idx="756">
                  <c:v>-130000</c:v>
                </c:pt>
                <c:pt idx="757">
                  <c:v>-116000</c:v>
                </c:pt>
                <c:pt idx="758">
                  <c:v>-19000</c:v>
                </c:pt>
                <c:pt idx="759">
                  <c:v>-94000</c:v>
                </c:pt>
                <c:pt idx="760">
                  <c:v>11000</c:v>
                </c:pt>
                <c:pt idx="761">
                  <c:v>50000</c:v>
                </c:pt>
                <c:pt idx="762">
                  <c:v>-94000</c:v>
                </c:pt>
                <c:pt idx="763">
                  <c:v>-3000</c:v>
                </c:pt>
                <c:pt idx="764">
                  <c:v>-86000</c:v>
                </c:pt>
                <c:pt idx="765">
                  <c:v>127000</c:v>
                </c:pt>
                <c:pt idx="766">
                  <c:v>-13000</c:v>
                </c:pt>
                <c:pt idx="767">
                  <c:v>-143000</c:v>
                </c:pt>
                <c:pt idx="768">
                  <c:v>108000</c:v>
                </c:pt>
                <c:pt idx="769">
                  <c:v>-136000</c:v>
                </c:pt>
                <c:pt idx="770">
                  <c:v>-212000</c:v>
                </c:pt>
                <c:pt idx="771">
                  <c:v>-55000</c:v>
                </c:pt>
                <c:pt idx="772">
                  <c:v>19000</c:v>
                </c:pt>
                <c:pt idx="773">
                  <c:v>-2000</c:v>
                </c:pt>
                <c:pt idx="774">
                  <c:v>-3000</c:v>
                </c:pt>
                <c:pt idx="775">
                  <c:v>-42000</c:v>
                </c:pt>
                <c:pt idx="776">
                  <c:v>105000</c:v>
                </c:pt>
                <c:pt idx="777">
                  <c:v>200000</c:v>
                </c:pt>
                <c:pt idx="778">
                  <c:v>20000</c:v>
                </c:pt>
                <c:pt idx="779">
                  <c:v>114000</c:v>
                </c:pt>
                <c:pt idx="780">
                  <c:v>181000</c:v>
                </c:pt>
                <c:pt idx="781">
                  <c:v>56000</c:v>
                </c:pt>
                <c:pt idx="782">
                  <c:v>317000</c:v>
                </c:pt>
                <c:pt idx="783">
                  <c:v>269000</c:v>
                </c:pt>
                <c:pt idx="784">
                  <c:v>283000</c:v>
                </c:pt>
                <c:pt idx="785">
                  <c:v>99000</c:v>
                </c:pt>
                <c:pt idx="786">
                  <c:v>55000</c:v>
                </c:pt>
                <c:pt idx="787">
                  <c:v>89000</c:v>
                </c:pt>
                <c:pt idx="788">
                  <c:v>156000</c:v>
                </c:pt>
                <c:pt idx="789">
                  <c:v>354000</c:v>
                </c:pt>
                <c:pt idx="790">
                  <c:v>56000</c:v>
                </c:pt>
                <c:pt idx="791">
                  <c:v>121000</c:v>
                </c:pt>
                <c:pt idx="792">
                  <c:v>150000</c:v>
                </c:pt>
                <c:pt idx="793">
                  <c:v>258000</c:v>
                </c:pt>
                <c:pt idx="794">
                  <c:v>124000</c:v>
                </c:pt>
                <c:pt idx="795">
                  <c:v>362000</c:v>
                </c:pt>
                <c:pt idx="796">
                  <c:v>172000</c:v>
                </c:pt>
                <c:pt idx="797">
                  <c:v>252000</c:v>
                </c:pt>
                <c:pt idx="798">
                  <c:v>354000</c:v>
                </c:pt>
                <c:pt idx="799">
                  <c:v>202000</c:v>
                </c:pt>
                <c:pt idx="800">
                  <c:v>68000</c:v>
                </c:pt>
                <c:pt idx="801">
                  <c:v>89000</c:v>
                </c:pt>
                <c:pt idx="802">
                  <c:v>338000</c:v>
                </c:pt>
                <c:pt idx="803">
                  <c:v>156000</c:v>
                </c:pt>
                <c:pt idx="804">
                  <c:v>280000</c:v>
                </c:pt>
                <c:pt idx="805">
                  <c:v>308000</c:v>
                </c:pt>
                <c:pt idx="806">
                  <c:v>310000</c:v>
                </c:pt>
                <c:pt idx="807">
                  <c:v>158000</c:v>
                </c:pt>
                <c:pt idx="808">
                  <c:v>39000</c:v>
                </c:pt>
                <c:pt idx="809">
                  <c:v>81000</c:v>
                </c:pt>
                <c:pt idx="810">
                  <c:v>195000</c:v>
                </c:pt>
                <c:pt idx="811">
                  <c:v>174000</c:v>
                </c:pt>
                <c:pt idx="812">
                  <c:v>149000</c:v>
                </c:pt>
                <c:pt idx="813">
                  <c:v>9000</c:v>
                </c:pt>
                <c:pt idx="814">
                  <c:v>211000</c:v>
                </c:pt>
                <c:pt idx="815">
                  <c:v>186000</c:v>
                </c:pt>
                <c:pt idx="816">
                  <c:v>228000</c:v>
                </c:pt>
                <c:pt idx="817">
                  <c:v>81000</c:v>
                </c:pt>
                <c:pt idx="818">
                  <c:v>235000</c:v>
                </c:pt>
                <c:pt idx="819">
                  <c:v>49000</c:v>
                </c:pt>
                <c:pt idx="820">
                  <c:v>151000</c:v>
                </c:pt>
                <c:pt idx="821">
                  <c:v>76000</c:v>
                </c:pt>
                <c:pt idx="822">
                  <c:v>-31000</c:v>
                </c:pt>
                <c:pt idx="823">
                  <c:v>-23000</c:v>
                </c:pt>
                <c:pt idx="824">
                  <c:v>80000</c:v>
                </c:pt>
                <c:pt idx="825">
                  <c:v>79000</c:v>
                </c:pt>
                <c:pt idx="826">
                  <c:v>110000</c:v>
                </c:pt>
                <c:pt idx="827">
                  <c:v>108000</c:v>
                </c:pt>
                <c:pt idx="828">
                  <c:v>11000</c:v>
                </c:pt>
                <c:pt idx="829">
                  <c:v>-79000</c:v>
                </c:pt>
                <c:pt idx="830">
                  <c:v>-49000</c:v>
                </c:pt>
                <c:pt idx="831">
                  <c:v>-240000</c:v>
                </c:pt>
                <c:pt idx="832">
                  <c:v>-177000</c:v>
                </c:pt>
                <c:pt idx="833">
                  <c:v>-171000</c:v>
                </c:pt>
                <c:pt idx="834">
                  <c:v>-196000</c:v>
                </c:pt>
                <c:pt idx="835">
                  <c:v>-278000</c:v>
                </c:pt>
                <c:pt idx="836">
                  <c:v>-460000</c:v>
                </c:pt>
                <c:pt idx="837">
                  <c:v>-481000</c:v>
                </c:pt>
                <c:pt idx="838">
                  <c:v>-727000</c:v>
                </c:pt>
                <c:pt idx="839">
                  <c:v>-706000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2-4BF7-9749-EC11A1EE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87423"/>
        <c:axId val="384822751"/>
      </c:lineChart>
      <c:dateAx>
        <c:axId val="38658742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2751"/>
        <c:crosses val="autoZero"/>
        <c:auto val="1"/>
        <c:lblOffset val="100"/>
        <c:baseTimeUnit val="months"/>
      </c:dateAx>
      <c:valAx>
        <c:axId val="3848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Creation By 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'Administration Series Data'!$B$5</c:f>
              <c:strCache>
                <c:ptCount val="1"/>
                <c:pt idx="0">
                  <c:v>Franklin D. Roosevelt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Data'!$B$6:$B$992</c:f>
              <c:numCache>
                <c:formatCode>General</c:formatCode>
                <c:ptCount val="987"/>
                <c:pt idx="1">
                  <c:v>177000</c:v>
                </c:pt>
                <c:pt idx="2">
                  <c:v>180000</c:v>
                </c:pt>
                <c:pt idx="3">
                  <c:v>-186000</c:v>
                </c:pt>
                <c:pt idx="4">
                  <c:v>205000</c:v>
                </c:pt>
                <c:pt idx="5">
                  <c:v>203000</c:v>
                </c:pt>
                <c:pt idx="6">
                  <c:v>-83000</c:v>
                </c:pt>
                <c:pt idx="7">
                  <c:v>244000</c:v>
                </c:pt>
                <c:pt idx="8">
                  <c:v>368000</c:v>
                </c:pt>
                <c:pt idx="9">
                  <c:v>380000</c:v>
                </c:pt>
                <c:pt idx="10">
                  <c:v>59000</c:v>
                </c:pt>
                <c:pt idx="11">
                  <c:v>72000</c:v>
                </c:pt>
                <c:pt idx="12">
                  <c:v>61000</c:v>
                </c:pt>
                <c:pt idx="13">
                  <c:v>112000</c:v>
                </c:pt>
                <c:pt idx="14">
                  <c:v>110000</c:v>
                </c:pt>
                <c:pt idx="15">
                  <c:v>-124000</c:v>
                </c:pt>
                <c:pt idx="16">
                  <c:v>178000</c:v>
                </c:pt>
                <c:pt idx="17">
                  <c:v>98000</c:v>
                </c:pt>
                <c:pt idx="18">
                  <c:v>-35000</c:v>
                </c:pt>
                <c:pt idx="19">
                  <c:v>410000</c:v>
                </c:pt>
                <c:pt idx="20">
                  <c:v>458000</c:v>
                </c:pt>
                <c:pt idx="21">
                  <c:v>457000</c:v>
                </c:pt>
                <c:pt idx="22">
                  <c:v>402000</c:v>
                </c:pt>
                <c:pt idx="23">
                  <c:v>505000</c:v>
                </c:pt>
                <c:pt idx="24">
                  <c:v>307000</c:v>
                </c:pt>
                <c:pt idx="25">
                  <c:v>362000</c:v>
                </c:pt>
                <c:pt idx="26">
                  <c:v>249000</c:v>
                </c:pt>
                <c:pt idx="27">
                  <c:v>376000</c:v>
                </c:pt>
                <c:pt idx="28">
                  <c:v>714000</c:v>
                </c:pt>
                <c:pt idx="29">
                  <c:v>468000</c:v>
                </c:pt>
                <c:pt idx="30">
                  <c:v>487000</c:v>
                </c:pt>
                <c:pt idx="31">
                  <c:v>407000</c:v>
                </c:pt>
                <c:pt idx="32">
                  <c:v>291000</c:v>
                </c:pt>
                <c:pt idx="33">
                  <c:v>114000</c:v>
                </c:pt>
                <c:pt idx="34">
                  <c:v>75000</c:v>
                </c:pt>
                <c:pt idx="35">
                  <c:v>80000</c:v>
                </c:pt>
                <c:pt idx="36">
                  <c:v>243000</c:v>
                </c:pt>
                <c:pt idx="37">
                  <c:v>165000</c:v>
                </c:pt>
                <c:pt idx="38">
                  <c:v>423000</c:v>
                </c:pt>
                <c:pt idx="39">
                  <c:v>417000</c:v>
                </c:pt>
                <c:pt idx="40">
                  <c:v>419000</c:v>
                </c:pt>
                <c:pt idx="41">
                  <c:v>258000</c:v>
                </c:pt>
                <c:pt idx="42">
                  <c:v>443000</c:v>
                </c:pt>
                <c:pt idx="43">
                  <c:v>516000</c:v>
                </c:pt>
                <c:pt idx="44">
                  <c:v>271000</c:v>
                </c:pt>
                <c:pt idx="45">
                  <c:v>256000</c:v>
                </c:pt>
                <c:pt idx="46">
                  <c:v>159000</c:v>
                </c:pt>
                <c:pt idx="47">
                  <c:v>241000</c:v>
                </c:pt>
                <c:pt idx="48">
                  <c:v>257000</c:v>
                </c:pt>
                <c:pt idx="49">
                  <c:v>221000</c:v>
                </c:pt>
                <c:pt idx="50">
                  <c:v>159000</c:v>
                </c:pt>
                <c:pt idx="51">
                  <c:v>95000</c:v>
                </c:pt>
                <c:pt idx="52">
                  <c:v>-51000</c:v>
                </c:pt>
                <c:pt idx="53">
                  <c:v>185000</c:v>
                </c:pt>
                <c:pt idx="54">
                  <c:v>-81000</c:v>
                </c:pt>
                <c:pt idx="55">
                  <c:v>-154000</c:v>
                </c:pt>
                <c:pt idx="56">
                  <c:v>-54000</c:v>
                </c:pt>
                <c:pt idx="57">
                  <c:v>183000</c:v>
                </c:pt>
                <c:pt idx="58">
                  <c:v>146000</c:v>
                </c:pt>
                <c:pt idx="59">
                  <c:v>-75000</c:v>
                </c:pt>
                <c:pt idx="60">
                  <c:v>-92000</c:v>
                </c:pt>
                <c:pt idx="61">
                  <c:v>-116000</c:v>
                </c:pt>
                <c:pt idx="62">
                  <c:v>-244000</c:v>
                </c:pt>
                <c:pt idx="63">
                  <c:v>-231000</c:v>
                </c:pt>
                <c:pt idx="64">
                  <c:v>-78000</c:v>
                </c:pt>
                <c:pt idx="65">
                  <c:v>-38000</c:v>
                </c:pt>
                <c:pt idx="66">
                  <c:v>-43000</c:v>
                </c:pt>
                <c:pt idx="67">
                  <c:v>-54000</c:v>
                </c:pt>
                <c:pt idx="68">
                  <c:v>-171000</c:v>
                </c:pt>
                <c:pt idx="69">
                  <c:v>29000</c:v>
                </c:pt>
                <c:pt idx="70">
                  <c:v>3000</c:v>
                </c:pt>
                <c:pt idx="71">
                  <c:v>149000</c:v>
                </c:pt>
                <c:pt idx="983">
                  <c:v>0</c:v>
                </c:pt>
                <c:pt idx="984">
                  <c:v>0</c:v>
                </c:pt>
                <c:pt idx="986" formatCode="0">
                  <c:v>168126.76056338029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D-4422-98E5-C6820C8079F0}"/>
            </c:ext>
          </c:extLst>
        </c:ser>
        <c:ser>
          <c:idx val="1"/>
          <c:order val="1"/>
          <c:tx>
            <c:strRef>
              <c:f>'Administration Series Data'!$C$5</c:f>
              <c:strCache>
                <c:ptCount val="1"/>
                <c:pt idx="0">
                  <c:v>Harry S. Truman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Data'!$C$6:$C$986</c:f>
              <c:numCache>
                <c:formatCode>General</c:formatCode>
                <c:ptCount val="981"/>
                <c:pt idx="72">
                  <c:v>35000</c:v>
                </c:pt>
                <c:pt idx="73">
                  <c:v>2000</c:v>
                </c:pt>
                <c:pt idx="74">
                  <c:v>-99000</c:v>
                </c:pt>
                <c:pt idx="75">
                  <c:v>-352000</c:v>
                </c:pt>
                <c:pt idx="76">
                  <c:v>-142000</c:v>
                </c:pt>
                <c:pt idx="77">
                  <c:v>-155000</c:v>
                </c:pt>
                <c:pt idx="78">
                  <c:v>-275000</c:v>
                </c:pt>
                <c:pt idx="79">
                  <c:v>-408000</c:v>
                </c:pt>
                <c:pt idx="80">
                  <c:v>-1959000</c:v>
                </c:pt>
                <c:pt idx="81">
                  <c:v>93000</c:v>
                </c:pt>
                <c:pt idx="82">
                  <c:v>396000</c:v>
                </c:pt>
                <c:pt idx="83">
                  <c:v>114000</c:v>
                </c:pt>
                <c:pt idx="84">
                  <c:v>719000</c:v>
                </c:pt>
                <c:pt idx="85">
                  <c:v>-585000</c:v>
                </c:pt>
                <c:pt idx="86">
                  <c:v>951000</c:v>
                </c:pt>
                <c:pt idx="87">
                  <c:v>718000</c:v>
                </c:pt>
                <c:pt idx="88">
                  <c:v>436000</c:v>
                </c:pt>
                <c:pt idx="89">
                  <c:v>386000</c:v>
                </c:pt>
                <c:pt idx="90">
                  <c:v>418000</c:v>
                </c:pt>
                <c:pt idx="91">
                  <c:v>489000</c:v>
                </c:pt>
                <c:pt idx="92">
                  <c:v>273000</c:v>
                </c:pt>
                <c:pt idx="93">
                  <c:v>178000</c:v>
                </c:pt>
                <c:pt idx="94">
                  <c:v>302000</c:v>
                </c:pt>
                <c:pt idx="95">
                  <c:v>-16000</c:v>
                </c:pt>
                <c:pt idx="96">
                  <c:v>156000</c:v>
                </c:pt>
                <c:pt idx="97">
                  <c:v>22000</c:v>
                </c:pt>
                <c:pt idx="98">
                  <c:v>50000</c:v>
                </c:pt>
                <c:pt idx="99">
                  <c:v>-108000</c:v>
                </c:pt>
                <c:pt idx="100">
                  <c:v>139000</c:v>
                </c:pt>
                <c:pt idx="101">
                  <c:v>172000</c:v>
                </c:pt>
                <c:pt idx="102">
                  <c:v>-67000</c:v>
                </c:pt>
                <c:pt idx="103">
                  <c:v>217000</c:v>
                </c:pt>
                <c:pt idx="104">
                  <c:v>243000</c:v>
                </c:pt>
                <c:pt idx="105">
                  <c:v>208000</c:v>
                </c:pt>
                <c:pt idx="106">
                  <c:v>73000</c:v>
                </c:pt>
                <c:pt idx="107">
                  <c:v>97000</c:v>
                </c:pt>
                <c:pt idx="108">
                  <c:v>98000</c:v>
                </c:pt>
                <c:pt idx="109">
                  <c:v>-146000</c:v>
                </c:pt>
                <c:pt idx="110">
                  <c:v>150000</c:v>
                </c:pt>
                <c:pt idx="111">
                  <c:v>-304000</c:v>
                </c:pt>
                <c:pt idx="112">
                  <c:v>417000</c:v>
                </c:pt>
                <c:pt idx="113">
                  <c:v>238000</c:v>
                </c:pt>
                <c:pt idx="114">
                  <c:v>126000</c:v>
                </c:pt>
                <c:pt idx="115">
                  <c:v>18000</c:v>
                </c:pt>
                <c:pt idx="116">
                  <c:v>116000</c:v>
                </c:pt>
                <c:pt idx="117">
                  <c:v>-49000</c:v>
                </c:pt>
                <c:pt idx="118">
                  <c:v>-53000</c:v>
                </c:pt>
                <c:pt idx="119">
                  <c:v>-160000</c:v>
                </c:pt>
                <c:pt idx="120">
                  <c:v>-364000</c:v>
                </c:pt>
                <c:pt idx="121">
                  <c:v>-171000</c:v>
                </c:pt>
                <c:pt idx="122">
                  <c:v>-257000</c:v>
                </c:pt>
                <c:pt idx="123">
                  <c:v>-4000</c:v>
                </c:pt>
                <c:pt idx="124">
                  <c:v>-252000</c:v>
                </c:pt>
                <c:pt idx="125">
                  <c:v>-245000</c:v>
                </c:pt>
                <c:pt idx="126">
                  <c:v>-208000</c:v>
                </c:pt>
                <c:pt idx="127">
                  <c:v>93000</c:v>
                </c:pt>
                <c:pt idx="128">
                  <c:v>156000</c:v>
                </c:pt>
                <c:pt idx="129">
                  <c:v>-838000</c:v>
                </c:pt>
                <c:pt idx="130">
                  <c:v>300000</c:v>
                </c:pt>
                <c:pt idx="131">
                  <c:v>280000</c:v>
                </c:pt>
                <c:pt idx="132">
                  <c:v>4000</c:v>
                </c:pt>
                <c:pt idx="133">
                  <c:v>-229000</c:v>
                </c:pt>
                <c:pt idx="134">
                  <c:v>657000</c:v>
                </c:pt>
                <c:pt idx="135">
                  <c:v>428000</c:v>
                </c:pt>
                <c:pt idx="136">
                  <c:v>336000</c:v>
                </c:pt>
                <c:pt idx="137">
                  <c:v>365000</c:v>
                </c:pt>
                <c:pt idx="138">
                  <c:v>371000</c:v>
                </c:pt>
                <c:pt idx="139">
                  <c:v>738000</c:v>
                </c:pt>
                <c:pt idx="140">
                  <c:v>246000</c:v>
                </c:pt>
                <c:pt idx="141">
                  <c:v>268000</c:v>
                </c:pt>
                <c:pt idx="142">
                  <c:v>70000</c:v>
                </c:pt>
                <c:pt idx="143">
                  <c:v>85000</c:v>
                </c:pt>
                <c:pt idx="144">
                  <c:v>427000</c:v>
                </c:pt>
                <c:pt idx="145">
                  <c:v>289000</c:v>
                </c:pt>
                <c:pt idx="146">
                  <c:v>296000</c:v>
                </c:pt>
                <c:pt idx="147">
                  <c:v>-12000</c:v>
                </c:pt>
                <c:pt idx="148">
                  <c:v>91000</c:v>
                </c:pt>
                <c:pt idx="149">
                  <c:v>112000</c:v>
                </c:pt>
                <c:pt idx="150">
                  <c:v>-3000</c:v>
                </c:pt>
                <c:pt idx="151">
                  <c:v>-49000</c:v>
                </c:pt>
                <c:pt idx="152">
                  <c:v>-58000</c:v>
                </c:pt>
                <c:pt idx="153">
                  <c:v>52000</c:v>
                </c:pt>
                <c:pt idx="154">
                  <c:v>141000</c:v>
                </c:pt>
                <c:pt idx="155">
                  <c:v>167000</c:v>
                </c:pt>
                <c:pt idx="156">
                  <c:v>-18000</c:v>
                </c:pt>
                <c:pt idx="157">
                  <c:v>226000</c:v>
                </c:pt>
                <c:pt idx="158">
                  <c:v>-18000</c:v>
                </c:pt>
                <c:pt idx="159">
                  <c:v>116000</c:v>
                </c:pt>
                <c:pt idx="160">
                  <c:v>22000</c:v>
                </c:pt>
                <c:pt idx="161">
                  <c:v>-360000</c:v>
                </c:pt>
                <c:pt idx="162">
                  <c:v>-139000</c:v>
                </c:pt>
                <c:pt idx="163">
                  <c:v>781000</c:v>
                </c:pt>
                <c:pt idx="164">
                  <c:v>396000</c:v>
                </c:pt>
                <c:pt idx="165">
                  <c:v>277000</c:v>
                </c:pt>
                <c:pt idx="166">
                  <c:v>219000</c:v>
                </c:pt>
                <c:pt idx="167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D-4422-98E5-C6820C8079F0}"/>
            </c:ext>
          </c:extLst>
        </c:ser>
        <c:ser>
          <c:idx val="2"/>
          <c:order val="2"/>
          <c:tx>
            <c:strRef>
              <c:f>'Administration Series Data'!$D$5</c:f>
              <c:strCache>
                <c:ptCount val="1"/>
                <c:pt idx="0">
                  <c:v>Dwight D. Eisenhower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Data'!$D$6:$D$986</c:f>
              <c:numCache>
                <c:formatCode>General</c:formatCode>
                <c:ptCount val="981"/>
                <c:pt idx="168">
                  <c:v>-22000</c:v>
                </c:pt>
                <c:pt idx="169">
                  <c:v>195000</c:v>
                </c:pt>
                <c:pt idx="170">
                  <c:v>134000</c:v>
                </c:pt>
                <c:pt idx="171">
                  <c:v>-38000</c:v>
                </c:pt>
                <c:pt idx="172">
                  <c:v>55000</c:v>
                </c:pt>
                <c:pt idx="173">
                  <c:v>29000</c:v>
                </c:pt>
                <c:pt idx="174">
                  <c:v>17000</c:v>
                </c:pt>
                <c:pt idx="175">
                  <c:v>-47000</c:v>
                </c:pt>
                <c:pt idx="176">
                  <c:v>-121000</c:v>
                </c:pt>
                <c:pt idx="177">
                  <c:v>-128000</c:v>
                </c:pt>
                <c:pt idx="178">
                  <c:v>-332000</c:v>
                </c:pt>
                <c:pt idx="179">
                  <c:v>-205000</c:v>
                </c:pt>
                <c:pt idx="180">
                  <c:v>-234000</c:v>
                </c:pt>
                <c:pt idx="181">
                  <c:v>-87000</c:v>
                </c:pt>
                <c:pt idx="182">
                  <c:v>-225000</c:v>
                </c:pt>
                <c:pt idx="183">
                  <c:v>22000</c:v>
                </c:pt>
                <c:pt idx="184">
                  <c:v>-214000</c:v>
                </c:pt>
                <c:pt idx="185">
                  <c:v>-70000</c:v>
                </c:pt>
                <c:pt idx="186">
                  <c:v>-60000</c:v>
                </c:pt>
                <c:pt idx="187">
                  <c:v>-9000</c:v>
                </c:pt>
                <c:pt idx="188">
                  <c:v>60000</c:v>
                </c:pt>
                <c:pt idx="189">
                  <c:v>56000</c:v>
                </c:pt>
                <c:pt idx="190">
                  <c:v>238000</c:v>
                </c:pt>
                <c:pt idx="191">
                  <c:v>151000</c:v>
                </c:pt>
                <c:pt idx="192">
                  <c:v>165000</c:v>
                </c:pt>
                <c:pt idx="193">
                  <c:v>148000</c:v>
                </c:pt>
                <c:pt idx="194">
                  <c:v>318000</c:v>
                </c:pt>
                <c:pt idx="195">
                  <c:v>286000</c:v>
                </c:pt>
                <c:pt idx="196">
                  <c:v>264000</c:v>
                </c:pt>
                <c:pt idx="197">
                  <c:v>278000</c:v>
                </c:pt>
                <c:pt idx="198">
                  <c:v>197000</c:v>
                </c:pt>
                <c:pt idx="199">
                  <c:v>124000</c:v>
                </c:pt>
                <c:pt idx="200">
                  <c:v>155000</c:v>
                </c:pt>
                <c:pt idx="201">
                  <c:v>163000</c:v>
                </c:pt>
                <c:pt idx="202">
                  <c:v>163000</c:v>
                </c:pt>
                <c:pt idx="203">
                  <c:v>213000</c:v>
                </c:pt>
                <c:pt idx="204">
                  <c:v>170000</c:v>
                </c:pt>
                <c:pt idx="205">
                  <c:v>192000</c:v>
                </c:pt>
                <c:pt idx="206">
                  <c:v>127000</c:v>
                </c:pt>
                <c:pt idx="207">
                  <c:v>81000</c:v>
                </c:pt>
                <c:pt idx="208">
                  <c:v>131000</c:v>
                </c:pt>
                <c:pt idx="209">
                  <c:v>80000</c:v>
                </c:pt>
                <c:pt idx="210">
                  <c:v>-631000</c:v>
                </c:pt>
                <c:pt idx="211">
                  <c:v>676000</c:v>
                </c:pt>
                <c:pt idx="212">
                  <c:v>-27000</c:v>
                </c:pt>
                <c:pt idx="213">
                  <c:v>173000</c:v>
                </c:pt>
                <c:pt idx="214">
                  <c:v>44000</c:v>
                </c:pt>
                <c:pt idx="215">
                  <c:v>108000</c:v>
                </c:pt>
                <c:pt idx="216">
                  <c:v>-42000</c:v>
                </c:pt>
                <c:pt idx="217">
                  <c:v>210000</c:v>
                </c:pt>
                <c:pt idx="218">
                  <c:v>59000</c:v>
                </c:pt>
                <c:pt idx="219">
                  <c:v>82000</c:v>
                </c:pt>
                <c:pt idx="220">
                  <c:v>-88000</c:v>
                </c:pt>
                <c:pt idx="221">
                  <c:v>-83000</c:v>
                </c:pt>
                <c:pt idx="222">
                  <c:v>56000</c:v>
                </c:pt>
                <c:pt idx="223">
                  <c:v>5000</c:v>
                </c:pt>
                <c:pt idx="224">
                  <c:v>-194000</c:v>
                </c:pt>
                <c:pt idx="225">
                  <c:v>-171000</c:v>
                </c:pt>
                <c:pt idx="226">
                  <c:v>-205000</c:v>
                </c:pt>
                <c:pt idx="227">
                  <c:v>-174000</c:v>
                </c:pt>
                <c:pt idx="228">
                  <c:v>-308000</c:v>
                </c:pt>
                <c:pt idx="229">
                  <c:v>-500000</c:v>
                </c:pt>
                <c:pt idx="230">
                  <c:v>-277000</c:v>
                </c:pt>
                <c:pt idx="231">
                  <c:v>-272000</c:v>
                </c:pt>
                <c:pt idx="232">
                  <c:v>-113000</c:v>
                </c:pt>
                <c:pt idx="233">
                  <c:v>0</c:v>
                </c:pt>
                <c:pt idx="234">
                  <c:v>125000</c:v>
                </c:pt>
                <c:pt idx="235">
                  <c:v>194000</c:v>
                </c:pt>
                <c:pt idx="236">
                  <c:v>273000</c:v>
                </c:pt>
                <c:pt idx="237">
                  <c:v>-21000</c:v>
                </c:pt>
                <c:pt idx="238">
                  <c:v>459000</c:v>
                </c:pt>
                <c:pt idx="239">
                  <c:v>141000</c:v>
                </c:pt>
                <c:pt idx="240">
                  <c:v>393000</c:v>
                </c:pt>
                <c:pt idx="241">
                  <c:v>210000</c:v>
                </c:pt>
                <c:pt idx="242">
                  <c:v>326000</c:v>
                </c:pt>
                <c:pt idx="243">
                  <c:v>307000</c:v>
                </c:pt>
                <c:pt idx="244">
                  <c:v>229000</c:v>
                </c:pt>
                <c:pt idx="245">
                  <c:v>131000</c:v>
                </c:pt>
                <c:pt idx="246">
                  <c:v>123000</c:v>
                </c:pt>
                <c:pt idx="247">
                  <c:v>-468000</c:v>
                </c:pt>
                <c:pt idx="248">
                  <c:v>92000</c:v>
                </c:pt>
                <c:pt idx="249">
                  <c:v>-70000</c:v>
                </c:pt>
                <c:pt idx="250">
                  <c:v>276000</c:v>
                </c:pt>
                <c:pt idx="251">
                  <c:v>540000</c:v>
                </c:pt>
                <c:pt idx="252">
                  <c:v>100000</c:v>
                </c:pt>
                <c:pt idx="253">
                  <c:v>239000</c:v>
                </c:pt>
                <c:pt idx="254">
                  <c:v>-59000</c:v>
                </c:pt>
                <c:pt idx="255">
                  <c:v>359000</c:v>
                </c:pt>
                <c:pt idx="256">
                  <c:v>-338000</c:v>
                </c:pt>
                <c:pt idx="257">
                  <c:v>-127000</c:v>
                </c:pt>
                <c:pt idx="258">
                  <c:v>-42000</c:v>
                </c:pt>
                <c:pt idx="259">
                  <c:v>-34000</c:v>
                </c:pt>
                <c:pt idx="260">
                  <c:v>-45000</c:v>
                </c:pt>
                <c:pt idx="261">
                  <c:v>-85000</c:v>
                </c:pt>
                <c:pt idx="262">
                  <c:v>-181000</c:v>
                </c:pt>
                <c:pt idx="263">
                  <c:v>-219000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D-4422-98E5-C6820C8079F0}"/>
            </c:ext>
          </c:extLst>
        </c:ser>
        <c:ser>
          <c:idx val="3"/>
          <c:order val="3"/>
          <c:tx>
            <c:strRef>
              <c:f>'Administration Series Data'!$E$5</c:f>
              <c:strCache>
                <c:ptCount val="1"/>
                <c:pt idx="0">
                  <c:v>John F. Kennedy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Data'!$E$6:$E$986</c:f>
              <c:numCache>
                <c:formatCode>General</c:formatCode>
                <c:ptCount val="981"/>
                <c:pt idx="264">
                  <c:v>-59000</c:v>
                </c:pt>
                <c:pt idx="265">
                  <c:v>-126000</c:v>
                </c:pt>
                <c:pt idx="266">
                  <c:v>102000</c:v>
                </c:pt>
                <c:pt idx="267">
                  <c:v>-32000</c:v>
                </c:pt>
                <c:pt idx="268">
                  <c:v>159000</c:v>
                </c:pt>
                <c:pt idx="269">
                  <c:v>191000</c:v>
                </c:pt>
                <c:pt idx="270">
                  <c:v>146000</c:v>
                </c:pt>
                <c:pt idx="271">
                  <c:v>175000</c:v>
                </c:pt>
                <c:pt idx="272">
                  <c:v>90000</c:v>
                </c:pt>
                <c:pt idx="273">
                  <c:v>134000</c:v>
                </c:pt>
                <c:pt idx="274">
                  <c:v>220000</c:v>
                </c:pt>
                <c:pt idx="275">
                  <c:v>130000</c:v>
                </c:pt>
                <c:pt idx="276">
                  <c:v>19000</c:v>
                </c:pt>
                <c:pt idx="277">
                  <c:v>297000</c:v>
                </c:pt>
                <c:pt idx="278">
                  <c:v>87000</c:v>
                </c:pt>
                <c:pt idx="279">
                  <c:v>327000</c:v>
                </c:pt>
                <c:pt idx="280">
                  <c:v>26000</c:v>
                </c:pt>
                <c:pt idx="281">
                  <c:v>16000</c:v>
                </c:pt>
                <c:pt idx="282">
                  <c:v>102000</c:v>
                </c:pt>
                <c:pt idx="283">
                  <c:v>92000</c:v>
                </c:pt>
                <c:pt idx="284">
                  <c:v>140000</c:v>
                </c:pt>
                <c:pt idx="285">
                  <c:v>63000</c:v>
                </c:pt>
                <c:pt idx="286">
                  <c:v>15000</c:v>
                </c:pt>
                <c:pt idx="287">
                  <c:v>-28000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D-4422-98E5-C6820C8079F0}"/>
            </c:ext>
          </c:extLst>
        </c:ser>
        <c:ser>
          <c:idx val="4"/>
          <c:order val="4"/>
          <c:tx>
            <c:strRef>
              <c:f>'Administration Series Data'!$F$5</c:f>
              <c:strCache>
                <c:ptCount val="1"/>
                <c:pt idx="0">
                  <c:v>Lyndon B. Johnson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Data'!$F$6:$F$986</c:f>
              <c:numCache>
                <c:formatCode>General</c:formatCode>
                <c:ptCount val="981"/>
                <c:pt idx="288">
                  <c:v>87000</c:v>
                </c:pt>
                <c:pt idx="289">
                  <c:v>115000</c:v>
                </c:pt>
                <c:pt idx="290">
                  <c:v>90000</c:v>
                </c:pt>
                <c:pt idx="291">
                  <c:v>260000</c:v>
                </c:pt>
                <c:pt idx="292">
                  <c:v>36000</c:v>
                </c:pt>
                <c:pt idx="293">
                  <c:v>43000</c:v>
                </c:pt>
                <c:pt idx="294">
                  <c:v>135000</c:v>
                </c:pt>
                <c:pt idx="295">
                  <c:v>116000</c:v>
                </c:pt>
                <c:pt idx="296">
                  <c:v>168000</c:v>
                </c:pt>
                <c:pt idx="297">
                  <c:v>205000</c:v>
                </c:pt>
                <c:pt idx="298">
                  <c:v>-28000</c:v>
                </c:pt>
                <c:pt idx="299">
                  <c:v>106000</c:v>
                </c:pt>
                <c:pt idx="300">
                  <c:v>126000</c:v>
                </c:pt>
                <c:pt idx="301">
                  <c:v>266000</c:v>
                </c:pt>
                <c:pt idx="302">
                  <c:v>144000</c:v>
                </c:pt>
                <c:pt idx="303">
                  <c:v>25000</c:v>
                </c:pt>
                <c:pt idx="304">
                  <c:v>167000</c:v>
                </c:pt>
                <c:pt idx="305">
                  <c:v>130000</c:v>
                </c:pt>
                <c:pt idx="306">
                  <c:v>193000</c:v>
                </c:pt>
                <c:pt idx="307">
                  <c:v>207000</c:v>
                </c:pt>
                <c:pt idx="308">
                  <c:v>284000</c:v>
                </c:pt>
                <c:pt idx="309">
                  <c:v>-110000</c:v>
                </c:pt>
                <c:pt idx="310">
                  <c:v>425000</c:v>
                </c:pt>
                <c:pt idx="311">
                  <c:v>203000</c:v>
                </c:pt>
                <c:pt idx="312">
                  <c:v>161000</c:v>
                </c:pt>
                <c:pt idx="313">
                  <c:v>218000</c:v>
                </c:pt>
                <c:pt idx="314">
                  <c:v>203000</c:v>
                </c:pt>
                <c:pt idx="315">
                  <c:v>256000</c:v>
                </c:pt>
                <c:pt idx="316">
                  <c:v>232000</c:v>
                </c:pt>
                <c:pt idx="317">
                  <c:v>199000</c:v>
                </c:pt>
                <c:pt idx="318">
                  <c:v>275000</c:v>
                </c:pt>
                <c:pt idx="319">
                  <c:v>263000</c:v>
                </c:pt>
                <c:pt idx="320">
                  <c:v>262000</c:v>
                </c:pt>
                <c:pt idx="321">
                  <c:v>229000</c:v>
                </c:pt>
                <c:pt idx="322">
                  <c:v>277000</c:v>
                </c:pt>
                <c:pt idx="323">
                  <c:v>326000</c:v>
                </c:pt>
                <c:pt idx="324">
                  <c:v>207000</c:v>
                </c:pt>
                <c:pt idx="325">
                  <c:v>267000</c:v>
                </c:pt>
                <c:pt idx="326">
                  <c:v>396000</c:v>
                </c:pt>
                <c:pt idx="327">
                  <c:v>245000</c:v>
                </c:pt>
                <c:pt idx="328">
                  <c:v>275000</c:v>
                </c:pt>
                <c:pt idx="329">
                  <c:v>399000</c:v>
                </c:pt>
                <c:pt idx="330">
                  <c:v>190000</c:v>
                </c:pt>
                <c:pt idx="331">
                  <c:v>206000</c:v>
                </c:pt>
                <c:pt idx="332">
                  <c:v>136000</c:v>
                </c:pt>
                <c:pt idx="333">
                  <c:v>211000</c:v>
                </c:pt>
                <c:pt idx="334">
                  <c:v>165000</c:v>
                </c:pt>
                <c:pt idx="335">
                  <c:v>180000</c:v>
                </c:pt>
                <c:pt idx="336">
                  <c:v>208000</c:v>
                </c:pt>
                <c:pt idx="337">
                  <c:v>22000</c:v>
                </c:pt>
                <c:pt idx="338">
                  <c:v>101000</c:v>
                </c:pt>
                <c:pt idx="339">
                  <c:v>-64000</c:v>
                </c:pt>
                <c:pt idx="340">
                  <c:v>154000</c:v>
                </c:pt>
                <c:pt idx="341">
                  <c:v>130000</c:v>
                </c:pt>
                <c:pt idx="342">
                  <c:v>138000</c:v>
                </c:pt>
                <c:pt idx="343">
                  <c:v>255000</c:v>
                </c:pt>
                <c:pt idx="344">
                  <c:v>21000</c:v>
                </c:pt>
                <c:pt idx="345">
                  <c:v>61000</c:v>
                </c:pt>
                <c:pt idx="346">
                  <c:v>478000</c:v>
                </c:pt>
                <c:pt idx="347">
                  <c:v>197000</c:v>
                </c:pt>
                <c:pt idx="348">
                  <c:v>-96000</c:v>
                </c:pt>
                <c:pt idx="349">
                  <c:v>411000</c:v>
                </c:pt>
                <c:pt idx="350">
                  <c:v>80000</c:v>
                </c:pt>
                <c:pt idx="351">
                  <c:v>261000</c:v>
                </c:pt>
                <c:pt idx="352">
                  <c:v>96000</c:v>
                </c:pt>
                <c:pt idx="353">
                  <c:v>253000</c:v>
                </c:pt>
                <c:pt idx="354">
                  <c:v>221000</c:v>
                </c:pt>
                <c:pt idx="355">
                  <c:v>204000</c:v>
                </c:pt>
                <c:pt idx="356">
                  <c:v>154000</c:v>
                </c:pt>
                <c:pt idx="357">
                  <c:v>237000</c:v>
                </c:pt>
                <c:pt idx="358">
                  <c:v>263000</c:v>
                </c:pt>
                <c:pt idx="359">
                  <c:v>264000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D-4422-98E5-C6820C8079F0}"/>
            </c:ext>
          </c:extLst>
        </c:ser>
        <c:ser>
          <c:idx val="5"/>
          <c:order val="5"/>
          <c:tx>
            <c:strRef>
              <c:f>'Administration Series Data'!$G$5</c:f>
              <c:strCache>
                <c:ptCount val="1"/>
                <c:pt idx="0">
                  <c:v>Richard Nixon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Data'!$G$6:$G$986</c:f>
              <c:numCache>
                <c:formatCode>General</c:formatCode>
                <c:ptCount val="981"/>
                <c:pt idx="360">
                  <c:v>191000</c:v>
                </c:pt>
                <c:pt idx="361">
                  <c:v>260000</c:v>
                </c:pt>
                <c:pt idx="362">
                  <c:v>206000</c:v>
                </c:pt>
                <c:pt idx="363">
                  <c:v>167000</c:v>
                </c:pt>
                <c:pt idx="364">
                  <c:v>256000</c:v>
                </c:pt>
                <c:pt idx="365">
                  <c:v>308000</c:v>
                </c:pt>
                <c:pt idx="366">
                  <c:v>93000</c:v>
                </c:pt>
                <c:pt idx="367">
                  <c:v>279000</c:v>
                </c:pt>
                <c:pt idx="368">
                  <c:v>-94000</c:v>
                </c:pt>
                <c:pt idx="369">
                  <c:v>207000</c:v>
                </c:pt>
                <c:pt idx="370">
                  <c:v>-35000</c:v>
                </c:pt>
                <c:pt idx="371">
                  <c:v>155000</c:v>
                </c:pt>
                <c:pt idx="372">
                  <c:v>-65000</c:v>
                </c:pt>
                <c:pt idx="373">
                  <c:v>129000</c:v>
                </c:pt>
                <c:pt idx="374">
                  <c:v>146000</c:v>
                </c:pt>
                <c:pt idx="375">
                  <c:v>-103000</c:v>
                </c:pt>
                <c:pt idx="376">
                  <c:v>-224000</c:v>
                </c:pt>
                <c:pt idx="377">
                  <c:v>-95000</c:v>
                </c:pt>
                <c:pt idx="378">
                  <c:v>24000</c:v>
                </c:pt>
                <c:pt idx="379">
                  <c:v>-116000</c:v>
                </c:pt>
                <c:pt idx="380">
                  <c:v>7000</c:v>
                </c:pt>
                <c:pt idx="381">
                  <c:v>-423000</c:v>
                </c:pt>
                <c:pt idx="382">
                  <c:v>-112000</c:v>
                </c:pt>
                <c:pt idx="383">
                  <c:v>383000</c:v>
                </c:pt>
                <c:pt idx="384">
                  <c:v>73000</c:v>
                </c:pt>
                <c:pt idx="385">
                  <c:v>-58000</c:v>
                </c:pt>
                <c:pt idx="386">
                  <c:v>53000</c:v>
                </c:pt>
                <c:pt idx="387">
                  <c:v>176000</c:v>
                </c:pt>
                <c:pt idx="388">
                  <c:v>211000</c:v>
                </c:pt>
                <c:pt idx="389">
                  <c:v>7000</c:v>
                </c:pt>
                <c:pt idx="390">
                  <c:v>61000</c:v>
                </c:pt>
                <c:pt idx="391">
                  <c:v>58000</c:v>
                </c:pt>
                <c:pt idx="392">
                  <c:v>241000</c:v>
                </c:pt>
                <c:pt idx="393">
                  <c:v>28000</c:v>
                </c:pt>
                <c:pt idx="394">
                  <c:v>205000</c:v>
                </c:pt>
                <c:pt idx="395">
                  <c:v>262000</c:v>
                </c:pt>
                <c:pt idx="396">
                  <c:v>332000</c:v>
                </c:pt>
                <c:pt idx="397">
                  <c:v>207000</c:v>
                </c:pt>
                <c:pt idx="398">
                  <c:v>296000</c:v>
                </c:pt>
                <c:pt idx="399">
                  <c:v>218000</c:v>
                </c:pt>
                <c:pt idx="400">
                  <c:v>307000</c:v>
                </c:pt>
                <c:pt idx="401">
                  <c:v>289000</c:v>
                </c:pt>
                <c:pt idx="402">
                  <c:v>-49000</c:v>
                </c:pt>
                <c:pt idx="403">
                  <c:v>432000</c:v>
                </c:pt>
                <c:pt idx="404">
                  <c:v>123000</c:v>
                </c:pt>
                <c:pt idx="405">
                  <c:v>410000</c:v>
                </c:pt>
                <c:pt idx="406">
                  <c:v>299000</c:v>
                </c:pt>
                <c:pt idx="407">
                  <c:v>295000</c:v>
                </c:pt>
                <c:pt idx="408">
                  <c:v>349000</c:v>
                </c:pt>
                <c:pt idx="409">
                  <c:v>397000</c:v>
                </c:pt>
                <c:pt idx="410">
                  <c:v>270000</c:v>
                </c:pt>
                <c:pt idx="411">
                  <c:v>171000</c:v>
                </c:pt>
                <c:pt idx="412">
                  <c:v>193000</c:v>
                </c:pt>
                <c:pt idx="413">
                  <c:v>239000</c:v>
                </c:pt>
                <c:pt idx="414">
                  <c:v>26000</c:v>
                </c:pt>
                <c:pt idx="415">
                  <c:v>255000</c:v>
                </c:pt>
                <c:pt idx="416">
                  <c:v>108000</c:v>
                </c:pt>
                <c:pt idx="417">
                  <c:v>331000</c:v>
                </c:pt>
                <c:pt idx="418">
                  <c:v>313000</c:v>
                </c:pt>
                <c:pt idx="419">
                  <c:v>111000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D-4422-98E5-C6820C8079F0}"/>
            </c:ext>
          </c:extLst>
        </c:ser>
        <c:ser>
          <c:idx val="6"/>
          <c:order val="6"/>
          <c:tx>
            <c:strRef>
              <c:f>'Administration Series Data'!$H$5</c:f>
              <c:strCache>
                <c:ptCount val="1"/>
                <c:pt idx="0">
                  <c:v>Gerald Ford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Data'!$H$6:$H$986</c:f>
              <c:numCache>
                <c:formatCode>General</c:formatCode>
                <c:ptCount val="981"/>
                <c:pt idx="420">
                  <c:v>69000</c:v>
                </c:pt>
                <c:pt idx="421">
                  <c:v>154000</c:v>
                </c:pt>
                <c:pt idx="422">
                  <c:v>42000</c:v>
                </c:pt>
                <c:pt idx="423">
                  <c:v>86000</c:v>
                </c:pt>
                <c:pt idx="424">
                  <c:v>167000</c:v>
                </c:pt>
                <c:pt idx="425">
                  <c:v>55000</c:v>
                </c:pt>
                <c:pt idx="426">
                  <c:v>32000</c:v>
                </c:pt>
                <c:pt idx="427">
                  <c:v>-17000</c:v>
                </c:pt>
                <c:pt idx="428">
                  <c:v>-9000</c:v>
                </c:pt>
                <c:pt idx="429">
                  <c:v>20000</c:v>
                </c:pt>
                <c:pt idx="430">
                  <c:v>-365000</c:v>
                </c:pt>
                <c:pt idx="431">
                  <c:v>-613000</c:v>
                </c:pt>
                <c:pt idx="432">
                  <c:v>-359000</c:v>
                </c:pt>
                <c:pt idx="433">
                  <c:v>-375000</c:v>
                </c:pt>
                <c:pt idx="434">
                  <c:v>-270000</c:v>
                </c:pt>
                <c:pt idx="435">
                  <c:v>-188000</c:v>
                </c:pt>
                <c:pt idx="436">
                  <c:v>164000</c:v>
                </c:pt>
                <c:pt idx="437">
                  <c:v>-103000</c:v>
                </c:pt>
                <c:pt idx="438">
                  <c:v>249000</c:v>
                </c:pt>
                <c:pt idx="439">
                  <c:v>383000</c:v>
                </c:pt>
                <c:pt idx="440">
                  <c:v>75000</c:v>
                </c:pt>
                <c:pt idx="441">
                  <c:v>312000</c:v>
                </c:pt>
                <c:pt idx="442">
                  <c:v>145000</c:v>
                </c:pt>
                <c:pt idx="443">
                  <c:v>332000</c:v>
                </c:pt>
                <c:pt idx="444">
                  <c:v>486000</c:v>
                </c:pt>
                <c:pt idx="445">
                  <c:v>313000</c:v>
                </c:pt>
                <c:pt idx="446">
                  <c:v>232000</c:v>
                </c:pt>
                <c:pt idx="447">
                  <c:v>244000</c:v>
                </c:pt>
                <c:pt idx="448">
                  <c:v>20000</c:v>
                </c:pt>
                <c:pt idx="449">
                  <c:v>64000</c:v>
                </c:pt>
                <c:pt idx="450">
                  <c:v>171000</c:v>
                </c:pt>
                <c:pt idx="451">
                  <c:v>157000</c:v>
                </c:pt>
                <c:pt idx="452">
                  <c:v>188000</c:v>
                </c:pt>
                <c:pt idx="453">
                  <c:v>19000</c:v>
                </c:pt>
                <c:pt idx="454">
                  <c:v>329000</c:v>
                </c:pt>
                <c:pt idx="455">
                  <c:v>208000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D-4422-98E5-C6820C8079F0}"/>
            </c:ext>
          </c:extLst>
        </c:ser>
        <c:ser>
          <c:idx val="7"/>
          <c:order val="7"/>
          <c:tx>
            <c:strRef>
              <c:f>'Administration Series Data'!$I$5</c:f>
              <c:strCache>
                <c:ptCount val="1"/>
                <c:pt idx="0">
                  <c:v>Jimmy Carter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Data'!$I$6:$I$986</c:f>
              <c:numCache>
                <c:formatCode>General</c:formatCode>
                <c:ptCount val="981"/>
                <c:pt idx="456">
                  <c:v>242000</c:v>
                </c:pt>
                <c:pt idx="457">
                  <c:v>298000</c:v>
                </c:pt>
                <c:pt idx="458">
                  <c:v>403000</c:v>
                </c:pt>
                <c:pt idx="459">
                  <c:v>337000</c:v>
                </c:pt>
                <c:pt idx="460">
                  <c:v>360000</c:v>
                </c:pt>
                <c:pt idx="461">
                  <c:v>400000</c:v>
                </c:pt>
                <c:pt idx="462">
                  <c:v>346000</c:v>
                </c:pt>
                <c:pt idx="463">
                  <c:v>241000</c:v>
                </c:pt>
                <c:pt idx="464">
                  <c:v>457000</c:v>
                </c:pt>
                <c:pt idx="465">
                  <c:v>268000</c:v>
                </c:pt>
                <c:pt idx="466">
                  <c:v>373000</c:v>
                </c:pt>
                <c:pt idx="467">
                  <c:v>237000</c:v>
                </c:pt>
                <c:pt idx="468">
                  <c:v>184000</c:v>
                </c:pt>
                <c:pt idx="469">
                  <c:v>354000</c:v>
                </c:pt>
                <c:pt idx="470">
                  <c:v>512000</c:v>
                </c:pt>
                <c:pt idx="471">
                  <c:v>702000</c:v>
                </c:pt>
                <c:pt idx="472">
                  <c:v>347000</c:v>
                </c:pt>
                <c:pt idx="473">
                  <c:v>441000</c:v>
                </c:pt>
                <c:pt idx="474">
                  <c:v>254000</c:v>
                </c:pt>
                <c:pt idx="475">
                  <c:v>279000</c:v>
                </c:pt>
                <c:pt idx="476">
                  <c:v>138000</c:v>
                </c:pt>
                <c:pt idx="477">
                  <c:v>335000</c:v>
                </c:pt>
                <c:pt idx="478">
                  <c:v>435000</c:v>
                </c:pt>
                <c:pt idx="479">
                  <c:v>280000</c:v>
                </c:pt>
                <c:pt idx="480">
                  <c:v>137000</c:v>
                </c:pt>
                <c:pt idx="481">
                  <c:v>247000</c:v>
                </c:pt>
                <c:pt idx="482">
                  <c:v>424000</c:v>
                </c:pt>
                <c:pt idx="483">
                  <c:v>-62000</c:v>
                </c:pt>
                <c:pt idx="484">
                  <c:v>372000</c:v>
                </c:pt>
                <c:pt idx="485">
                  <c:v>319000</c:v>
                </c:pt>
                <c:pt idx="486">
                  <c:v>109000</c:v>
                </c:pt>
                <c:pt idx="487">
                  <c:v>83000</c:v>
                </c:pt>
                <c:pt idx="488">
                  <c:v>27000</c:v>
                </c:pt>
                <c:pt idx="489">
                  <c:v>154000</c:v>
                </c:pt>
                <c:pt idx="490">
                  <c:v>92000</c:v>
                </c:pt>
                <c:pt idx="491">
                  <c:v>99000</c:v>
                </c:pt>
                <c:pt idx="492">
                  <c:v>128000</c:v>
                </c:pt>
                <c:pt idx="493">
                  <c:v>83000</c:v>
                </c:pt>
                <c:pt idx="494">
                  <c:v>111000</c:v>
                </c:pt>
                <c:pt idx="495">
                  <c:v>-145000</c:v>
                </c:pt>
                <c:pt idx="496">
                  <c:v>-429000</c:v>
                </c:pt>
                <c:pt idx="497">
                  <c:v>-319000</c:v>
                </c:pt>
                <c:pt idx="498">
                  <c:v>-261000</c:v>
                </c:pt>
                <c:pt idx="499">
                  <c:v>259000</c:v>
                </c:pt>
                <c:pt idx="500">
                  <c:v>114000</c:v>
                </c:pt>
                <c:pt idx="501">
                  <c:v>277000</c:v>
                </c:pt>
                <c:pt idx="502">
                  <c:v>257000</c:v>
                </c:pt>
                <c:pt idx="503">
                  <c:v>196000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D-4422-98E5-C6820C8079F0}"/>
            </c:ext>
          </c:extLst>
        </c:ser>
        <c:ser>
          <c:idx val="8"/>
          <c:order val="8"/>
          <c:tx>
            <c:strRef>
              <c:f>'Administration Series Data'!$J$5</c:f>
              <c:strCache>
                <c:ptCount val="1"/>
                <c:pt idx="0">
                  <c:v>Ronald Reagan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Data'!$J$6:$J$986</c:f>
              <c:numCache>
                <c:formatCode>General</c:formatCode>
                <c:ptCount val="981"/>
                <c:pt idx="504">
                  <c:v>90000</c:v>
                </c:pt>
                <c:pt idx="505">
                  <c:v>72000</c:v>
                </c:pt>
                <c:pt idx="506">
                  <c:v>105000</c:v>
                </c:pt>
                <c:pt idx="507">
                  <c:v>73000</c:v>
                </c:pt>
                <c:pt idx="508">
                  <c:v>13000</c:v>
                </c:pt>
                <c:pt idx="509">
                  <c:v>194000</c:v>
                </c:pt>
                <c:pt idx="510">
                  <c:v>111000</c:v>
                </c:pt>
                <c:pt idx="511">
                  <c:v>-36000</c:v>
                </c:pt>
                <c:pt idx="512">
                  <c:v>-88000</c:v>
                </c:pt>
                <c:pt idx="513">
                  <c:v>-97000</c:v>
                </c:pt>
                <c:pt idx="514">
                  <c:v>-209000</c:v>
                </c:pt>
                <c:pt idx="515">
                  <c:v>-276000</c:v>
                </c:pt>
                <c:pt idx="516">
                  <c:v>-330000</c:v>
                </c:pt>
                <c:pt idx="517">
                  <c:v>-2000</c:v>
                </c:pt>
                <c:pt idx="518">
                  <c:v>-129000</c:v>
                </c:pt>
                <c:pt idx="519">
                  <c:v>-284000</c:v>
                </c:pt>
                <c:pt idx="520">
                  <c:v>-43000</c:v>
                </c:pt>
                <c:pt idx="521">
                  <c:v>-242000</c:v>
                </c:pt>
                <c:pt idx="522">
                  <c:v>-344000</c:v>
                </c:pt>
                <c:pt idx="523">
                  <c:v>-158000</c:v>
                </c:pt>
                <c:pt idx="524">
                  <c:v>-180000</c:v>
                </c:pt>
                <c:pt idx="525">
                  <c:v>-276000</c:v>
                </c:pt>
                <c:pt idx="526">
                  <c:v>-121000</c:v>
                </c:pt>
                <c:pt idx="527">
                  <c:v>-15000</c:v>
                </c:pt>
                <c:pt idx="528">
                  <c:v>219000</c:v>
                </c:pt>
                <c:pt idx="529">
                  <c:v>-73000</c:v>
                </c:pt>
                <c:pt idx="530">
                  <c:v>173000</c:v>
                </c:pt>
                <c:pt idx="531">
                  <c:v>274000</c:v>
                </c:pt>
                <c:pt idx="532">
                  <c:v>280000</c:v>
                </c:pt>
                <c:pt idx="533">
                  <c:v>377000</c:v>
                </c:pt>
                <c:pt idx="534">
                  <c:v>416000</c:v>
                </c:pt>
                <c:pt idx="535">
                  <c:v>-308000</c:v>
                </c:pt>
                <c:pt idx="536">
                  <c:v>1118000</c:v>
                </c:pt>
                <c:pt idx="537">
                  <c:v>273000</c:v>
                </c:pt>
                <c:pt idx="538">
                  <c:v>355000</c:v>
                </c:pt>
                <c:pt idx="539">
                  <c:v>355000</c:v>
                </c:pt>
                <c:pt idx="540">
                  <c:v>443000</c:v>
                </c:pt>
                <c:pt idx="541">
                  <c:v>484000</c:v>
                </c:pt>
                <c:pt idx="542">
                  <c:v>272000</c:v>
                </c:pt>
                <c:pt idx="543">
                  <c:v>363000</c:v>
                </c:pt>
                <c:pt idx="544">
                  <c:v>306000</c:v>
                </c:pt>
                <c:pt idx="545">
                  <c:v>381000</c:v>
                </c:pt>
                <c:pt idx="546">
                  <c:v>310000</c:v>
                </c:pt>
                <c:pt idx="547">
                  <c:v>243000</c:v>
                </c:pt>
                <c:pt idx="548">
                  <c:v>312000</c:v>
                </c:pt>
                <c:pt idx="549">
                  <c:v>285000</c:v>
                </c:pt>
                <c:pt idx="550">
                  <c:v>353000</c:v>
                </c:pt>
                <c:pt idx="551">
                  <c:v>125000</c:v>
                </c:pt>
                <c:pt idx="552">
                  <c:v>265000</c:v>
                </c:pt>
                <c:pt idx="553">
                  <c:v>131000</c:v>
                </c:pt>
                <c:pt idx="554">
                  <c:v>339000</c:v>
                </c:pt>
                <c:pt idx="555">
                  <c:v>196000</c:v>
                </c:pt>
                <c:pt idx="556">
                  <c:v>274000</c:v>
                </c:pt>
                <c:pt idx="557">
                  <c:v>147000</c:v>
                </c:pt>
                <c:pt idx="558">
                  <c:v>189000</c:v>
                </c:pt>
                <c:pt idx="559">
                  <c:v>192000</c:v>
                </c:pt>
                <c:pt idx="560">
                  <c:v>205000</c:v>
                </c:pt>
                <c:pt idx="561">
                  <c:v>188000</c:v>
                </c:pt>
                <c:pt idx="562">
                  <c:v>210000</c:v>
                </c:pt>
                <c:pt idx="563">
                  <c:v>166000</c:v>
                </c:pt>
                <c:pt idx="564">
                  <c:v>123000</c:v>
                </c:pt>
                <c:pt idx="565">
                  <c:v>115000</c:v>
                </c:pt>
                <c:pt idx="566">
                  <c:v>87000</c:v>
                </c:pt>
                <c:pt idx="567">
                  <c:v>187000</c:v>
                </c:pt>
                <c:pt idx="568">
                  <c:v>127000</c:v>
                </c:pt>
                <c:pt idx="569">
                  <c:v>-93000</c:v>
                </c:pt>
                <c:pt idx="570">
                  <c:v>318000</c:v>
                </c:pt>
                <c:pt idx="571">
                  <c:v>115000</c:v>
                </c:pt>
                <c:pt idx="572">
                  <c:v>346000</c:v>
                </c:pt>
                <c:pt idx="573">
                  <c:v>187000</c:v>
                </c:pt>
                <c:pt idx="574">
                  <c:v>187000</c:v>
                </c:pt>
                <c:pt idx="575">
                  <c:v>201000</c:v>
                </c:pt>
                <c:pt idx="576">
                  <c:v>169000</c:v>
                </c:pt>
                <c:pt idx="577">
                  <c:v>241000</c:v>
                </c:pt>
                <c:pt idx="578">
                  <c:v>245000</c:v>
                </c:pt>
                <c:pt idx="579">
                  <c:v>335000</c:v>
                </c:pt>
                <c:pt idx="580">
                  <c:v>229000</c:v>
                </c:pt>
                <c:pt idx="581">
                  <c:v>172000</c:v>
                </c:pt>
                <c:pt idx="582">
                  <c:v>347000</c:v>
                </c:pt>
                <c:pt idx="583">
                  <c:v>173000</c:v>
                </c:pt>
                <c:pt idx="584">
                  <c:v>227000</c:v>
                </c:pt>
                <c:pt idx="585">
                  <c:v>491000</c:v>
                </c:pt>
                <c:pt idx="586">
                  <c:v>234000</c:v>
                </c:pt>
                <c:pt idx="587">
                  <c:v>289000</c:v>
                </c:pt>
                <c:pt idx="588">
                  <c:v>92000</c:v>
                </c:pt>
                <c:pt idx="589">
                  <c:v>461000</c:v>
                </c:pt>
                <c:pt idx="590">
                  <c:v>275000</c:v>
                </c:pt>
                <c:pt idx="591">
                  <c:v>243000</c:v>
                </c:pt>
                <c:pt idx="592">
                  <c:v>230000</c:v>
                </c:pt>
                <c:pt idx="593">
                  <c:v>364000</c:v>
                </c:pt>
                <c:pt idx="594">
                  <c:v>224000</c:v>
                </c:pt>
                <c:pt idx="595">
                  <c:v>124000</c:v>
                </c:pt>
                <c:pt idx="596">
                  <c:v>339000</c:v>
                </c:pt>
                <c:pt idx="597">
                  <c:v>263000</c:v>
                </c:pt>
                <c:pt idx="598">
                  <c:v>341000</c:v>
                </c:pt>
                <c:pt idx="599">
                  <c:v>281000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BD-4422-98E5-C6820C8079F0}"/>
            </c:ext>
          </c:extLst>
        </c:ser>
        <c:ser>
          <c:idx val="9"/>
          <c:order val="9"/>
          <c:tx>
            <c:strRef>
              <c:f>'Administration Series Data'!$K$5</c:f>
              <c:strCache>
                <c:ptCount val="1"/>
                <c:pt idx="0">
                  <c:v>George H. W. Bush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Data'!$K$6:$K$986</c:f>
              <c:numCache>
                <c:formatCode>General</c:formatCode>
                <c:ptCount val="981"/>
                <c:pt idx="600">
                  <c:v>263000</c:v>
                </c:pt>
                <c:pt idx="601">
                  <c:v>266000</c:v>
                </c:pt>
                <c:pt idx="602">
                  <c:v>194000</c:v>
                </c:pt>
                <c:pt idx="603">
                  <c:v>170000</c:v>
                </c:pt>
                <c:pt idx="604">
                  <c:v>122000</c:v>
                </c:pt>
                <c:pt idx="605">
                  <c:v>114000</c:v>
                </c:pt>
                <c:pt idx="606">
                  <c:v>42000</c:v>
                </c:pt>
                <c:pt idx="607">
                  <c:v>51000</c:v>
                </c:pt>
                <c:pt idx="608">
                  <c:v>249000</c:v>
                </c:pt>
                <c:pt idx="609">
                  <c:v>107000</c:v>
                </c:pt>
                <c:pt idx="610">
                  <c:v>276000</c:v>
                </c:pt>
                <c:pt idx="611">
                  <c:v>84000</c:v>
                </c:pt>
                <c:pt idx="612">
                  <c:v>363000</c:v>
                </c:pt>
                <c:pt idx="613">
                  <c:v>236000</c:v>
                </c:pt>
                <c:pt idx="614">
                  <c:v>209000</c:v>
                </c:pt>
                <c:pt idx="615">
                  <c:v>42000</c:v>
                </c:pt>
                <c:pt idx="616">
                  <c:v>153000</c:v>
                </c:pt>
                <c:pt idx="617">
                  <c:v>17000</c:v>
                </c:pt>
                <c:pt idx="618">
                  <c:v>-32000</c:v>
                </c:pt>
                <c:pt idx="619">
                  <c:v>-208000</c:v>
                </c:pt>
                <c:pt idx="620">
                  <c:v>-98000</c:v>
                </c:pt>
                <c:pt idx="621">
                  <c:v>-151000</c:v>
                </c:pt>
                <c:pt idx="622">
                  <c:v>-153000</c:v>
                </c:pt>
                <c:pt idx="623">
                  <c:v>-48000</c:v>
                </c:pt>
                <c:pt idx="624">
                  <c:v>-111000</c:v>
                </c:pt>
                <c:pt idx="625">
                  <c:v>-321000</c:v>
                </c:pt>
                <c:pt idx="626">
                  <c:v>-160000</c:v>
                </c:pt>
                <c:pt idx="627">
                  <c:v>-210000</c:v>
                </c:pt>
                <c:pt idx="628">
                  <c:v>-115000</c:v>
                </c:pt>
                <c:pt idx="629">
                  <c:v>85000</c:v>
                </c:pt>
                <c:pt idx="630">
                  <c:v>-42000</c:v>
                </c:pt>
                <c:pt idx="631">
                  <c:v>18000</c:v>
                </c:pt>
                <c:pt idx="632">
                  <c:v>26000</c:v>
                </c:pt>
                <c:pt idx="633">
                  <c:v>21000</c:v>
                </c:pt>
                <c:pt idx="634">
                  <c:v>-61000</c:v>
                </c:pt>
                <c:pt idx="635">
                  <c:v>32000</c:v>
                </c:pt>
                <c:pt idx="636">
                  <c:v>41000</c:v>
                </c:pt>
                <c:pt idx="637">
                  <c:v>-58000</c:v>
                </c:pt>
                <c:pt idx="638">
                  <c:v>54000</c:v>
                </c:pt>
                <c:pt idx="639">
                  <c:v>154000</c:v>
                </c:pt>
                <c:pt idx="640">
                  <c:v>130000</c:v>
                </c:pt>
                <c:pt idx="641">
                  <c:v>66000</c:v>
                </c:pt>
                <c:pt idx="642">
                  <c:v>78000</c:v>
                </c:pt>
                <c:pt idx="643">
                  <c:v>132000</c:v>
                </c:pt>
                <c:pt idx="644">
                  <c:v>34000</c:v>
                </c:pt>
                <c:pt idx="645">
                  <c:v>180000</c:v>
                </c:pt>
                <c:pt idx="646">
                  <c:v>133000</c:v>
                </c:pt>
                <c:pt idx="647">
                  <c:v>223000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D-4422-98E5-C6820C8079F0}"/>
            </c:ext>
          </c:extLst>
        </c:ser>
        <c:ser>
          <c:idx val="10"/>
          <c:order val="10"/>
          <c:tx>
            <c:strRef>
              <c:f>'Administration Series Data'!$L$5</c:f>
              <c:strCache>
                <c:ptCount val="1"/>
                <c:pt idx="0">
                  <c:v>Bill Clinton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Data'!$L$6:$L$986</c:f>
              <c:numCache>
                <c:formatCode>General</c:formatCode>
                <c:ptCount val="981"/>
                <c:pt idx="648">
                  <c:v>299000</c:v>
                </c:pt>
                <c:pt idx="649">
                  <c:v>250000</c:v>
                </c:pt>
                <c:pt idx="650">
                  <c:v>-50000</c:v>
                </c:pt>
                <c:pt idx="651">
                  <c:v>302000</c:v>
                </c:pt>
                <c:pt idx="652">
                  <c:v>272000</c:v>
                </c:pt>
                <c:pt idx="653">
                  <c:v>181000</c:v>
                </c:pt>
                <c:pt idx="654">
                  <c:v>306000</c:v>
                </c:pt>
                <c:pt idx="655">
                  <c:v>151000</c:v>
                </c:pt>
                <c:pt idx="656">
                  <c:v>242000</c:v>
                </c:pt>
                <c:pt idx="657">
                  <c:v>285000</c:v>
                </c:pt>
                <c:pt idx="658">
                  <c:v>251000</c:v>
                </c:pt>
                <c:pt idx="659">
                  <c:v>330000</c:v>
                </c:pt>
                <c:pt idx="660">
                  <c:v>281000</c:v>
                </c:pt>
                <c:pt idx="661">
                  <c:v>186000</c:v>
                </c:pt>
                <c:pt idx="662">
                  <c:v>461000</c:v>
                </c:pt>
                <c:pt idx="663">
                  <c:v>344000</c:v>
                </c:pt>
                <c:pt idx="664">
                  <c:v>335000</c:v>
                </c:pt>
                <c:pt idx="665">
                  <c:v>317000</c:v>
                </c:pt>
                <c:pt idx="666">
                  <c:v>372000</c:v>
                </c:pt>
                <c:pt idx="667">
                  <c:v>286000</c:v>
                </c:pt>
                <c:pt idx="668">
                  <c:v>351000</c:v>
                </c:pt>
                <c:pt idx="669">
                  <c:v>211000</c:v>
                </c:pt>
                <c:pt idx="670">
                  <c:v>411000</c:v>
                </c:pt>
                <c:pt idx="671">
                  <c:v>296000</c:v>
                </c:pt>
                <c:pt idx="672">
                  <c:v>336000</c:v>
                </c:pt>
                <c:pt idx="673">
                  <c:v>196000</c:v>
                </c:pt>
                <c:pt idx="674">
                  <c:v>210000</c:v>
                </c:pt>
                <c:pt idx="675">
                  <c:v>162000</c:v>
                </c:pt>
                <c:pt idx="676">
                  <c:v>-20000</c:v>
                </c:pt>
                <c:pt idx="677">
                  <c:v>237000</c:v>
                </c:pt>
                <c:pt idx="678">
                  <c:v>94000</c:v>
                </c:pt>
                <c:pt idx="679">
                  <c:v>254000</c:v>
                </c:pt>
                <c:pt idx="680">
                  <c:v>241000</c:v>
                </c:pt>
                <c:pt idx="681">
                  <c:v>156000</c:v>
                </c:pt>
                <c:pt idx="682">
                  <c:v>144000</c:v>
                </c:pt>
                <c:pt idx="683">
                  <c:v>145000</c:v>
                </c:pt>
                <c:pt idx="684">
                  <c:v>-4000</c:v>
                </c:pt>
                <c:pt idx="685">
                  <c:v>423000</c:v>
                </c:pt>
                <c:pt idx="686">
                  <c:v>254000</c:v>
                </c:pt>
                <c:pt idx="687">
                  <c:v>165000</c:v>
                </c:pt>
                <c:pt idx="688">
                  <c:v>328000</c:v>
                </c:pt>
                <c:pt idx="689">
                  <c:v>283000</c:v>
                </c:pt>
                <c:pt idx="690">
                  <c:v>246000</c:v>
                </c:pt>
                <c:pt idx="691">
                  <c:v>184000</c:v>
                </c:pt>
                <c:pt idx="692">
                  <c:v>211000</c:v>
                </c:pt>
                <c:pt idx="693">
                  <c:v>255000</c:v>
                </c:pt>
                <c:pt idx="694">
                  <c:v>296000</c:v>
                </c:pt>
                <c:pt idx="695">
                  <c:v>182000</c:v>
                </c:pt>
                <c:pt idx="696">
                  <c:v>220000</c:v>
                </c:pt>
                <c:pt idx="697">
                  <c:v>312000</c:v>
                </c:pt>
                <c:pt idx="698">
                  <c:v>315000</c:v>
                </c:pt>
                <c:pt idx="699">
                  <c:v>296000</c:v>
                </c:pt>
                <c:pt idx="700">
                  <c:v>260000</c:v>
                </c:pt>
                <c:pt idx="701">
                  <c:v>268000</c:v>
                </c:pt>
                <c:pt idx="702">
                  <c:v>297000</c:v>
                </c:pt>
                <c:pt idx="703">
                  <c:v>-18000</c:v>
                </c:pt>
                <c:pt idx="704">
                  <c:v>492000</c:v>
                </c:pt>
                <c:pt idx="705">
                  <c:v>344000</c:v>
                </c:pt>
                <c:pt idx="706">
                  <c:v>306000</c:v>
                </c:pt>
                <c:pt idx="707">
                  <c:v>314000</c:v>
                </c:pt>
                <c:pt idx="708">
                  <c:v>263000</c:v>
                </c:pt>
                <c:pt idx="709">
                  <c:v>204000</c:v>
                </c:pt>
                <c:pt idx="710">
                  <c:v>148000</c:v>
                </c:pt>
                <c:pt idx="711">
                  <c:v>278000</c:v>
                </c:pt>
                <c:pt idx="712">
                  <c:v>402000</c:v>
                </c:pt>
                <c:pt idx="713">
                  <c:v>232000</c:v>
                </c:pt>
                <c:pt idx="714">
                  <c:v>129000</c:v>
                </c:pt>
                <c:pt idx="715">
                  <c:v>339000</c:v>
                </c:pt>
                <c:pt idx="716">
                  <c:v>208000</c:v>
                </c:pt>
                <c:pt idx="717">
                  <c:v>202000</c:v>
                </c:pt>
                <c:pt idx="718">
                  <c:v>277000</c:v>
                </c:pt>
                <c:pt idx="719">
                  <c:v>365000</c:v>
                </c:pt>
                <c:pt idx="720">
                  <c:v>106000</c:v>
                </c:pt>
                <c:pt idx="721">
                  <c:v>418000</c:v>
                </c:pt>
                <c:pt idx="722">
                  <c:v>107000</c:v>
                </c:pt>
                <c:pt idx="723">
                  <c:v>370000</c:v>
                </c:pt>
                <c:pt idx="724">
                  <c:v>211000</c:v>
                </c:pt>
                <c:pt idx="725">
                  <c:v>281000</c:v>
                </c:pt>
                <c:pt idx="726">
                  <c:v>325000</c:v>
                </c:pt>
                <c:pt idx="727">
                  <c:v>155000</c:v>
                </c:pt>
                <c:pt idx="728">
                  <c:v>203000</c:v>
                </c:pt>
                <c:pt idx="729">
                  <c:v>405000</c:v>
                </c:pt>
                <c:pt idx="730">
                  <c:v>289000</c:v>
                </c:pt>
                <c:pt idx="731">
                  <c:v>306000</c:v>
                </c:pt>
                <c:pt idx="732">
                  <c:v>233000</c:v>
                </c:pt>
                <c:pt idx="733">
                  <c:v>119000</c:v>
                </c:pt>
                <c:pt idx="734">
                  <c:v>472000</c:v>
                </c:pt>
                <c:pt idx="735">
                  <c:v>292000</c:v>
                </c:pt>
                <c:pt idx="736">
                  <c:v>217000</c:v>
                </c:pt>
                <c:pt idx="737">
                  <c:v>-44000</c:v>
                </c:pt>
                <c:pt idx="738">
                  <c:v>175000</c:v>
                </c:pt>
                <c:pt idx="739">
                  <c:v>-6000</c:v>
                </c:pt>
                <c:pt idx="740">
                  <c:v>123000</c:v>
                </c:pt>
                <c:pt idx="741">
                  <c:v>-2000</c:v>
                </c:pt>
                <c:pt idx="742">
                  <c:v>205000</c:v>
                </c:pt>
                <c:pt idx="743">
                  <c:v>153000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BD-4422-98E5-C6820C8079F0}"/>
            </c:ext>
          </c:extLst>
        </c:ser>
        <c:ser>
          <c:idx val="11"/>
          <c:order val="11"/>
          <c:tx>
            <c:strRef>
              <c:f>'Administration Series Data'!$M$5</c:f>
              <c:strCache>
                <c:ptCount val="1"/>
                <c:pt idx="0">
                  <c:v>George W. Bush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Data'!$M$6:$M$986</c:f>
              <c:numCache>
                <c:formatCode>General</c:formatCode>
                <c:ptCount val="981"/>
                <c:pt idx="744">
                  <c:v>-11000</c:v>
                </c:pt>
                <c:pt idx="745">
                  <c:v>91000</c:v>
                </c:pt>
                <c:pt idx="746">
                  <c:v>-42000</c:v>
                </c:pt>
                <c:pt idx="747">
                  <c:v>-284000</c:v>
                </c:pt>
                <c:pt idx="748">
                  <c:v>-53000</c:v>
                </c:pt>
                <c:pt idx="749">
                  <c:v>-111000</c:v>
                </c:pt>
                <c:pt idx="750">
                  <c:v>-122000</c:v>
                </c:pt>
                <c:pt idx="751">
                  <c:v>-149000</c:v>
                </c:pt>
                <c:pt idx="752">
                  <c:v>-257000</c:v>
                </c:pt>
                <c:pt idx="753">
                  <c:v>-317000</c:v>
                </c:pt>
                <c:pt idx="754">
                  <c:v>-312000</c:v>
                </c:pt>
                <c:pt idx="755">
                  <c:v>-160000</c:v>
                </c:pt>
                <c:pt idx="756">
                  <c:v>-130000</c:v>
                </c:pt>
                <c:pt idx="757">
                  <c:v>-116000</c:v>
                </c:pt>
                <c:pt idx="758">
                  <c:v>-19000</c:v>
                </c:pt>
                <c:pt idx="759">
                  <c:v>-94000</c:v>
                </c:pt>
                <c:pt idx="760">
                  <c:v>11000</c:v>
                </c:pt>
                <c:pt idx="761">
                  <c:v>50000</c:v>
                </c:pt>
                <c:pt idx="762">
                  <c:v>-94000</c:v>
                </c:pt>
                <c:pt idx="763">
                  <c:v>-3000</c:v>
                </c:pt>
                <c:pt idx="764">
                  <c:v>-86000</c:v>
                </c:pt>
                <c:pt idx="765">
                  <c:v>127000</c:v>
                </c:pt>
                <c:pt idx="766">
                  <c:v>-13000</c:v>
                </c:pt>
                <c:pt idx="767">
                  <c:v>-143000</c:v>
                </c:pt>
                <c:pt idx="768">
                  <c:v>108000</c:v>
                </c:pt>
                <c:pt idx="769">
                  <c:v>-136000</c:v>
                </c:pt>
                <c:pt idx="770">
                  <c:v>-212000</c:v>
                </c:pt>
                <c:pt idx="771">
                  <c:v>-55000</c:v>
                </c:pt>
                <c:pt idx="772">
                  <c:v>19000</c:v>
                </c:pt>
                <c:pt idx="773">
                  <c:v>-2000</c:v>
                </c:pt>
                <c:pt idx="774">
                  <c:v>-3000</c:v>
                </c:pt>
                <c:pt idx="775">
                  <c:v>-42000</c:v>
                </c:pt>
                <c:pt idx="776">
                  <c:v>105000</c:v>
                </c:pt>
                <c:pt idx="777">
                  <c:v>200000</c:v>
                </c:pt>
                <c:pt idx="778">
                  <c:v>20000</c:v>
                </c:pt>
                <c:pt idx="779">
                  <c:v>114000</c:v>
                </c:pt>
                <c:pt idx="780">
                  <c:v>181000</c:v>
                </c:pt>
                <c:pt idx="781">
                  <c:v>56000</c:v>
                </c:pt>
                <c:pt idx="782">
                  <c:v>317000</c:v>
                </c:pt>
                <c:pt idx="783">
                  <c:v>269000</c:v>
                </c:pt>
                <c:pt idx="784">
                  <c:v>283000</c:v>
                </c:pt>
                <c:pt idx="785">
                  <c:v>99000</c:v>
                </c:pt>
                <c:pt idx="786">
                  <c:v>55000</c:v>
                </c:pt>
                <c:pt idx="787">
                  <c:v>89000</c:v>
                </c:pt>
                <c:pt idx="788">
                  <c:v>156000</c:v>
                </c:pt>
                <c:pt idx="789">
                  <c:v>354000</c:v>
                </c:pt>
                <c:pt idx="790">
                  <c:v>56000</c:v>
                </c:pt>
                <c:pt idx="791">
                  <c:v>121000</c:v>
                </c:pt>
                <c:pt idx="792">
                  <c:v>150000</c:v>
                </c:pt>
                <c:pt idx="793">
                  <c:v>258000</c:v>
                </c:pt>
                <c:pt idx="794">
                  <c:v>124000</c:v>
                </c:pt>
                <c:pt idx="795">
                  <c:v>362000</c:v>
                </c:pt>
                <c:pt idx="796">
                  <c:v>172000</c:v>
                </c:pt>
                <c:pt idx="797">
                  <c:v>252000</c:v>
                </c:pt>
                <c:pt idx="798">
                  <c:v>354000</c:v>
                </c:pt>
                <c:pt idx="799">
                  <c:v>202000</c:v>
                </c:pt>
                <c:pt idx="800">
                  <c:v>68000</c:v>
                </c:pt>
                <c:pt idx="801">
                  <c:v>89000</c:v>
                </c:pt>
                <c:pt idx="802">
                  <c:v>338000</c:v>
                </c:pt>
                <c:pt idx="803">
                  <c:v>156000</c:v>
                </c:pt>
                <c:pt idx="804">
                  <c:v>280000</c:v>
                </c:pt>
                <c:pt idx="805">
                  <c:v>308000</c:v>
                </c:pt>
                <c:pt idx="806">
                  <c:v>310000</c:v>
                </c:pt>
                <c:pt idx="807">
                  <c:v>158000</c:v>
                </c:pt>
                <c:pt idx="808">
                  <c:v>39000</c:v>
                </c:pt>
                <c:pt idx="809">
                  <c:v>81000</c:v>
                </c:pt>
                <c:pt idx="810">
                  <c:v>195000</c:v>
                </c:pt>
                <c:pt idx="811">
                  <c:v>174000</c:v>
                </c:pt>
                <c:pt idx="812">
                  <c:v>149000</c:v>
                </c:pt>
                <c:pt idx="813">
                  <c:v>9000</c:v>
                </c:pt>
                <c:pt idx="814">
                  <c:v>211000</c:v>
                </c:pt>
                <c:pt idx="815">
                  <c:v>186000</c:v>
                </c:pt>
                <c:pt idx="816">
                  <c:v>228000</c:v>
                </c:pt>
                <c:pt idx="817">
                  <c:v>81000</c:v>
                </c:pt>
                <c:pt idx="818">
                  <c:v>235000</c:v>
                </c:pt>
                <c:pt idx="819">
                  <c:v>49000</c:v>
                </c:pt>
                <c:pt idx="820">
                  <c:v>151000</c:v>
                </c:pt>
                <c:pt idx="821">
                  <c:v>76000</c:v>
                </c:pt>
                <c:pt idx="822">
                  <c:v>-31000</c:v>
                </c:pt>
                <c:pt idx="823">
                  <c:v>-23000</c:v>
                </c:pt>
                <c:pt idx="824">
                  <c:v>80000</c:v>
                </c:pt>
                <c:pt idx="825">
                  <c:v>79000</c:v>
                </c:pt>
                <c:pt idx="826">
                  <c:v>110000</c:v>
                </c:pt>
                <c:pt idx="827">
                  <c:v>108000</c:v>
                </c:pt>
                <c:pt idx="828">
                  <c:v>11000</c:v>
                </c:pt>
                <c:pt idx="829">
                  <c:v>-79000</c:v>
                </c:pt>
                <c:pt idx="830">
                  <c:v>-49000</c:v>
                </c:pt>
                <c:pt idx="831">
                  <c:v>-240000</c:v>
                </c:pt>
                <c:pt idx="832">
                  <c:v>-177000</c:v>
                </c:pt>
                <c:pt idx="833">
                  <c:v>-171000</c:v>
                </c:pt>
                <c:pt idx="834">
                  <c:v>-196000</c:v>
                </c:pt>
                <c:pt idx="835">
                  <c:v>-278000</c:v>
                </c:pt>
                <c:pt idx="836">
                  <c:v>-460000</c:v>
                </c:pt>
                <c:pt idx="837">
                  <c:v>-481000</c:v>
                </c:pt>
                <c:pt idx="838">
                  <c:v>-727000</c:v>
                </c:pt>
                <c:pt idx="839">
                  <c:v>-706000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BD-4422-98E5-C6820C8079F0}"/>
            </c:ext>
          </c:extLst>
        </c:ser>
        <c:ser>
          <c:idx val="12"/>
          <c:order val="12"/>
          <c:tx>
            <c:strRef>
              <c:f>'Administration Series Data'!$N$5</c:f>
              <c:strCache>
                <c:ptCount val="1"/>
                <c:pt idx="0">
                  <c:v>Barack Obama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Data'!$N$6:$N$986</c:f>
              <c:numCache>
                <c:formatCode>General</c:formatCode>
                <c:ptCount val="981"/>
                <c:pt idx="840">
                  <c:v>-784000</c:v>
                </c:pt>
                <c:pt idx="841">
                  <c:v>-743000</c:v>
                </c:pt>
                <c:pt idx="842">
                  <c:v>-800000</c:v>
                </c:pt>
                <c:pt idx="843">
                  <c:v>-695000</c:v>
                </c:pt>
                <c:pt idx="844">
                  <c:v>-342000</c:v>
                </c:pt>
                <c:pt idx="845">
                  <c:v>-467000</c:v>
                </c:pt>
                <c:pt idx="846">
                  <c:v>-340000</c:v>
                </c:pt>
                <c:pt idx="847">
                  <c:v>-183000</c:v>
                </c:pt>
                <c:pt idx="848">
                  <c:v>-241000</c:v>
                </c:pt>
                <c:pt idx="849">
                  <c:v>-199000</c:v>
                </c:pt>
                <c:pt idx="850">
                  <c:v>12000</c:v>
                </c:pt>
                <c:pt idx="851">
                  <c:v>-269000</c:v>
                </c:pt>
                <c:pt idx="852">
                  <c:v>2000</c:v>
                </c:pt>
                <c:pt idx="853">
                  <c:v>-92000</c:v>
                </c:pt>
                <c:pt idx="854">
                  <c:v>181000</c:v>
                </c:pt>
                <c:pt idx="855">
                  <c:v>231000</c:v>
                </c:pt>
                <c:pt idx="856">
                  <c:v>540000</c:v>
                </c:pt>
                <c:pt idx="857">
                  <c:v>-139000</c:v>
                </c:pt>
                <c:pt idx="858">
                  <c:v>-84000</c:v>
                </c:pt>
                <c:pt idx="859">
                  <c:v>-5000</c:v>
                </c:pt>
                <c:pt idx="860">
                  <c:v>-65000</c:v>
                </c:pt>
                <c:pt idx="861">
                  <c:v>268000</c:v>
                </c:pt>
                <c:pt idx="862">
                  <c:v>125000</c:v>
                </c:pt>
                <c:pt idx="863">
                  <c:v>72000</c:v>
                </c:pt>
                <c:pt idx="864">
                  <c:v>19000</c:v>
                </c:pt>
                <c:pt idx="865">
                  <c:v>212000</c:v>
                </c:pt>
                <c:pt idx="866">
                  <c:v>235000</c:v>
                </c:pt>
                <c:pt idx="867">
                  <c:v>314000</c:v>
                </c:pt>
                <c:pt idx="868">
                  <c:v>101000</c:v>
                </c:pt>
                <c:pt idx="869">
                  <c:v>236000</c:v>
                </c:pt>
                <c:pt idx="870">
                  <c:v>60000</c:v>
                </c:pt>
                <c:pt idx="871">
                  <c:v>126000</c:v>
                </c:pt>
                <c:pt idx="872">
                  <c:v>233000</c:v>
                </c:pt>
                <c:pt idx="873">
                  <c:v>204000</c:v>
                </c:pt>
                <c:pt idx="874">
                  <c:v>132000</c:v>
                </c:pt>
                <c:pt idx="875">
                  <c:v>202000</c:v>
                </c:pt>
                <c:pt idx="876">
                  <c:v>354000</c:v>
                </c:pt>
                <c:pt idx="877">
                  <c:v>262000</c:v>
                </c:pt>
                <c:pt idx="878">
                  <c:v>240000</c:v>
                </c:pt>
                <c:pt idx="879">
                  <c:v>82000</c:v>
                </c:pt>
                <c:pt idx="880">
                  <c:v>100000</c:v>
                </c:pt>
                <c:pt idx="881">
                  <c:v>73000</c:v>
                </c:pt>
                <c:pt idx="882">
                  <c:v>152000</c:v>
                </c:pt>
                <c:pt idx="883">
                  <c:v>172000</c:v>
                </c:pt>
                <c:pt idx="884">
                  <c:v>187000</c:v>
                </c:pt>
                <c:pt idx="885">
                  <c:v>159000</c:v>
                </c:pt>
                <c:pt idx="886">
                  <c:v>156000</c:v>
                </c:pt>
                <c:pt idx="887">
                  <c:v>239000</c:v>
                </c:pt>
                <c:pt idx="888">
                  <c:v>191000</c:v>
                </c:pt>
                <c:pt idx="889">
                  <c:v>278000</c:v>
                </c:pt>
                <c:pt idx="890">
                  <c:v>139000</c:v>
                </c:pt>
                <c:pt idx="891">
                  <c:v>191000</c:v>
                </c:pt>
                <c:pt idx="892">
                  <c:v>222000</c:v>
                </c:pt>
                <c:pt idx="893">
                  <c:v>181000</c:v>
                </c:pt>
                <c:pt idx="894">
                  <c:v>112000</c:v>
                </c:pt>
                <c:pt idx="895">
                  <c:v>242000</c:v>
                </c:pt>
                <c:pt idx="896">
                  <c:v>187000</c:v>
                </c:pt>
                <c:pt idx="897">
                  <c:v>225000</c:v>
                </c:pt>
                <c:pt idx="898">
                  <c:v>264000</c:v>
                </c:pt>
                <c:pt idx="899">
                  <c:v>69000</c:v>
                </c:pt>
                <c:pt idx="900">
                  <c:v>175000</c:v>
                </c:pt>
                <c:pt idx="901">
                  <c:v>166000</c:v>
                </c:pt>
                <c:pt idx="902">
                  <c:v>254000</c:v>
                </c:pt>
                <c:pt idx="903">
                  <c:v>325000</c:v>
                </c:pt>
                <c:pt idx="904">
                  <c:v>218000</c:v>
                </c:pt>
                <c:pt idx="905">
                  <c:v>326000</c:v>
                </c:pt>
                <c:pt idx="906">
                  <c:v>232000</c:v>
                </c:pt>
                <c:pt idx="907">
                  <c:v>188000</c:v>
                </c:pt>
                <c:pt idx="908">
                  <c:v>309000</c:v>
                </c:pt>
                <c:pt idx="909">
                  <c:v>252000</c:v>
                </c:pt>
                <c:pt idx="910">
                  <c:v>291000</c:v>
                </c:pt>
                <c:pt idx="911">
                  <c:v>268000</c:v>
                </c:pt>
                <c:pt idx="912">
                  <c:v>191000</c:v>
                </c:pt>
                <c:pt idx="913">
                  <c:v>271000</c:v>
                </c:pt>
                <c:pt idx="914">
                  <c:v>71000</c:v>
                </c:pt>
                <c:pt idx="915">
                  <c:v>284000</c:v>
                </c:pt>
                <c:pt idx="916">
                  <c:v>331000</c:v>
                </c:pt>
                <c:pt idx="917">
                  <c:v>174000</c:v>
                </c:pt>
                <c:pt idx="918">
                  <c:v>302000</c:v>
                </c:pt>
                <c:pt idx="919">
                  <c:v>125000</c:v>
                </c:pt>
                <c:pt idx="920">
                  <c:v>155000</c:v>
                </c:pt>
                <c:pt idx="921">
                  <c:v>306000</c:v>
                </c:pt>
                <c:pt idx="922">
                  <c:v>237000</c:v>
                </c:pt>
                <c:pt idx="923">
                  <c:v>273000</c:v>
                </c:pt>
                <c:pt idx="924">
                  <c:v>73000</c:v>
                </c:pt>
                <c:pt idx="925">
                  <c:v>263000</c:v>
                </c:pt>
                <c:pt idx="926">
                  <c:v>229000</c:v>
                </c:pt>
                <c:pt idx="927">
                  <c:v>187000</c:v>
                </c:pt>
                <c:pt idx="928">
                  <c:v>42000</c:v>
                </c:pt>
                <c:pt idx="929">
                  <c:v>267000</c:v>
                </c:pt>
                <c:pt idx="930">
                  <c:v>354000</c:v>
                </c:pt>
                <c:pt idx="931">
                  <c:v>135000</c:v>
                </c:pt>
                <c:pt idx="932">
                  <c:v>269000</c:v>
                </c:pt>
                <c:pt idx="933">
                  <c:v>145000</c:v>
                </c:pt>
                <c:pt idx="934">
                  <c:v>151000</c:v>
                </c:pt>
                <c:pt idx="935">
                  <c:v>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BD-4422-98E5-C6820C8079F0}"/>
            </c:ext>
          </c:extLst>
        </c:ser>
        <c:ser>
          <c:idx val="13"/>
          <c:order val="13"/>
          <c:tx>
            <c:strRef>
              <c:f>'Administration Series Data'!$O$5</c:f>
              <c:strCache>
                <c:ptCount val="1"/>
                <c:pt idx="0">
                  <c:v>Donald Trump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'Administration Series Data'!$A$6:$A$986</c:f>
              <c:numCache>
                <c:formatCode>yyyy\-mm\-dd;@</c:formatCode>
                <c:ptCount val="981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</c:numCache>
            </c:numRef>
          </c:cat>
          <c:val>
            <c:numRef>
              <c:f>'Administration Series Data'!$O$6:$O$986</c:f>
              <c:numCache>
                <c:formatCode>General</c:formatCode>
                <c:ptCount val="981"/>
                <c:pt idx="936">
                  <c:v>185000</c:v>
                </c:pt>
                <c:pt idx="937">
                  <c:v>188000</c:v>
                </c:pt>
                <c:pt idx="938">
                  <c:v>129000</c:v>
                </c:pt>
                <c:pt idx="939">
                  <c:v>197000</c:v>
                </c:pt>
                <c:pt idx="940">
                  <c:v>155000</c:v>
                </c:pt>
                <c:pt idx="941">
                  <c:v>216000</c:v>
                </c:pt>
                <c:pt idx="942">
                  <c:v>215000</c:v>
                </c:pt>
                <c:pt idx="943">
                  <c:v>184000</c:v>
                </c:pt>
                <c:pt idx="944">
                  <c:v>18000</c:v>
                </c:pt>
                <c:pt idx="945">
                  <c:v>267000</c:v>
                </c:pt>
                <c:pt idx="946">
                  <c:v>225000</c:v>
                </c:pt>
                <c:pt idx="947">
                  <c:v>130000</c:v>
                </c:pt>
                <c:pt idx="948">
                  <c:v>121000</c:v>
                </c:pt>
                <c:pt idx="949">
                  <c:v>406000</c:v>
                </c:pt>
                <c:pt idx="950">
                  <c:v>176000</c:v>
                </c:pt>
                <c:pt idx="951">
                  <c:v>137000</c:v>
                </c:pt>
                <c:pt idx="952">
                  <c:v>278000</c:v>
                </c:pt>
                <c:pt idx="953">
                  <c:v>219000</c:v>
                </c:pt>
                <c:pt idx="954">
                  <c:v>136000</c:v>
                </c:pt>
                <c:pt idx="955">
                  <c:v>244000</c:v>
                </c:pt>
                <c:pt idx="956">
                  <c:v>80000</c:v>
                </c:pt>
                <c:pt idx="957">
                  <c:v>201000</c:v>
                </c:pt>
                <c:pt idx="958">
                  <c:v>134000</c:v>
                </c:pt>
                <c:pt idx="959">
                  <c:v>182000</c:v>
                </c:pt>
                <c:pt idx="960">
                  <c:v>269000</c:v>
                </c:pt>
                <c:pt idx="961">
                  <c:v>1000</c:v>
                </c:pt>
                <c:pt idx="962">
                  <c:v>147000</c:v>
                </c:pt>
                <c:pt idx="963">
                  <c:v>210000</c:v>
                </c:pt>
                <c:pt idx="964">
                  <c:v>85000</c:v>
                </c:pt>
                <c:pt idx="965">
                  <c:v>182000</c:v>
                </c:pt>
                <c:pt idx="966">
                  <c:v>194000</c:v>
                </c:pt>
                <c:pt idx="967">
                  <c:v>207000</c:v>
                </c:pt>
                <c:pt idx="968">
                  <c:v>208000</c:v>
                </c:pt>
                <c:pt idx="969">
                  <c:v>185000</c:v>
                </c:pt>
                <c:pt idx="970">
                  <c:v>261000</c:v>
                </c:pt>
                <c:pt idx="971">
                  <c:v>184000</c:v>
                </c:pt>
                <c:pt idx="972">
                  <c:v>214000</c:v>
                </c:pt>
                <c:pt idx="973">
                  <c:v>251000</c:v>
                </c:pt>
                <c:pt idx="974">
                  <c:v>-1373000</c:v>
                </c:pt>
                <c:pt idx="975">
                  <c:v>-20787000</c:v>
                </c:pt>
                <c:pt idx="976">
                  <c:v>2725000</c:v>
                </c:pt>
                <c:pt idx="977">
                  <c:v>4781000</c:v>
                </c:pt>
                <c:pt idx="978">
                  <c:v>1761000</c:v>
                </c:pt>
                <c:pt idx="979">
                  <c:v>1489000</c:v>
                </c:pt>
                <c:pt idx="980">
                  <c:v>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BD-4422-98E5-C6820C80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50831"/>
        <c:axId val="296422591"/>
      </c:lineChart>
      <c:dateAx>
        <c:axId val="29685083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2591"/>
        <c:crosses val="autoZero"/>
        <c:auto val="1"/>
        <c:lblOffset val="100"/>
        <c:baseTimeUnit val="months"/>
      </c:dateAx>
      <c:valAx>
        <c:axId val="2964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2</xdr:row>
      <xdr:rowOff>142874</xdr:rowOff>
    </xdr:from>
    <xdr:to>
      <xdr:col>26</xdr:col>
      <xdr:colOff>66676</xdr:colOff>
      <xdr:row>54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24B45-DDB1-442D-9030-DC1B943D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2</xdr:row>
      <xdr:rowOff>142875</xdr:rowOff>
    </xdr:from>
    <xdr:to>
      <xdr:col>44</xdr:col>
      <xdr:colOff>347664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ED85D-18D7-4E3D-A00B-4E73358CC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</xdr:colOff>
      <xdr:row>54</xdr:row>
      <xdr:rowOff>142875</xdr:rowOff>
    </xdr:from>
    <xdr:to>
      <xdr:col>44</xdr:col>
      <xdr:colOff>338139</xdr:colOff>
      <xdr:row>106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303C8-08A5-4A11-865A-19C01AFE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114300</xdr:rowOff>
    </xdr:from>
    <xdr:to>
      <xdr:col>15</xdr:col>
      <xdr:colOff>533400</xdr:colOff>
      <xdr:row>62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C56CE-B8CD-4D16-8A31-954227763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9"/>
  <sheetViews>
    <sheetView workbookViewId="0">
      <selection activeCell="C10" sqref="C10"/>
    </sheetView>
  </sheetViews>
  <sheetFormatPr defaultRowHeight="12.75" x14ac:dyDescent="0.2"/>
  <cols>
    <col min="1" max="1" width="12.42578125" style="2" customWidth="1"/>
    <col min="2" max="2" width="10.140625" style="1" bestFit="1" customWidth="1"/>
    <col min="3" max="3" width="20.7109375" style="5" customWidth="1"/>
    <col min="4" max="4" width="20.7109375" style="7" customWidth="1"/>
    <col min="5" max="5" width="20.7109375" style="5" customWidth="1"/>
    <col min="6" max="256" width="20.7109375" customWidth="1"/>
  </cols>
  <sheetData>
    <row r="1" spans="1:6" x14ac:dyDescent="0.2">
      <c r="A1" s="2" t="s">
        <v>0</v>
      </c>
    </row>
    <row r="2" spans="1:6" x14ac:dyDescent="0.2">
      <c r="A2" s="2" t="s">
        <v>1</v>
      </c>
    </row>
    <row r="3" spans="1:6" x14ac:dyDescent="0.2">
      <c r="A3" s="2" t="s">
        <v>2</v>
      </c>
    </row>
    <row r="4" spans="1:6" x14ac:dyDescent="0.2">
      <c r="A4" s="2" t="s">
        <v>3</v>
      </c>
    </row>
    <row r="5" spans="1:6" x14ac:dyDescent="0.2">
      <c r="A5" s="2" t="s">
        <v>4</v>
      </c>
    </row>
    <row r="6" spans="1:6" x14ac:dyDescent="0.2">
      <c r="A6" s="2" t="s">
        <v>5</v>
      </c>
    </row>
    <row r="8" spans="1:6" x14ac:dyDescent="0.2">
      <c r="A8" s="1" t="s">
        <v>7</v>
      </c>
      <c r="B8" s="3" t="s">
        <v>9</v>
      </c>
      <c r="C8" s="5" t="s">
        <v>8</v>
      </c>
      <c r="D8" s="8" t="s">
        <v>32</v>
      </c>
      <c r="E8" s="6" t="s">
        <v>31</v>
      </c>
      <c r="F8" t="s">
        <v>6</v>
      </c>
    </row>
    <row r="9" spans="1:6" x14ac:dyDescent="0.2">
      <c r="A9" s="1">
        <f t="shared" ref="A9:A72" si="0">YEAR(B9)</f>
        <v>1939</v>
      </c>
      <c r="B9" s="2">
        <v>14246</v>
      </c>
      <c r="C9" s="5" t="str">
        <f>INDEX('Presidential Data'!$A$2:$B$83,MATCH('FRED Graph'!$A9,'Presidential Data'!$A$2:$A$83,),2)</f>
        <v>Democratic</v>
      </c>
      <c r="E9" s="1"/>
      <c r="F9" s="1">
        <v>29923000</v>
      </c>
    </row>
    <row r="10" spans="1:6" x14ac:dyDescent="0.2">
      <c r="A10" s="1">
        <f t="shared" si="0"/>
        <v>1939</v>
      </c>
      <c r="B10" s="2">
        <v>14277</v>
      </c>
      <c r="C10" s="5" t="str">
        <f>INDEX('Presidential Data'!$A$2:$B$83,MATCH('FRED Graph'!$A10,'Presidential Data'!$A$2:$A$83,),2)</f>
        <v>Democratic</v>
      </c>
      <c r="D10" s="7">
        <f>E10/F9</f>
        <v>5.9151823012398488E-3</v>
      </c>
      <c r="E10" s="1">
        <f>F10-F9</f>
        <v>177000</v>
      </c>
      <c r="F10" s="1">
        <v>30100000</v>
      </c>
    </row>
    <row r="11" spans="1:6" x14ac:dyDescent="0.2">
      <c r="A11" s="1">
        <f t="shared" si="0"/>
        <v>1939</v>
      </c>
      <c r="B11" s="2">
        <v>14305</v>
      </c>
      <c r="C11" s="5" t="str">
        <f>INDEX('Presidential Data'!$A$2:$B$83,MATCH('FRED Graph'!$A11,'Presidential Data'!$A$2:$A$83,),2)</f>
        <v>Democratic</v>
      </c>
      <c r="D11" s="7">
        <f t="shared" ref="D11:D74" si="1">E11/F10</f>
        <v>5.980066445182724E-3</v>
      </c>
      <c r="E11" s="1">
        <f t="shared" ref="E11:E74" si="2">F11-F10</f>
        <v>180000</v>
      </c>
      <c r="F11" s="1">
        <v>30280000</v>
      </c>
    </row>
    <row r="12" spans="1:6" x14ac:dyDescent="0.2">
      <c r="A12" s="1">
        <f t="shared" si="0"/>
        <v>1939</v>
      </c>
      <c r="B12" s="2">
        <v>14336</v>
      </c>
      <c r="C12" s="5" t="str">
        <f>INDEX('Presidential Data'!$A$2:$B$83,MATCH('FRED Graph'!$A12,'Presidential Data'!$A$2:$A$83,),2)</f>
        <v>Democratic</v>
      </c>
      <c r="D12" s="7">
        <f t="shared" si="1"/>
        <v>-6.1426684280052844E-3</v>
      </c>
      <c r="E12" s="1">
        <f t="shared" si="2"/>
        <v>-186000</v>
      </c>
      <c r="F12" s="1">
        <v>30094000</v>
      </c>
    </row>
    <row r="13" spans="1:6" x14ac:dyDescent="0.2">
      <c r="A13" s="1">
        <f t="shared" si="0"/>
        <v>1939</v>
      </c>
      <c r="B13" s="2">
        <v>14366</v>
      </c>
      <c r="C13" s="5" t="str">
        <f>INDEX('Presidential Data'!$A$2:$B$83,MATCH('FRED Graph'!$A13,'Presidential Data'!$A$2:$A$83,),2)</f>
        <v>Democratic</v>
      </c>
      <c r="D13" s="7">
        <f t="shared" si="1"/>
        <v>6.8119891008174387E-3</v>
      </c>
      <c r="E13" s="1">
        <f t="shared" si="2"/>
        <v>205000</v>
      </c>
      <c r="F13" s="1">
        <v>30299000</v>
      </c>
    </row>
    <row r="14" spans="1:6" x14ac:dyDescent="0.2">
      <c r="A14" s="1">
        <f t="shared" si="0"/>
        <v>1939</v>
      </c>
      <c r="B14" s="2">
        <v>14397</v>
      </c>
      <c r="C14" s="5" t="str">
        <f>INDEX('Presidential Data'!$A$2:$B$83,MATCH('FRED Graph'!$A14,'Presidential Data'!$A$2:$A$83,),2)</f>
        <v>Democratic</v>
      </c>
      <c r="D14" s="7">
        <f t="shared" si="1"/>
        <v>6.6998910855143737E-3</v>
      </c>
      <c r="E14" s="1">
        <f t="shared" si="2"/>
        <v>203000</v>
      </c>
      <c r="F14" s="1">
        <v>30502000</v>
      </c>
    </row>
    <row r="15" spans="1:6" x14ac:dyDescent="0.2">
      <c r="A15" s="1">
        <f t="shared" si="0"/>
        <v>1939</v>
      </c>
      <c r="B15" s="2">
        <v>14427</v>
      </c>
      <c r="C15" s="5" t="str">
        <f>INDEX('Presidential Data'!$A$2:$B$83,MATCH('FRED Graph'!$A15,'Presidential Data'!$A$2:$A$83,),2)</f>
        <v>Democratic</v>
      </c>
      <c r="D15" s="7">
        <f t="shared" si="1"/>
        <v>-2.7211330404563637E-3</v>
      </c>
      <c r="E15" s="1">
        <f t="shared" si="2"/>
        <v>-83000</v>
      </c>
      <c r="F15" s="1">
        <v>30419000</v>
      </c>
    </row>
    <row r="16" spans="1:6" x14ac:dyDescent="0.2">
      <c r="A16" s="1">
        <f t="shared" si="0"/>
        <v>1939</v>
      </c>
      <c r="B16" s="2">
        <v>14458</v>
      </c>
      <c r="C16" s="5" t="str">
        <f>INDEX('Presidential Data'!$A$2:$B$83,MATCH('FRED Graph'!$A16,'Presidential Data'!$A$2:$A$83,),2)</f>
        <v>Democratic</v>
      </c>
      <c r="D16" s="7">
        <f t="shared" si="1"/>
        <v>8.0213024754265429E-3</v>
      </c>
      <c r="E16" s="1">
        <f t="shared" si="2"/>
        <v>244000</v>
      </c>
      <c r="F16" s="1">
        <v>30663000</v>
      </c>
    </row>
    <row r="17" spans="1:6" x14ac:dyDescent="0.2">
      <c r="A17" s="1">
        <f t="shared" si="0"/>
        <v>1939</v>
      </c>
      <c r="B17" s="2">
        <v>14489</v>
      </c>
      <c r="C17" s="5" t="str">
        <f>INDEX('Presidential Data'!$A$2:$B$83,MATCH('FRED Graph'!$A17,'Presidential Data'!$A$2:$A$83,),2)</f>
        <v>Democratic</v>
      </c>
      <c r="D17" s="7">
        <f t="shared" si="1"/>
        <v>1.2001434954179303E-2</v>
      </c>
      <c r="E17" s="1">
        <f t="shared" si="2"/>
        <v>368000</v>
      </c>
      <c r="F17" s="1">
        <v>31031000</v>
      </c>
    </row>
    <row r="18" spans="1:6" x14ac:dyDescent="0.2">
      <c r="A18" s="1">
        <f t="shared" si="0"/>
        <v>1939</v>
      </c>
      <c r="B18" s="2">
        <v>14519</v>
      </c>
      <c r="C18" s="5" t="str">
        <f>INDEX('Presidential Data'!$A$2:$B$83,MATCH('FRED Graph'!$A18,'Presidential Data'!$A$2:$A$83,),2)</f>
        <v>Democratic</v>
      </c>
      <c r="D18" s="7">
        <f t="shared" si="1"/>
        <v>1.2245818697431601E-2</v>
      </c>
      <c r="E18" s="1">
        <f t="shared" si="2"/>
        <v>380000</v>
      </c>
      <c r="F18" s="1">
        <v>31411000</v>
      </c>
    </row>
    <row r="19" spans="1:6" x14ac:dyDescent="0.2">
      <c r="A19" s="1">
        <f t="shared" si="0"/>
        <v>1939</v>
      </c>
      <c r="B19" s="2">
        <v>14550</v>
      </c>
      <c r="C19" s="5" t="str">
        <f>INDEX('Presidential Data'!$A$2:$B$83,MATCH('FRED Graph'!$A19,'Presidential Data'!$A$2:$A$83,),2)</f>
        <v>Democratic</v>
      </c>
      <c r="D19" s="7">
        <f t="shared" si="1"/>
        <v>1.8783228805195633E-3</v>
      </c>
      <c r="E19" s="1">
        <f t="shared" si="2"/>
        <v>59000</v>
      </c>
      <c r="F19" s="1">
        <v>31470000</v>
      </c>
    </row>
    <row r="20" spans="1:6" x14ac:dyDescent="0.2">
      <c r="A20" s="1">
        <f t="shared" si="0"/>
        <v>1939</v>
      </c>
      <c r="B20" s="2">
        <v>14580</v>
      </c>
      <c r="C20" s="5" t="str">
        <f>INDEX('Presidential Data'!$A$2:$B$83,MATCH('FRED Graph'!$A20,'Presidential Data'!$A$2:$A$83,),2)</f>
        <v>Democratic</v>
      </c>
      <c r="D20" s="7">
        <f t="shared" si="1"/>
        <v>2.2878932316491899E-3</v>
      </c>
      <c r="E20" s="1">
        <f t="shared" si="2"/>
        <v>72000</v>
      </c>
      <c r="F20" s="1">
        <v>31542000</v>
      </c>
    </row>
    <row r="21" spans="1:6" x14ac:dyDescent="0.2">
      <c r="A21" s="1">
        <f t="shared" si="0"/>
        <v>1940</v>
      </c>
      <c r="B21" s="2">
        <v>14611</v>
      </c>
      <c r="C21" s="5" t="str">
        <f>INDEX('Presidential Data'!$A$2:$B$83,MATCH('FRED Graph'!$A21,'Presidential Data'!$A$2:$A$83,),2)</f>
        <v>Democratic</v>
      </c>
      <c r="D21" s="7">
        <f t="shared" si="1"/>
        <v>1.9339293640225732E-3</v>
      </c>
      <c r="E21" s="1">
        <f t="shared" si="2"/>
        <v>61000</v>
      </c>
      <c r="F21" s="1">
        <v>31603000</v>
      </c>
    </row>
    <row r="22" spans="1:6" x14ac:dyDescent="0.2">
      <c r="A22" s="1">
        <f t="shared" si="0"/>
        <v>1940</v>
      </c>
      <c r="B22" s="2">
        <v>14642</v>
      </c>
      <c r="C22" s="5" t="str">
        <f>INDEX('Presidential Data'!$A$2:$B$83,MATCH('FRED Graph'!$A22,'Presidential Data'!$A$2:$A$83,),2)</f>
        <v>Democratic</v>
      </c>
      <c r="D22" s="7">
        <f t="shared" si="1"/>
        <v>3.5439673448723224E-3</v>
      </c>
      <c r="E22" s="1">
        <f t="shared" si="2"/>
        <v>112000</v>
      </c>
      <c r="F22" s="1">
        <v>31715000</v>
      </c>
    </row>
    <row r="23" spans="1:6" x14ac:dyDescent="0.2">
      <c r="A23" s="1">
        <f t="shared" si="0"/>
        <v>1940</v>
      </c>
      <c r="B23" s="2">
        <v>14671</v>
      </c>
      <c r="C23" s="5" t="str">
        <f>INDEX('Presidential Data'!$A$2:$B$83,MATCH('FRED Graph'!$A23,'Presidential Data'!$A$2:$A$83,),2)</f>
        <v>Democratic</v>
      </c>
      <c r="D23" s="7">
        <f t="shared" si="1"/>
        <v>3.4683903515686583E-3</v>
      </c>
      <c r="E23" s="1">
        <f t="shared" si="2"/>
        <v>110000</v>
      </c>
      <c r="F23" s="1">
        <v>31825000</v>
      </c>
    </row>
    <row r="24" spans="1:6" x14ac:dyDescent="0.2">
      <c r="A24" s="1">
        <f t="shared" si="0"/>
        <v>1940</v>
      </c>
      <c r="B24" s="2">
        <v>14702</v>
      </c>
      <c r="C24" s="5" t="str">
        <f>INDEX('Presidential Data'!$A$2:$B$83,MATCH('FRED Graph'!$A24,'Presidential Data'!$A$2:$A$83,),2)</f>
        <v>Democratic</v>
      </c>
      <c r="D24" s="7">
        <f t="shared" si="1"/>
        <v>-3.8963079340141398E-3</v>
      </c>
      <c r="E24" s="1">
        <f t="shared" si="2"/>
        <v>-124000</v>
      </c>
      <c r="F24" s="1">
        <v>31701000</v>
      </c>
    </row>
    <row r="25" spans="1:6" x14ac:dyDescent="0.2">
      <c r="A25" s="1">
        <f t="shared" si="0"/>
        <v>1940</v>
      </c>
      <c r="B25" s="2">
        <v>14732</v>
      </c>
      <c r="C25" s="5" t="str">
        <f>INDEX('Presidential Data'!$A$2:$B$83,MATCH('FRED Graph'!$A25,'Presidential Data'!$A$2:$A$83,),2)</f>
        <v>Democratic</v>
      </c>
      <c r="D25" s="7">
        <f t="shared" si="1"/>
        <v>5.6149648276079623E-3</v>
      </c>
      <c r="E25" s="1">
        <f t="shared" si="2"/>
        <v>178000</v>
      </c>
      <c r="F25" s="1">
        <v>31879000</v>
      </c>
    </row>
    <row r="26" spans="1:6" x14ac:dyDescent="0.2">
      <c r="A26" s="1">
        <f t="shared" si="0"/>
        <v>1940</v>
      </c>
      <c r="B26" s="2">
        <v>14763</v>
      </c>
      <c r="C26" s="5" t="str">
        <f>INDEX('Presidential Data'!$A$2:$B$83,MATCH('FRED Graph'!$A26,'Presidential Data'!$A$2:$A$83,),2)</f>
        <v>Democratic</v>
      </c>
      <c r="D26" s="7">
        <f t="shared" si="1"/>
        <v>3.074124031494087E-3</v>
      </c>
      <c r="E26" s="1">
        <f t="shared" si="2"/>
        <v>98000</v>
      </c>
      <c r="F26" s="1">
        <v>31977000</v>
      </c>
    </row>
    <row r="27" spans="1:6" x14ac:dyDescent="0.2">
      <c r="A27" s="1">
        <f t="shared" si="0"/>
        <v>1940</v>
      </c>
      <c r="B27" s="2">
        <v>14793</v>
      </c>
      <c r="C27" s="5" t="str">
        <f>INDEX('Presidential Data'!$A$2:$B$83,MATCH('FRED Graph'!$A27,'Presidential Data'!$A$2:$A$83,),2)</f>
        <v>Democratic</v>
      </c>
      <c r="D27" s="7">
        <f t="shared" si="1"/>
        <v>-1.0945366982518686E-3</v>
      </c>
      <c r="E27" s="1">
        <f t="shared" si="2"/>
        <v>-35000</v>
      </c>
      <c r="F27" s="1">
        <v>31942000</v>
      </c>
    </row>
    <row r="28" spans="1:6" x14ac:dyDescent="0.2">
      <c r="A28" s="1">
        <f t="shared" si="0"/>
        <v>1940</v>
      </c>
      <c r="B28" s="2">
        <v>14824</v>
      </c>
      <c r="C28" s="5" t="str">
        <f>INDEX('Presidential Data'!$A$2:$B$83,MATCH('FRED Graph'!$A28,'Presidential Data'!$A$2:$A$83,),2)</f>
        <v>Democratic</v>
      </c>
      <c r="D28" s="7">
        <f t="shared" si="1"/>
        <v>1.2835764823743035E-2</v>
      </c>
      <c r="E28" s="1">
        <f t="shared" si="2"/>
        <v>410000</v>
      </c>
      <c r="F28" s="1">
        <v>32352000</v>
      </c>
    </row>
    <row r="29" spans="1:6" x14ac:dyDescent="0.2">
      <c r="A29" s="1">
        <f t="shared" si="0"/>
        <v>1940</v>
      </c>
      <c r="B29" s="2">
        <v>14855</v>
      </c>
      <c r="C29" s="5" t="str">
        <f>INDEX('Presidential Data'!$A$2:$B$83,MATCH('FRED Graph'!$A29,'Presidential Data'!$A$2:$A$83,),2)</f>
        <v>Democratic</v>
      </c>
      <c r="D29" s="7">
        <f t="shared" si="1"/>
        <v>1.415677546983185E-2</v>
      </c>
      <c r="E29" s="1">
        <f t="shared" si="2"/>
        <v>458000</v>
      </c>
      <c r="F29" s="1">
        <v>32810000</v>
      </c>
    </row>
    <row r="30" spans="1:6" x14ac:dyDescent="0.2">
      <c r="A30" s="1">
        <f t="shared" si="0"/>
        <v>1940</v>
      </c>
      <c r="B30" s="2">
        <v>14885</v>
      </c>
      <c r="C30" s="5" t="str">
        <f>INDEX('Presidential Data'!$A$2:$B$83,MATCH('FRED Graph'!$A30,'Presidential Data'!$A$2:$A$83,),2)</f>
        <v>Democratic</v>
      </c>
      <c r="D30" s="7">
        <f t="shared" si="1"/>
        <v>1.3928680280402317E-2</v>
      </c>
      <c r="E30" s="1">
        <f t="shared" si="2"/>
        <v>457000</v>
      </c>
      <c r="F30" s="1">
        <v>33267000</v>
      </c>
    </row>
    <row r="31" spans="1:6" x14ac:dyDescent="0.2">
      <c r="A31" s="1">
        <f t="shared" si="0"/>
        <v>1940</v>
      </c>
      <c r="B31" s="2">
        <v>14916</v>
      </c>
      <c r="C31" s="5" t="str">
        <f>INDEX('Presidential Data'!$A$2:$B$83,MATCH('FRED Graph'!$A31,'Presidential Data'!$A$2:$A$83,),2)</f>
        <v>Democratic</v>
      </c>
      <c r="D31" s="7">
        <f t="shared" si="1"/>
        <v>1.2084047254035531E-2</v>
      </c>
      <c r="E31" s="1">
        <f t="shared" si="2"/>
        <v>402000</v>
      </c>
      <c r="F31" s="1">
        <v>33669000</v>
      </c>
    </row>
    <row r="32" spans="1:6" x14ac:dyDescent="0.2">
      <c r="A32" s="1">
        <f t="shared" si="0"/>
        <v>1940</v>
      </c>
      <c r="B32" s="2">
        <v>14946</v>
      </c>
      <c r="C32" s="5" t="str">
        <f>INDEX('Presidential Data'!$A$2:$B$83,MATCH('FRED Graph'!$A32,'Presidential Data'!$A$2:$A$83,),2)</f>
        <v>Democratic</v>
      </c>
      <c r="D32" s="7">
        <f t="shared" si="1"/>
        <v>1.499896046808637E-2</v>
      </c>
      <c r="E32" s="1">
        <f t="shared" si="2"/>
        <v>505000</v>
      </c>
      <c r="F32" s="1">
        <v>34174000</v>
      </c>
    </row>
    <row r="33" spans="1:6" x14ac:dyDescent="0.2">
      <c r="A33" s="1">
        <f t="shared" si="0"/>
        <v>1941</v>
      </c>
      <c r="B33" s="2">
        <v>14977</v>
      </c>
      <c r="C33" s="5" t="str">
        <f>INDEX('Presidential Data'!$A$2:$B$83,MATCH('FRED Graph'!$A33,'Presidential Data'!$A$2:$A$83,),2)</f>
        <v>Democratic</v>
      </c>
      <c r="D33" s="7">
        <f t="shared" si="1"/>
        <v>8.9834377011763326E-3</v>
      </c>
      <c r="E33" s="1">
        <f t="shared" si="2"/>
        <v>307000</v>
      </c>
      <c r="F33" s="1">
        <v>34481000</v>
      </c>
    </row>
    <row r="34" spans="1:6" x14ac:dyDescent="0.2">
      <c r="A34" s="1">
        <f t="shared" si="0"/>
        <v>1941</v>
      </c>
      <c r="B34" s="2">
        <v>15008</v>
      </c>
      <c r="C34" s="5" t="str">
        <f>INDEX('Presidential Data'!$A$2:$B$83,MATCH('FRED Graph'!$A34,'Presidential Data'!$A$2:$A$83,),2)</f>
        <v>Democratic</v>
      </c>
      <c r="D34" s="7">
        <f t="shared" si="1"/>
        <v>1.0498535425306691E-2</v>
      </c>
      <c r="E34" s="1">
        <f t="shared" si="2"/>
        <v>362000</v>
      </c>
      <c r="F34" s="1">
        <v>34843000</v>
      </c>
    </row>
    <row r="35" spans="1:6" x14ac:dyDescent="0.2">
      <c r="A35" s="1">
        <f t="shared" si="0"/>
        <v>1941</v>
      </c>
      <c r="B35" s="2">
        <v>15036</v>
      </c>
      <c r="C35" s="5" t="str">
        <f>INDEX('Presidential Data'!$A$2:$B$83,MATCH('FRED Graph'!$A35,'Presidential Data'!$A$2:$A$83,),2)</f>
        <v>Democratic</v>
      </c>
      <c r="D35" s="7">
        <f t="shared" si="1"/>
        <v>7.1463421634187646E-3</v>
      </c>
      <c r="E35" s="1">
        <f t="shared" si="2"/>
        <v>249000</v>
      </c>
      <c r="F35" s="1">
        <v>35092000</v>
      </c>
    </row>
    <row r="36" spans="1:6" x14ac:dyDescent="0.2">
      <c r="A36" s="1">
        <f t="shared" si="0"/>
        <v>1941</v>
      </c>
      <c r="B36" s="2">
        <v>15067</v>
      </c>
      <c r="C36" s="5" t="str">
        <f>INDEX('Presidential Data'!$A$2:$B$83,MATCH('FRED Graph'!$A36,'Presidential Data'!$A$2:$A$83,),2)</f>
        <v>Democratic</v>
      </c>
      <c r="D36" s="7">
        <f t="shared" si="1"/>
        <v>1.0714692807477487E-2</v>
      </c>
      <c r="E36" s="1">
        <f t="shared" si="2"/>
        <v>376000</v>
      </c>
      <c r="F36" s="1">
        <v>35468000</v>
      </c>
    </row>
    <row r="37" spans="1:6" x14ac:dyDescent="0.2">
      <c r="A37" s="1">
        <f t="shared" si="0"/>
        <v>1941</v>
      </c>
      <c r="B37" s="2">
        <v>15097</v>
      </c>
      <c r="C37" s="5" t="str">
        <f>INDEX('Presidential Data'!$A$2:$B$83,MATCH('FRED Graph'!$A37,'Presidential Data'!$A$2:$A$83,),2)</f>
        <v>Democratic</v>
      </c>
      <c r="D37" s="7">
        <f t="shared" si="1"/>
        <v>2.0130822149543249E-2</v>
      </c>
      <c r="E37" s="1">
        <f t="shared" si="2"/>
        <v>714000</v>
      </c>
      <c r="F37" s="1">
        <v>36182000</v>
      </c>
    </row>
    <row r="38" spans="1:6" x14ac:dyDescent="0.2">
      <c r="A38" s="1">
        <f t="shared" si="0"/>
        <v>1941</v>
      </c>
      <c r="B38" s="2">
        <v>15128</v>
      </c>
      <c r="C38" s="5" t="str">
        <f>INDEX('Presidential Data'!$A$2:$B$83,MATCH('FRED Graph'!$A38,'Presidential Data'!$A$2:$A$83,),2)</f>
        <v>Democratic</v>
      </c>
      <c r="D38" s="7">
        <f t="shared" si="1"/>
        <v>1.2934608368802166E-2</v>
      </c>
      <c r="E38" s="1">
        <f t="shared" si="2"/>
        <v>468000</v>
      </c>
      <c r="F38" s="1">
        <v>36650000</v>
      </c>
    </row>
    <row r="39" spans="1:6" x14ac:dyDescent="0.2">
      <c r="A39" s="1">
        <f t="shared" si="0"/>
        <v>1941</v>
      </c>
      <c r="B39" s="2">
        <v>15158</v>
      </c>
      <c r="C39" s="5" t="str">
        <f>INDEX('Presidential Data'!$A$2:$B$83,MATCH('FRED Graph'!$A39,'Presidential Data'!$A$2:$A$83,),2)</f>
        <v>Democratic</v>
      </c>
      <c r="D39" s="7">
        <f t="shared" si="1"/>
        <v>1.3287858117326056E-2</v>
      </c>
      <c r="E39" s="1">
        <f t="shared" si="2"/>
        <v>487000</v>
      </c>
      <c r="F39" s="1">
        <v>37137000</v>
      </c>
    </row>
    <row r="40" spans="1:6" x14ac:dyDescent="0.2">
      <c r="A40" s="1">
        <f t="shared" si="0"/>
        <v>1941</v>
      </c>
      <c r="B40" s="2">
        <v>15189</v>
      </c>
      <c r="C40" s="5" t="str">
        <f>INDEX('Presidential Data'!$A$2:$B$83,MATCH('FRED Graph'!$A40,'Presidential Data'!$A$2:$A$83,),2)</f>
        <v>Democratic</v>
      </c>
      <c r="D40" s="7">
        <f t="shared" si="1"/>
        <v>1.0959420524005708E-2</v>
      </c>
      <c r="E40" s="1">
        <f t="shared" si="2"/>
        <v>407000</v>
      </c>
      <c r="F40" s="1">
        <v>37544000</v>
      </c>
    </row>
    <row r="41" spans="1:6" x14ac:dyDescent="0.2">
      <c r="A41" s="1">
        <f t="shared" si="0"/>
        <v>1941</v>
      </c>
      <c r="B41" s="2">
        <v>15220</v>
      </c>
      <c r="C41" s="5" t="str">
        <f>INDEX('Presidential Data'!$A$2:$B$83,MATCH('FRED Graph'!$A41,'Presidential Data'!$A$2:$A$83,),2)</f>
        <v>Democratic</v>
      </c>
      <c r="D41" s="7">
        <f t="shared" si="1"/>
        <v>7.7509056040911996E-3</v>
      </c>
      <c r="E41" s="1">
        <f t="shared" si="2"/>
        <v>291000</v>
      </c>
      <c r="F41" s="1">
        <v>37835000</v>
      </c>
    </row>
    <row r="42" spans="1:6" x14ac:dyDescent="0.2">
      <c r="A42" s="1">
        <f t="shared" si="0"/>
        <v>1941</v>
      </c>
      <c r="B42" s="2">
        <v>15250</v>
      </c>
      <c r="C42" s="5" t="str">
        <f>INDEX('Presidential Data'!$A$2:$B$83,MATCH('FRED Graph'!$A42,'Presidential Data'!$A$2:$A$83,),2)</f>
        <v>Democratic</v>
      </c>
      <c r="D42" s="7">
        <f t="shared" si="1"/>
        <v>3.0130831240914495E-3</v>
      </c>
      <c r="E42" s="1">
        <f t="shared" si="2"/>
        <v>114000</v>
      </c>
      <c r="F42" s="1">
        <v>37949000</v>
      </c>
    </row>
    <row r="43" spans="1:6" x14ac:dyDescent="0.2">
      <c r="A43" s="1">
        <f t="shared" si="0"/>
        <v>1941</v>
      </c>
      <c r="B43" s="2">
        <v>15281</v>
      </c>
      <c r="C43" s="5" t="str">
        <f>INDEX('Presidential Data'!$A$2:$B$83,MATCH('FRED Graph'!$A43,'Presidential Data'!$A$2:$A$83,),2)</f>
        <v>Democratic</v>
      </c>
      <c r="D43" s="7">
        <f t="shared" si="1"/>
        <v>1.9763366623626447E-3</v>
      </c>
      <c r="E43" s="1">
        <f t="shared" si="2"/>
        <v>75000</v>
      </c>
      <c r="F43" s="1">
        <v>38024000</v>
      </c>
    </row>
    <row r="44" spans="1:6" x14ac:dyDescent="0.2">
      <c r="A44" s="1">
        <f t="shared" si="0"/>
        <v>1941</v>
      </c>
      <c r="B44" s="2">
        <v>15311</v>
      </c>
      <c r="C44" s="5" t="str">
        <f>INDEX('Presidential Data'!$A$2:$B$83,MATCH('FRED Graph'!$A44,'Presidential Data'!$A$2:$A$83,),2)</f>
        <v>Democratic</v>
      </c>
      <c r="D44" s="7">
        <f t="shared" si="1"/>
        <v>2.1039343572480541E-3</v>
      </c>
      <c r="E44" s="1">
        <f t="shared" si="2"/>
        <v>80000</v>
      </c>
      <c r="F44" s="1">
        <v>38104000</v>
      </c>
    </row>
    <row r="45" spans="1:6" x14ac:dyDescent="0.2">
      <c r="A45" s="1">
        <f t="shared" si="0"/>
        <v>1942</v>
      </c>
      <c r="B45" s="2">
        <v>15342</v>
      </c>
      <c r="C45" s="5" t="str">
        <f>INDEX('Presidential Data'!$A$2:$B$83,MATCH('FRED Graph'!$A45,'Presidential Data'!$A$2:$A$83,),2)</f>
        <v>Democratic</v>
      </c>
      <c r="D45" s="7">
        <f t="shared" si="1"/>
        <v>6.3772832248582823E-3</v>
      </c>
      <c r="E45" s="1">
        <f t="shared" si="2"/>
        <v>243000</v>
      </c>
      <c r="F45" s="1">
        <v>38347000</v>
      </c>
    </row>
    <row r="46" spans="1:6" x14ac:dyDescent="0.2">
      <c r="A46" s="1">
        <f t="shared" si="0"/>
        <v>1942</v>
      </c>
      <c r="B46" s="2">
        <v>15373</v>
      </c>
      <c r="C46" s="5" t="str">
        <f>INDEX('Presidential Data'!$A$2:$B$83,MATCH('FRED Graph'!$A46,'Presidential Data'!$A$2:$A$83,),2)</f>
        <v>Democratic</v>
      </c>
      <c r="D46" s="7">
        <f t="shared" si="1"/>
        <v>4.3028137794351579E-3</v>
      </c>
      <c r="E46" s="1">
        <f t="shared" si="2"/>
        <v>165000</v>
      </c>
      <c r="F46" s="1">
        <v>38512000</v>
      </c>
    </row>
    <row r="47" spans="1:6" x14ac:dyDescent="0.2">
      <c r="A47" s="1">
        <f t="shared" si="0"/>
        <v>1942</v>
      </c>
      <c r="B47" s="2">
        <v>15401</v>
      </c>
      <c r="C47" s="5" t="str">
        <f>INDEX('Presidential Data'!$A$2:$B$83,MATCH('FRED Graph'!$A47,'Presidential Data'!$A$2:$A$83,),2)</f>
        <v>Democratic</v>
      </c>
      <c r="D47" s="7">
        <f t="shared" si="1"/>
        <v>1.0983589530535937E-2</v>
      </c>
      <c r="E47" s="1">
        <f t="shared" si="2"/>
        <v>423000</v>
      </c>
      <c r="F47" s="1">
        <v>38935000</v>
      </c>
    </row>
    <row r="48" spans="1:6" x14ac:dyDescent="0.2">
      <c r="A48" s="1">
        <f t="shared" si="0"/>
        <v>1942</v>
      </c>
      <c r="B48" s="2">
        <v>15432</v>
      </c>
      <c r="C48" s="5" t="str">
        <f>INDEX('Presidential Data'!$A$2:$B$83,MATCH('FRED Graph'!$A48,'Presidential Data'!$A$2:$A$83,),2)</f>
        <v>Democratic</v>
      </c>
      <c r="D48" s="7">
        <f t="shared" si="1"/>
        <v>1.0710157955566971E-2</v>
      </c>
      <c r="E48" s="1">
        <f t="shared" si="2"/>
        <v>417000</v>
      </c>
      <c r="F48" s="1">
        <v>39352000</v>
      </c>
    </row>
    <row r="49" spans="1:6" x14ac:dyDescent="0.2">
      <c r="A49" s="1">
        <f t="shared" si="0"/>
        <v>1942</v>
      </c>
      <c r="B49" s="2">
        <v>15462</v>
      </c>
      <c r="C49" s="5" t="str">
        <f>INDEX('Presidential Data'!$A$2:$B$83,MATCH('FRED Graph'!$A49,'Presidential Data'!$A$2:$A$83,),2)</f>
        <v>Democratic</v>
      </c>
      <c r="D49" s="7">
        <f t="shared" si="1"/>
        <v>1.0647489327099004E-2</v>
      </c>
      <c r="E49" s="1">
        <f t="shared" si="2"/>
        <v>419000</v>
      </c>
      <c r="F49" s="1">
        <v>39771000</v>
      </c>
    </row>
    <row r="50" spans="1:6" x14ac:dyDescent="0.2">
      <c r="A50" s="1">
        <f t="shared" si="0"/>
        <v>1942</v>
      </c>
      <c r="B50" s="2">
        <v>15493</v>
      </c>
      <c r="C50" s="5" t="str">
        <f>INDEX('Presidential Data'!$A$2:$B$83,MATCH('FRED Graph'!$A50,'Presidential Data'!$A$2:$A$83,),2)</f>
        <v>Democratic</v>
      </c>
      <c r="D50" s="7">
        <f t="shared" si="1"/>
        <v>6.4871388700309274E-3</v>
      </c>
      <c r="E50" s="1">
        <f t="shared" si="2"/>
        <v>258000</v>
      </c>
      <c r="F50" s="1">
        <v>40029000</v>
      </c>
    </row>
    <row r="51" spans="1:6" x14ac:dyDescent="0.2">
      <c r="A51" s="1">
        <f t="shared" si="0"/>
        <v>1942</v>
      </c>
      <c r="B51" s="2">
        <v>15523</v>
      </c>
      <c r="C51" s="5" t="str">
        <f>INDEX('Presidential Data'!$A$2:$B$83,MATCH('FRED Graph'!$A51,'Presidential Data'!$A$2:$A$83,),2)</f>
        <v>Democratic</v>
      </c>
      <c r="D51" s="7">
        <f t="shared" si="1"/>
        <v>1.1066976442079492E-2</v>
      </c>
      <c r="E51" s="1">
        <f t="shared" si="2"/>
        <v>443000</v>
      </c>
      <c r="F51" s="1">
        <v>40472000</v>
      </c>
    </row>
    <row r="52" spans="1:6" x14ac:dyDescent="0.2">
      <c r="A52" s="1">
        <f t="shared" si="0"/>
        <v>1942</v>
      </c>
      <c r="B52" s="2">
        <v>15554</v>
      </c>
      <c r="C52" s="5" t="str">
        <f>INDEX('Presidential Data'!$A$2:$B$83,MATCH('FRED Graph'!$A52,'Presidential Data'!$A$2:$A$83,),2)</f>
        <v>Democratic</v>
      </c>
      <c r="D52" s="7">
        <f t="shared" si="1"/>
        <v>1.2749555248072742E-2</v>
      </c>
      <c r="E52" s="1">
        <f t="shared" si="2"/>
        <v>516000</v>
      </c>
      <c r="F52" s="1">
        <v>40988000</v>
      </c>
    </row>
    <row r="53" spans="1:6" x14ac:dyDescent="0.2">
      <c r="A53" s="1">
        <f t="shared" si="0"/>
        <v>1942</v>
      </c>
      <c r="B53" s="2">
        <v>15585</v>
      </c>
      <c r="C53" s="5" t="str">
        <f>INDEX('Presidential Data'!$A$2:$B$83,MATCH('FRED Graph'!$A53,'Presidential Data'!$A$2:$A$83,),2)</f>
        <v>Democratic</v>
      </c>
      <c r="D53" s="7">
        <f t="shared" si="1"/>
        <v>6.6116912267004981E-3</v>
      </c>
      <c r="E53" s="1">
        <f t="shared" si="2"/>
        <v>271000</v>
      </c>
      <c r="F53" s="1">
        <v>41259000</v>
      </c>
    </row>
    <row r="54" spans="1:6" x14ac:dyDescent="0.2">
      <c r="A54" s="1">
        <f t="shared" si="0"/>
        <v>1942</v>
      </c>
      <c r="B54" s="2">
        <v>15615</v>
      </c>
      <c r="C54" s="5" t="str">
        <f>INDEX('Presidential Data'!$A$2:$B$83,MATCH('FRED Graph'!$A54,'Presidential Data'!$A$2:$A$83,),2)</f>
        <v>Democratic</v>
      </c>
      <c r="D54" s="7">
        <f t="shared" si="1"/>
        <v>6.2047068518383871E-3</v>
      </c>
      <c r="E54" s="1">
        <f t="shared" si="2"/>
        <v>256000</v>
      </c>
      <c r="F54" s="1">
        <v>41515000</v>
      </c>
    </row>
    <row r="55" spans="1:6" x14ac:dyDescent="0.2">
      <c r="A55" s="1">
        <f t="shared" si="0"/>
        <v>1942</v>
      </c>
      <c r="B55" s="2">
        <v>15646</v>
      </c>
      <c r="C55" s="5" t="str">
        <f>INDEX('Presidential Data'!$A$2:$B$83,MATCH('FRED Graph'!$A55,'Presidential Data'!$A$2:$A$83,),2)</f>
        <v>Democratic</v>
      </c>
      <c r="D55" s="7">
        <f t="shared" si="1"/>
        <v>3.8299409851860772E-3</v>
      </c>
      <c r="E55" s="1">
        <f t="shared" si="2"/>
        <v>159000</v>
      </c>
      <c r="F55" s="1">
        <v>41674000</v>
      </c>
    </row>
    <row r="56" spans="1:6" x14ac:dyDescent="0.2">
      <c r="A56" s="1">
        <f t="shared" si="0"/>
        <v>1942</v>
      </c>
      <c r="B56" s="2">
        <v>15676</v>
      </c>
      <c r="C56" s="5" t="str">
        <f>INDEX('Presidential Data'!$A$2:$B$83,MATCH('FRED Graph'!$A56,'Presidential Data'!$A$2:$A$83,),2)</f>
        <v>Democratic</v>
      </c>
      <c r="D56" s="7">
        <f t="shared" si="1"/>
        <v>5.7829821951336565E-3</v>
      </c>
      <c r="E56" s="1">
        <f t="shared" si="2"/>
        <v>241000</v>
      </c>
      <c r="F56" s="1">
        <v>41915000</v>
      </c>
    </row>
    <row r="57" spans="1:6" x14ac:dyDescent="0.2">
      <c r="A57" s="1">
        <f t="shared" si="0"/>
        <v>1943</v>
      </c>
      <c r="B57" s="2">
        <v>15707</v>
      </c>
      <c r="C57" s="5" t="str">
        <f>INDEX('Presidential Data'!$A$2:$B$83,MATCH('FRED Graph'!$A57,'Presidential Data'!$A$2:$A$83,),2)</f>
        <v>Democratic</v>
      </c>
      <c r="D57" s="7">
        <f t="shared" si="1"/>
        <v>6.1314565191458907E-3</v>
      </c>
      <c r="E57" s="1">
        <f t="shared" si="2"/>
        <v>257000</v>
      </c>
      <c r="F57" s="1">
        <v>42172000</v>
      </c>
    </row>
    <row r="58" spans="1:6" x14ac:dyDescent="0.2">
      <c r="A58" s="1">
        <f t="shared" si="0"/>
        <v>1943</v>
      </c>
      <c r="B58" s="2">
        <v>15738</v>
      </c>
      <c r="C58" s="5" t="str">
        <f>INDEX('Presidential Data'!$A$2:$B$83,MATCH('FRED Graph'!$A58,'Presidential Data'!$A$2:$A$83,),2)</f>
        <v>Democratic</v>
      </c>
      <c r="D58" s="7">
        <f t="shared" si="1"/>
        <v>5.2404438964241675E-3</v>
      </c>
      <c r="E58" s="1">
        <f t="shared" si="2"/>
        <v>221000</v>
      </c>
      <c r="F58" s="1">
        <v>42393000</v>
      </c>
    </row>
    <row r="59" spans="1:6" x14ac:dyDescent="0.2">
      <c r="A59" s="1">
        <f t="shared" si="0"/>
        <v>1943</v>
      </c>
      <c r="B59" s="2">
        <v>15766</v>
      </c>
      <c r="C59" s="5" t="str">
        <f>INDEX('Presidential Data'!$A$2:$B$83,MATCH('FRED Graph'!$A59,'Presidential Data'!$A$2:$A$83,),2)</f>
        <v>Democratic</v>
      </c>
      <c r="D59" s="7">
        <f t="shared" si="1"/>
        <v>3.7506192060009907E-3</v>
      </c>
      <c r="E59" s="1">
        <f t="shared" si="2"/>
        <v>159000</v>
      </c>
      <c r="F59" s="1">
        <v>42552000</v>
      </c>
    </row>
    <row r="60" spans="1:6" x14ac:dyDescent="0.2">
      <c r="A60" s="1">
        <f t="shared" si="0"/>
        <v>1943</v>
      </c>
      <c r="B60" s="2">
        <v>15797</v>
      </c>
      <c r="C60" s="5" t="str">
        <f>INDEX('Presidential Data'!$A$2:$B$83,MATCH('FRED Graph'!$A60,'Presidential Data'!$A$2:$A$83,),2)</f>
        <v>Democratic</v>
      </c>
      <c r="D60" s="7">
        <f t="shared" si="1"/>
        <v>2.2325625117503292E-3</v>
      </c>
      <c r="E60" s="1">
        <f t="shared" si="2"/>
        <v>95000</v>
      </c>
      <c r="F60" s="1">
        <v>42647000</v>
      </c>
    </row>
    <row r="61" spans="1:6" x14ac:dyDescent="0.2">
      <c r="A61" s="1">
        <f t="shared" si="0"/>
        <v>1943</v>
      </c>
      <c r="B61" s="2">
        <v>15827</v>
      </c>
      <c r="C61" s="5" t="str">
        <f>INDEX('Presidential Data'!$A$2:$B$83,MATCH('FRED Graph'!$A61,'Presidential Data'!$A$2:$A$83,),2)</f>
        <v>Democratic</v>
      </c>
      <c r="D61" s="7">
        <f t="shared" si="1"/>
        <v>-1.1958637184327151E-3</v>
      </c>
      <c r="E61" s="1">
        <f t="shared" si="2"/>
        <v>-51000</v>
      </c>
      <c r="F61" s="1">
        <v>42596000</v>
      </c>
    </row>
    <row r="62" spans="1:6" x14ac:dyDescent="0.2">
      <c r="A62" s="1">
        <f t="shared" si="0"/>
        <v>1943</v>
      </c>
      <c r="B62" s="2">
        <v>15858</v>
      </c>
      <c r="C62" s="5" t="str">
        <f>INDEX('Presidential Data'!$A$2:$B$83,MATCH('FRED Graph'!$A62,'Presidential Data'!$A$2:$A$83,),2)</f>
        <v>Democratic</v>
      </c>
      <c r="D62" s="7">
        <f t="shared" si="1"/>
        <v>4.3431308104047326E-3</v>
      </c>
      <c r="E62" s="1">
        <f t="shared" si="2"/>
        <v>185000</v>
      </c>
      <c r="F62" s="1">
        <v>42781000</v>
      </c>
    </row>
    <row r="63" spans="1:6" x14ac:dyDescent="0.2">
      <c r="A63" s="1">
        <f t="shared" si="0"/>
        <v>1943</v>
      </c>
      <c r="B63" s="2">
        <v>15888</v>
      </c>
      <c r="C63" s="5" t="str">
        <f>INDEX('Presidential Data'!$A$2:$B$83,MATCH('FRED Graph'!$A63,'Presidential Data'!$A$2:$A$83,),2)</f>
        <v>Democratic</v>
      </c>
      <c r="D63" s="7">
        <f t="shared" si="1"/>
        <v>-1.8933638764872256E-3</v>
      </c>
      <c r="E63" s="1">
        <f t="shared" si="2"/>
        <v>-81000</v>
      </c>
      <c r="F63" s="1">
        <v>42700000</v>
      </c>
    </row>
    <row r="64" spans="1:6" x14ac:dyDescent="0.2">
      <c r="A64" s="1">
        <f t="shared" si="0"/>
        <v>1943</v>
      </c>
      <c r="B64" s="2">
        <v>15919</v>
      </c>
      <c r="C64" s="5" t="str">
        <f>INDEX('Presidential Data'!$A$2:$B$83,MATCH('FRED Graph'!$A64,'Presidential Data'!$A$2:$A$83,),2)</f>
        <v>Democratic</v>
      </c>
      <c r="D64" s="7">
        <f t="shared" si="1"/>
        <v>-3.6065573770491803E-3</v>
      </c>
      <c r="E64" s="1">
        <f t="shared" si="2"/>
        <v>-154000</v>
      </c>
      <c r="F64" s="1">
        <v>42546000</v>
      </c>
    </row>
    <row r="65" spans="1:6" x14ac:dyDescent="0.2">
      <c r="A65" s="1">
        <f t="shared" si="0"/>
        <v>1943</v>
      </c>
      <c r="B65" s="2">
        <v>15950</v>
      </c>
      <c r="C65" s="5" t="str">
        <f>INDEX('Presidential Data'!$A$2:$B$83,MATCH('FRED Graph'!$A65,'Presidential Data'!$A$2:$A$83,),2)</f>
        <v>Democratic</v>
      </c>
      <c r="D65" s="7">
        <f t="shared" si="1"/>
        <v>-1.2692144972500353E-3</v>
      </c>
      <c r="E65" s="1">
        <f t="shared" si="2"/>
        <v>-54000</v>
      </c>
      <c r="F65" s="1">
        <v>42492000</v>
      </c>
    </row>
    <row r="66" spans="1:6" x14ac:dyDescent="0.2">
      <c r="A66" s="1">
        <f t="shared" si="0"/>
        <v>1943</v>
      </c>
      <c r="B66" s="2">
        <v>15980</v>
      </c>
      <c r="C66" s="5" t="str">
        <f>INDEX('Presidential Data'!$A$2:$B$83,MATCH('FRED Graph'!$A66,'Presidential Data'!$A$2:$A$83,),2)</f>
        <v>Democratic</v>
      </c>
      <c r="D66" s="7">
        <f t="shared" si="1"/>
        <v>4.3066930245693304E-3</v>
      </c>
      <c r="E66" s="1">
        <f t="shared" si="2"/>
        <v>183000</v>
      </c>
      <c r="F66" s="1">
        <v>42675000</v>
      </c>
    </row>
    <row r="67" spans="1:6" x14ac:dyDescent="0.2">
      <c r="A67" s="1">
        <f t="shared" si="0"/>
        <v>1943</v>
      </c>
      <c r="B67" s="2">
        <v>16011</v>
      </c>
      <c r="C67" s="5" t="str">
        <f>INDEX('Presidential Data'!$A$2:$B$83,MATCH('FRED Graph'!$A67,'Presidential Data'!$A$2:$A$83,),2)</f>
        <v>Democratic</v>
      </c>
      <c r="D67" s="7">
        <f t="shared" si="1"/>
        <v>3.4212067955477444E-3</v>
      </c>
      <c r="E67" s="1">
        <f t="shared" si="2"/>
        <v>146000</v>
      </c>
      <c r="F67" s="1">
        <v>42821000</v>
      </c>
    </row>
    <row r="68" spans="1:6" x14ac:dyDescent="0.2">
      <c r="A68" s="1">
        <f t="shared" si="0"/>
        <v>1943</v>
      </c>
      <c r="B68" s="2">
        <v>16041</v>
      </c>
      <c r="C68" s="5" t="str">
        <f>INDEX('Presidential Data'!$A$2:$B$83,MATCH('FRED Graph'!$A68,'Presidential Data'!$A$2:$A$83,),2)</f>
        <v>Democratic</v>
      </c>
      <c r="D68" s="7">
        <f t="shared" si="1"/>
        <v>-1.7514770790032928E-3</v>
      </c>
      <c r="E68" s="1">
        <f t="shared" si="2"/>
        <v>-75000</v>
      </c>
      <c r="F68" s="1">
        <v>42746000</v>
      </c>
    </row>
    <row r="69" spans="1:6" x14ac:dyDescent="0.2">
      <c r="A69" s="1">
        <f t="shared" si="0"/>
        <v>1944</v>
      </c>
      <c r="B69" s="2">
        <v>16072</v>
      </c>
      <c r="C69" s="5" t="str">
        <f>INDEX('Presidential Data'!$A$2:$B$83,MATCH('FRED Graph'!$A69,'Presidential Data'!$A$2:$A$83,),2)</f>
        <v>Democratic</v>
      </c>
      <c r="D69" s="7">
        <f t="shared" si="1"/>
        <v>-2.1522481635708603E-3</v>
      </c>
      <c r="E69" s="1">
        <f t="shared" si="2"/>
        <v>-92000</v>
      </c>
      <c r="F69" s="1">
        <v>42654000</v>
      </c>
    </row>
    <row r="70" spans="1:6" x14ac:dyDescent="0.2">
      <c r="A70" s="1">
        <f t="shared" si="0"/>
        <v>1944</v>
      </c>
      <c r="B70" s="2">
        <v>16103</v>
      </c>
      <c r="C70" s="5" t="str">
        <f>INDEX('Presidential Data'!$A$2:$B$83,MATCH('FRED Graph'!$A70,'Presidential Data'!$A$2:$A$83,),2)</f>
        <v>Democratic</v>
      </c>
      <c r="D70" s="7">
        <f t="shared" si="1"/>
        <v>-2.7195573685938014E-3</v>
      </c>
      <c r="E70" s="1">
        <f t="shared" si="2"/>
        <v>-116000</v>
      </c>
      <c r="F70" s="1">
        <v>42538000</v>
      </c>
    </row>
    <row r="71" spans="1:6" x14ac:dyDescent="0.2">
      <c r="A71" s="1">
        <f t="shared" si="0"/>
        <v>1944</v>
      </c>
      <c r="B71" s="2">
        <v>16132</v>
      </c>
      <c r="C71" s="5" t="str">
        <f>INDEX('Presidential Data'!$A$2:$B$83,MATCH('FRED Graph'!$A71,'Presidential Data'!$A$2:$A$83,),2)</f>
        <v>Democratic</v>
      </c>
      <c r="D71" s="7">
        <f t="shared" si="1"/>
        <v>-5.7360477690535519E-3</v>
      </c>
      <c r="E71" s="1">
        <f t="shared" si="2"/>
        <v>-244000</v>
      </c>
      <c r="F71" s="1">
        <v>42294000</v>
      </c>
    </row>
    <row r="72" spans="1:6" x14ac:dyDescent="0.2">
      <c r="A72" s="1">
        <f t="shared" si="0"/>
        <v>1944</v>
      </c>
      <c r="B72" s="2">
        <v>16163</v>
      </c>
      <c r="C72" s="5" t="str">
        <f>INDEX('Presidential Data'!$A$2:$B$83,MATCH('FRED Graph'!$A72,'Presidential Data'!$A$2:$A$83,),2)</f>
        <v>Democratic</v>
      </c>
      <c r="D72" s="7">
        <f t="shared" si="1"/>
        <v>-5.4617676266137038E-3</v>
      </c>
      <c r="E72" s="1">
        <f t="shared" si="2"/>
        <v>-231000</v>
      </c>
      <c r="F72" s="1">
        <v>42063000</v>
      </c>
    </row>
    <row r="73" spans="1:6" x14ac:dyDescent="0.2">
      <c r="A73" s="1">
        <f t="shared" ref="A73:A136" si="3">YEAR(B73)</f>
        <v>1944</v>
      </c>
      <c r="B73" s="2">
        <v>16193</v>
      </c>
      <c r="C73" s="5" t="str">
        <f>INDEX('Presidential Data'!$A$2:$B$83,MATCH('FRED Graph'!$A73,'Presidential Data'!$A$2:$A$83,),2)</f>
        <v>Democratic</v>
      </c>
      <c r="D73" s="7">
        <f t="shared" si="1"/>
        <v>-1.8543613151701019E-3</v>
      </c>
      <c r="E73" s="1">
        <f t="shared" si="2"/>
        <v>-78000</v>
      </c>
      <c r="F73" s="1">
        <v>41985000</v>
      </c>
    </row>
    <row r="74" spans="1:6" x14ac:dyDescent="0.2">
      <c r="A74" s="1">
        <f t="shared" si="3"/>
        <v>1944</v>
      </c>
      <c r="B74" s="2">
        <v>16224</v>
      </c>
      <c r="C74" s="5" t="str">
        <f>INDEX('Presidential Data'!$A$2:$B$83,MATCH('FRED Graph'!$A74,'Presidential Data'!$A$2:$A$83,),2)</f>
        <v>Democratic</v>
      </c>
      <c r="D74" s="7">
        <f t="shared" si="1"/>
        <v>-9.0508514945813979E-4</v>
      </c>
      <c r="E74" s="1">
        <f t="shared" si="2"/>
        <v>-38000</v>
      </c>
      <c r="F74" s="1">
        <v>41947000</v>
      </c>
    </row>
    <row r="75" spans="1:6" x14ac:dyDescent="0.2">
      <c r="A75" s="1">
        <f t="shared" si="3"/>
        <v>1944</v>
      </c>
      <c r="B75" s="2">
        <v>16254</v>
      </c>
      <c r="C75" s="5" t="str">
        <f>INDEX('Presidential Data'!$A$2:$B$83,MATCH('FRED Graph'!$A75,'Presidential Data'!$A$2:$A$83,),2)</f>
        <v>Democratic</v>
      </c>
      <c r="D75" s="7">
        <f t="shared" ref="D75:D138" si="4">E75/F74</f>
        <v>-1.0251031063008081E-3</v>
      </c>
      <c r="E75" s="1">
        <f t="shared" ref="E75:E138" si="5">F75-F74</f>
        <v>-43000</v>
      </c>
      <c r="F75" s="1">
        <v>41904000</v>
      </c>
    </row>
    <row r="76" spans="1:6" x14ac:dyDescent="0.2">
      <c r="A76" s="1">
        <f t="shared" si="3"/>
        <v>1944</v>
      </c>
      <c r="B76" s="2">
        <v>16285</v>
      </c>
      <c r="C76" s="5" t="str">
        <f>INDEX('Presidential Data'!$A$2:$B$83,MATCH('FRED Graph'!$A76,'Presidential Data'!$A$2:$A$83,),2)</f>
        <v>Democratic</v>
      </c>
      <c r="D76" s="7">
        <f t="shared" si="4"/>
        <v>-1.288659793814433E-3</v>
      </c>
      <c r="E76" s="1">
        <f t="shared" si="5"/>
        <v>-54000</v>
      </c>
      <c r="F76" s="1">
        <v>41850000</v>
      </c>
    </row>
    <row r="77" spans="1:6" x14ac:dyDescent="0.2">
      <c r="A77" s="1">
        <f t="shared" si="3"/>
        <v>1944</v>
      </c>
      <c r="B77" s="2">
        <v>16316</v>
      </c>
      <c r="C77" s="5" t="str">
        <f>INDEX('Presidential Data'!$A$2:$B$83,MATCH('FRED Graph'!$A77,'Presidential Data'!$A$2:$A$83,),2)</f>
        <v>Democratic</v>
      </c>
      <c r="D77" s="7">
        <f t="shared" si="4"/>
        <v>-4.0860215053763445E-3</v>
      </c>
      <c r="E77" s="1">
        <f t="shared" si="5"/>
        <v>-171000</v>
      </c>
      <c r="F77" s="1">
        <v>41679000</v>
      </c>
    </row>
    <row r="78" spans="1:6" x14ac:dyDescent="0.2">
      <c r="A78" s="1">
        <f t="shared" si="3"/>
        <v>1944</v>
      </c>
      <c r="B78" s="2">
        <v>16346</v>
      </c>
      <c r="C78" s="5" t="str">
        <f>INDEX('Presidential Data'!$A$2:$B$83,MATCH('FRED Graph'!$A78,'Presidential Data'!$A$2:$A$83,),2)</f>
        <v>Democratic</v>
      </c>
      <c r="D78" s="7">
        <f t="shared" si="4"/>
        <v>6.9579404496269103E-4</v>
      </c>
      <c r="E78" s="1">
        <f t="shared" si="5"/>
        <v>29000</v>
      </c>
      <c r="F78" s="1">
        <v>41708000</v>
      </c>
    </row>
    <row r="79" spans="1:6" x14ac:dyDescent="0.2">
      <c r="A79" s="1">
        <f t="shared" si="3"/>
        <v>1944</v>
      </c>
      <c r="B79" s="2">
        <v>16377</v>
      </c>
      <c r="C79" s="5" t="str">
        <f>INDEX('Presidential Data'!$A$2:$B$83,MATCH('FRED Graph'!$A79,'Presidential Data'!$A$2:$A$83,),2)</f>
        <v>Democratic</v>
      </c>
      <c r="D79" s="7">
        <f t="shared" si="4"/>
        <v>7.1928646782391865E-5</v>
      </c>
      <c r="E79" s="1">
        <f t="shared" si="5"/>
        <v>3000</v>
      </c>
      <c r="F79" s="1">
        <v>41711000</v>
      </c>
    </row>
    <row r="80" spans="1:6" x14ac:dyDescent="0.2">
      <c r="A80" s="1">
        <f t="shared" si="3"/>
        <v>1944</v>
      </c>
      <c r="B80" s="2">
        <v>16407</v>
      </c>
      <c r="C80" s="5" t="str">
        <f>INDEX('Presidential Data'!$A$2:$B$83,MATCH('FRED Graph'!$A80,'Presidential Data'!$A$2:$A$83,),2)</f>
        <v>Democratic</v>
      </c>
      <c r="D80" s="7">
        <f t="shared" si="4"/>
        <v>3.572199180072403E-3</v>
      </c>
      <c r="E80" s="1">
        <f t="shared" si="5"/>
        <v>149000</v>
      </c>
      <c r="F80" s="1">
        <v>41860000</v>
      </c>
    </row>
    <row r="81" spans="1:6" x14ac:dyDescent="0.2">
      <c r="A81" s="1">
        <f t="shared" si="3"/>
        <v>1945</v>
      </c>
      <c r="B81" s="2">
        <v>16438</v>
      </c>
      <c r="C81" s="5" t="str">
        <f>INDEX('Presidential Data'!$A$2:$B$83,MATCH('FRED Graph'!$A81,'Presidential Data'!$A$2:$A$83,),2)</f>
        <v>Democratic</v>
      </c>
      <c r="D81" s="7">
        <f t="shared" si="4"/>
        <v>8.3612040133779263E-4</v>
      </c>
      <c r="E81" s="1">
        <f t="shared" si="5"/>
        <v>35000</v>
      </c>
      <c r="F81" s="1">
        <v>41895000</v>
      </c>
    </row>
    <row r="82" spans="1:6" x14ac:dyDescent="0.2">
      <c r="A82" s="1">
        <f t="shared" si="3"/>
        <v>1945</v>
      </c>
      <c r="B82" s="2">
        <v>16469</v>
      </c>
      <c r="C82" s="5" t="str">
        <f>INDEX('Presidential Data'!$A$2:$B$83,MATCH('FRED Graph'!$A82,'Presidential Data'!$A$2:$A$83,),2)</f>
        <v>Democratic</v>
      </c>
      <c r="D82" s="7">
        <f t="shared" si="4"/>
        <v>4.7738393603055255E-5</v>
      </c>
      <c r="E82" s="1">
        <f t="shared" si="5"/>
        <v>2000</v>
      </c>
      <c r="F82" s="1">
        <v>41897000</v>
      </c>
    </row>
    <row r="83" spans="1:6" x14ac:dyDescent="0.2">
      <c r="A83" s="1">
        <f t="shared" si="3"/>
        <v>1945</v>
      </c>
      <c r="B83" s="2">
        <v>16497</v>
      </c>
      <c r="C83" s="5" t="str">
        <f>INDEX('Presidential Data'!$A$2:$B$83,MATCH('FRED Graph'!$A83,'Presidential Data'!$A$2:$A$83,),2)</f>
        <v>Democratic</v>
      </c>
      <c r="D83" s="7">
        <f t="shared" si="4"/>
        <v>-2.362937680502184E-3</v>
      </c>
      <c r="E83" s="1">
        <f t="shared" si="5"/>
        <v>-99000</v>
      </c>
      <c r="F83" s="1">
        <v>41798000</v>
      </c>
    </row>
    <row r="84" spans="1:6" x14ac:dyDescent="0.2">
      <c r="A84" s="1">
        <f t="shared" si="3"/>
        <v>1945</v>
      </c>
      <c r="B84" s="2">
        <v>16528</v>
      </c>
      <c r="C84" s="5" t="str">
        <f>INDEX('Presidential Data'!$A$2:$B$83,MATCH('FRED Graph'!$A84,'Presidential Data'!$A$2:$A$83,),2)</f>
        <v>Democratic</v>
      </c>
      <c r="D84" s="7">
        <f t="shared" si="4"/>
        <v>-8.42145557203694E-3</v>
      </c>
      <c r="E84" s="1">
        <f t="shared" si="5"/>
        <v>-352000</v>
      </c>
      <c r="F84" s="1">
        <v>41446000</v>
      </c>
    </row>
    <row r="85" spans="1:6" x14ac:dyDescent="0.2">
      <c r="A85" s="1">
        <f t="shared" si="3"/>
        <v>1945</v>
      </c>
      <c r="B85" s="2">
        <v>16558</v>
      </c>
      <c r="C85" s="5" t="str">
        <f>INDEX('Presidential Data'!$A$2:$B$83,MATCH('FRED Graph'!$A85,'Presidential Data'!$A$2:$A$83,),2)</f>
        <v>Democratic</v>
      </c>
      <c r="D85" s="7">
        <f t="shared" si="4"/>
        <v>-3.4261448631954833E-3</v>
      </c>
      <c r="E85" s="1">
        <f t="shared" si="5"/>
        <v>-142000</v>
      </c>
      <c r="F85" s="1">
        <v>41304000</v>
      </c>
    </row>
    <row r="86" spans="1:6" x14ac:dyDescent="0.2">
      <c r="A86" s="1">
        <f t="shared" si="3"/>
        <v>1945</v>
      </c>
      <c r="B86" s="2">
        <v>16589</v>
      </c>
      <c r="C86" s="5" t="str">
        <f>INDEX('Presidential Data'!$A$2:$B$83,MATCH('FRED Graph'!$A86,'Presidential Data'!$A$2:$A$83,),2)</f>
        <v>Democratic</v>
      </c>
      <c r="D86" s="7">
        <f t="shared" si="4"/>
        <v>-3.7526631803215184E-3</v>
      </c>
      <c r="E86" s="1">
        <f t="shared" si="5"/>
        <v>-155000</v>
      </c>
      <c r="F86" s="1">
        <v>41149000</v>
      </c>
    </row>
    <row r="87" spans="1:6" x14ac:dyDescent="0.2">
      <c r="A87" s="1">
        <f t="shared" si="3"/>
        <v>1945</v>
      </c>
      <c r="B87" s="2">
        <v>16619</v>
      </c>
      <c r="C87" s="5" t="str">
        <f>INDEX('Presidential Data'!$A$2:$B$83,MATCH('FRED Graph'!$A87,'Presidential Data'!$A$2:$A$83,),2)</f>
        <v>Democratic</v>
      </c>
      <c r="D87" s="7">
        <f t="shared" si="4"/>
        <v>-6.6830299642761668E-3</v>
      </c>
      <c r="E87" s="1">
        <f t="shared" si="5"/>
        <v>-275000</v>
      </c>
      <c r="F87" s="1">
        <v>40874000</v>
      </c>
    </row>
    <row r="88" spans="1:6" x14ac:dyDescent="0.2">
      <c r="A88" s="1">
        <f t="shared" si="3"/>
        <v>1945</v>
      </c>
      <c r="B88" s="2">
        <v>16650</v>
      </c>
      <c r="C88" s="5" t="str">
        <f>INDEX('Presidential Data'!$A$2:$B$83,MATCH('FRED Graph'!$A88,'Presidential Data'!$A$2:$A$83,),2)</f>
        <v>Democratic</v>
      </c>
      <c r="D88" s="7">
        <f t="shared" si="4"/>
        <v>-9.9818955815432799E-3</v>
      </c>
      <c r="E88" s="1">
        <f t="shared" si="5"/>
        <v>-408000</v>
      </c>
      <c r="F88" s="1">
        <v>40466000</v>
      </c>
    </row>
    <row r="89" spans="1:6" x14ac:dyDescent="0.2">
      <c r="A89" s="1">
        <f t="shared" si="3"/>
        <v>1945</v>
      </c>
      <c r="B89" s="2">
        <v>16681</v>
      </c>
      <c r="C89" s="5" t="str">
        <f>INDEX('Presidential Data'!$A$2:$B$83,MATCH('FRED Graph'!$A89,'Presidential Data'!$A$2:$A$83,),2)</f>
        <v>Democratic</v>
      </c>
      <c r="D89" s="7">
        <f t="shared" si="4"/>
        <v>-4.8411011713537289E-2</v>
      </c>
      <c r="E89" s="1">
        <f t="shared" si="5"/>
        <v>-1959000</v>
      </c>
      <c r="F89" s="1">
        <v>38507000</v>
      </c>
    </row>
    <row r="90" spans="1:6" x14ac:dyDescent="0.2">
      <c r="A90" s="1">
        <f t="shared" si="3"/>
        <v>1945</v>
      </c>
      <c r="B90" s="2">
        <v>16711</v>
      </c>
      <c r="C90" s="5" t="str">
        <f>INDEX('Presidential Data'!$A$2:$B$83,MATCH('FRED Graph'!$A90,'Presidential Data'!$A$2:$A$83,),2)</f>
        <v>Democratic</v>
      </c>
      <c r="D90" s="7">
        <f t="shared" si="4"/>
        <v>2.4151452982574596E-3</v>
      </c>
      <c r="E90" s="1">
        <f t="shared" si="5"/>
        <v>93000</v>
      </c>
      <c r="F90" s="1">
        <v>38600000</v>
      </c>
    </row>
    <row r="91" spans="1:6" x14ac:dyDescent="0.2">
      <c r="A91" s="1">
        <f t="shared" si="3"/>
        <v>1945</v>
      </c>
      <c r="B91" s="2">
        <v>16742</v>
      </c>
      <c r="C91" s="5" t="str">
        <f>INDEX('Presidential Data'!$A$2:$B$83,MATCH('FRED Graph'!$A91,'Presidential Data'!$A$2:$A$83,),2)</f>
        <v>Democratic</v>
      </c>
      <c r="D91" s="7">
        <f t="shared" si="4"/>
        <v>1.0259067357512953E-2</v>
      </c>
      <c r="E91" s="1">
        <f t="shared" si="5"/>
        <v>396000</v>
      </c>
      <c r="F91" s="1">
        <v>38996000</v>
      </c>
    </row>
    <row r="92" spans="1:6" x14ac:dyDescent="0.2">
      <c r="A92" s="1">
        <f t="shared" si="3"/>
        <v>1945</v>
      </c>
      <c r="B92" s="2">
        <v>16772</v>
      </c>
      <c r="C92" s="5" t="str">
        <f>INDEX('Presidential Data'!$A$2:$B$83,MATCH('FRED Graph'!$A92,'Presidential Data'!$A$2:$A$83,),2)</f>
        <v>Democratic</v>
      </c>
      <c r="D92" s="7">
        <f t="shared" si="4"/>
        <v>2.9233767565904193E-3</v>
      </c>
      <c r="E92" s="1">
        <f t="shared" si="5"/>
        <v>114000</v>
      </c>
      <c r="F92" s="1">
        <v>39110000</v>
      </c>
    </row>
    <row r="93" spans="1:6" x14ac:dyDescent="0.2">
      <c r="A93" s="1">
        <f t="shared" si="3"/>
        <v>1946</v>
      </c>
      <c r="B93" s="2">
        <v>16803</v>
      </c>
      <c r="C93" s="5" t="str">
        <f>INDEX('Presidential Data'!$A$2:$B$83,MATCH('FRED Graph'!$A93,'Presidential Data'!$A$2:$A$83,),2)</f>
        <v>Democratic</v>
      </c>
      <c r="D93" s="7">
        <f t="shared" si="4"/>
        <v>1.8384045001278444E-2</v>
      </c>
      <c r="E93" s="1">
        <f t="shared" si="5"/>
        <v>719000</v>
      </c>
      <c r="F93" s="1">
        <v>39829000</v>
      </c>
    </row>
    <row r="94" spans="1:6" x14ac:dyDescent="0.2">
      <c r="A94" s="1">
        <f t="shared" si="3"/>
        <v>1946</v>
      </c>
      <c r="B94" s="2">
        <v>16834</v>
      </c>
      <c r="C94" s="5" t="str">
        <f>INDEX('Presidential Data'!$A$2:$B$83,MATCH('FRED Graph'!$A94,'Presidential Data'!$A$2:$A$83,),2)</f>
        <v>Democratic</v>
      </c>
      <c r="D94" s="7">
        <f t="shared" si="4"/>
        <v>-1.4687790303547667E-2</v>
      </c>
      <c r="E94" s="1">
        <f t="shared" si="5"/>
        <v>-585000</v>
      </c>
      <c r="F94" s="1">
        <v>39244000</v>
      </c>
    </row>
    <row r="95" spans="1:6" x14ac:dyDescent="0.2">
      <c r="A95" s="1">
        <f t="shared" si="3"/>
        <v>1946</v>
      </c>
      <c r="B95" s="2">
        <v>16862</v>
      </c>
      <c r="C95" s="5" t="str">
        <f>INDEX('Presidential Data'!$A$2:$B$83,MATCH('FRED Graph'!$A95,'Presidential Data'!$A$2:$A$83,),2)</f>
        <v>Democratic</v>
      </c>
      <c r="D95" s="7">
        <f t="shared" si="4"/>
        <v>2.4233003771277139E-2</v>
      </c>
      <c r="E95" s="1">
        <f t="shared" si="5"/>
        <v>951000</v>
      </c>
      <c r="F95" s="1">
        <v>40195000</v>
      </c>
    </row>
    <row r="96" spans="1:6" x14ac:dyDescent="0.2">
      <c r="A96" s="1">
        <f t="shared" si="3"/>
        <v>1946</v>
      </c>
      <c r="B96" s="2">
        <v>16893</v>
      </c>
      <c r="C96" s="5" t="str">
        <f>INDEX('Presidential Data'!$A$2:$B$83,MATCH('FRED Graph'!$A96,'Presidential Data'!$A$2:$A$83,),2)</f>
        <v>Democratic</v>
      </c>
      <c r="D96" s="7">
        <f t="shared" si="4"/>
        <v>1.7862918273417093E-2</v>
      </c>
      <c r="E96" s="1">
        <f t="shared" si="5"/>
        <v>718000</v>
      </c>
      <c r="F96" s="1">
        <v>40913000</v>
      </c>
    </row>
    <row r="97" spans="1:6" x14ac:dyDescent="0.2">
      <c r="A97" s="1">
        <f t="shared" si="3"/>
        <v>1946</v>
      </c>
      <c r="B97" s="2">
        <v>16923</v>
      </c>
      <c r="C97" s="5" t="str">
        <f>INDEX('Presidential Data'!$A$2:$B$83,MATCH('FRED Graph'!$A97,'Presidential Data'!$A$2:$A$83,),2)</f>
        <v>Democratic</v>
      </c>
      <c r="D97" s="7">
        <f t="shared" si="4"/>
        <v>1.0656759465206658E-2</v>
      </c>
      <c r="E97" s="1">
        <f t="shared" si="5"/>
        <v>436000</v>
      </c>
      <c r="F97" s="1">
        <v>41349000</v>
      </c>
    </row>
    <row r="98" spans="1:6" x14ac:dyDescent="0.2">
      <c r="A98" s="1">
        <f t="shared" si="3"/>
        <v>1946</v>
      </c>
      <c r="B98" s="2">
        <v>16954</v>
      </c>
      <c r="C98" s="5" t="str">
        <f>INDEX('Presidential Data'!$A$2:$B$83,MATCH('FRED Graph'!$A98,'Presidential Data'!$A$2:$A$83,),2)</f>
        <v>Democratic</v>
      </c>
      <c r="D98" s="7">
        <f t="shared" si="4"/>
        <v>9.3351713463445309E-3</v>
      </c>
      <c r="E98" s="1">
        <f t="shared" si="5"/>
        <v>386000</v>
      </c>
      <c r="F98" s="1">
        <v>41735000</v>
      </c>
    </row>
    <row r="99" spans="1:6" x14ac:dyDescent="0.2">
      <c r="A99" s="1">
        <f t="shared" si="3"/>
        <v>1946</v>
      </c>
      <c r="B99" s="2">
        <v>16984</v>
      </c>
      <c r="C99" s="5" t="str">
        <f>INDEX('Presidential Data'!$A$2:$B$83,MATCH('FRED Graph'!$A99,'Presidential Data'!$A$2:$A$83,),2)</f>
        <v>Democratic</v>
      </c>
      <c r="D99" s="7">
        <f t="shared" si="4"/>
        <v>1.0015574457889063E-2</v>
      </c>
      <c r="E99" s="1">
        <f t="shared" si="5"/>
        <v>418000</v>
      </c>
      <c r="F99" s="1">
        <v>42153000</v>
      </c>
    </row>
    <row r="100" spans="1:6" x14ac:dyDescent="0.2">
      <c r="A100" s="1">
        <f t="shared" si="3"/>
        <v>1946</v>
      </c>
      <c r="B100" s="2">
        <v>17015</v>
      </c>
      <c r="C100" s="5" t="str">
        <f>INDEX('Presidential Data'!$A$2:$B$83,MATCH('FRED Graph'!$A100,'Presidential Data'!$A$2:$A$83,),2)</f>
        <v>Democratic</v>
      </c>
      <c r="D100" s="7">
        <f t="shared" si="4"/>
        <v>1.1600597822219059E-2</v>
      </c>
      <c r="E100" s="1">
        <f t="shared" si="5"/>
        <v>489000</v>
      </c>
      <c r="F100" s="1">
        <v>42642000</v>
      </c>
    </row>
    <row r="101" spans="1:6" x14ac:dyDescent="0.2">
      <c r="A101" s="1">
        <f t="shared" si="3"/>
        <v>1946</v>
      </c>
      <c r="B101" s="2">
        <v>17046</v>
      </c>
      <c r="C101" s="5" t="str">
        <f>INDEX('Presidential Data'!$A$2:$B$83,MATCH('FRED Graph'!$A101,'Presidential Data'!$A$2:$A$83,),2)</f>
        <v>Democratic</v>
      </c>
      <c r="D101" s="7">
        <f t="shared" si="4"/>
        <v>6.4021387364570142E-3</v>
      </c>
      <c r="E101" s="1">
        <f t="shared" si="5"/>
        <v>273000</v>
      </c>
      <c r="F101" s="1">
        <v>42915000</v>
      </c>
    </row>
    <row r="102" spans="1:6" x14ac:dyDescent="0.2">
      <c r="A102" s="1">
        <f t="shared" si="3"/>
        <v>1946</v>
      </c>
      <c r="B102" s="2">
        <v>17076</v>
      </c>
      <c r="C102" s="5" t="str">
        <f>INDEX('Presidential Data'!$A$2:$B$83,MATCH('FRED Graph'!$A102,'Presidential Data'!$A$2:$A$83,),2)</f>
        <v>Democratic</v>
      </c>
      <c r="D102" s="7">
        <f t="shared" si="4"/>
        <v>4.1477338925783522E-3</v>
      </c>
      <c r="E102" s="1">
        <f t="shared" si="5"/>
        <v>178000</v>
      </c>
      <c r="F102" s="1">
        <v>43093000</v>
      </c>
    </row>
    <row r="103" spans="1:6" x14ac:dyDescent="0.2">
      <c r="A103" s="1">
        <f t="shared" si="3"/>
        <v>1946</v>
      </c>
      <c r="B103" s="2">
        <v>17107</v>
      </c>
      <c r="C103" s="5" t="str">
        <f>INDEX('Presidential Data'!$A$2:$B$83,MATCH('FRED Graph'!$A103,'Presidential Data'!$A$2:$A$83,),2)</f>
        <v>Democratic</v>
      </c>
      <c r="D103" s="7">
        <f t="shared" si="4"/>
        <v>7.0080987631401855E-3</v>
      </c>
      <c r="E103" s="1">
        <f t="shared" si="5"/>
        <v>302000</v>
      </c>
      <c r="F103" s="1">
        <v>43395000</v>
      </c>
    </row>
    <row r="104" spans="1:6" x14ac:dyDescent="0.2">
      <c r="A104" s="1">
        <f t="shared" si="3"/>
        <v>1946</v>
      </c>
      <c r="B104" s="2">
        <v>17137</v>
      </c>
      <c r="C104" s="5" t="str">
        <f>INDEX('Presidential Data'!$A$2:$B$83,MATCH('FRED Graph'!$A104,'Presidential Data'!$A$2:$A$83,),2)</f>
        <v>Democratic</v>
      </c>
      <c r="D104" s="7">
        <f t="shared" si="4"/>
        <v>-3.6870607212812536E-4</v>
      </c>
      <c r="E104" s="1">
        <f t="shared" si="5"/>
        <v>-16000</v>
      </c>
      <c r="F104" s="1">
        <v>43379000</v>
      </c>
    </row>
    <row r="105" spans="1:6" x14ac:dyDescent="0.2">
      <c r="A105" s="1">
        <f t="shared" si="3"/>
        <v>1947</v>
      </c>
      <c r="B105" s="2">
        <v>17168</v>
      </c>
      <c r="C105" s="5" t="str">
        <f>INDEX('Presidential Data'!$A$2:$B$83,MATCH('FRED Graph'!$A105,'Presidential Data'!$A$2:$A$83,),2)</f>
        <v>Democratic</v>
      </c>
      <c r="D105" s="7">
        <f t="shared" si="4"/>
        <v>3.5962101477673529E-3</v>
      </c>
      <c r="E105" s="1">
        <f t="shared" si="5"/>
        <v>156000</v>
      </c>
      <c r="F105" s="1">
        <v>43535000</v>
      </c>
    </row>
    <row r="106" spans="1:6" x14ac:dyDescent="0.2">
      <c r="A106" s="1">
        <f t="shared" si="3"/>
        <v>1947</v>
      </c>
      <c r="B106" s="2">
        <v>17199</v>
      </c>
      <c r="C106" s="5" t="str">
        <f>INDEX('Presidential Data'!$A$2:$B$83,MATCH('FRED Graph'!$A106,'Presidential Data'!$A$2:$A$83,),2)</f>
        <v>Democratic</v>
      </c>
      <c r="D106" s="7">
        <f t="shared" si="4"/>
        <v>5.0534053060755709E-4</v>
      </c>
      <c r="E106" s="1">
        <f t="shared" si="5"/>
        <v>22000</v>
      </c>
      <c r="F106" s="1">
        <v>43557000</v>
      </c>
    </row>
    <row r="107" spans="1:6" x14ac:dyDescent="0.2">
      <c r="A107" s="1">
        <f t="shared" si="3"/>
        <v>1947</v>
      </c>
      <c r="B107" s="2">
        <v>17227</v>
      </c>
      <c r="C107" s="5" t="str">
        <f>INDEX('Presidential Data'!$A$2:$B$83,MATCH('FRED Graph'!$A107,'Presidential Data'!$A$2:$A$83,),2)</f>
        <v>Democratic</v>
      </c>
      <c r="D107" s="7">
        <f t="shared" si="4"/>
        <v>1.1479211148609867E-3</v>
      </c>
      <c r="E107" s="1">
        <f t="shared" si="5"/>
        <v>50000</v>
      </c>
      <c r="F107" s="1">
        <v>43607000</v>
      </c>
    </row>
    <row r="108" spans="1:6" x14ac:dyDescent="0.2">
      <c r="A108" s="1">
        <f t="shared" si="3"/>
        <v>1947</v>
      </c>
      <c r="B108" s="2">
        <v>17258</v>
      </c>
      <c r="C108" s="5" t="str">
        <f>INDEX('Presidential Data'!$A$2:$B$83,MATCH('FRED Graph'!$A108,'Presidential Data'!$A$2:$A$83,),2)</f>
        <v>Democratic</v>
      </c>
      <c r="D108" s="7">
        <f t="shared" si="4"/>
        <v>-2.4766665902263398E-3</v>
      </c>
      <c r="E108" s="1">
        <f t="shared" si="5"/>
        <v>-108000</v>
      </c>
      <c r="F108" s="1">
        <v>43499000</v>
      </c>
    </row>
    <row r="109" spans="1:6" x14ac:dyDescent="0.2">
      <c r="A109" s="1">
        <f t="shared" si="3"/>
        <v>1947</v>
      </c>
      <c r="B109" s="2">
        <v>17288</v>
      </c>
      <c r="C109" s="5" t="str">
        <f>INDEX('Presidential Data'!$A$2:$B$83,MATCH('FRED Graph'!$A109,'Presidential Data'!$A$2:$A$83,),2)</f>
        <v>Democratic</v>
      </c>
      <c r="D109" s="7">
        <f t="shared" si="4"/>
        <v>3.1954757580634039E-3</v>
      </c>
      <c r="E109" s="1">
        <f t="shared" si="5"/>
        <v>139000</v>
      </c>
      <c r="F109" s="1">
        <v>43638000</v>
      </c>
    </row>
    <row r="110" spans="1:6" x14ac:dyDescent="0.2">
      <c r="A110" s="1">
        <f t="shared" si="3"/>
        <v>1947</v>
      </c>
      <c r="B110" s="2">
        <v>17319</v>
      </c>
      <c r="C110" s="5" t="str">
        <f>INDEX('Presidential Data'!$A$2:$B$83,MATCH('FRED Graph'!$A110,'Presidential Data'!$A$2:$A$83,),2)</f>
        <v>Democratic</v>
      </c>
      <c r="D110" s="7">
        <f t="shared" si="4"/>
        <v>3.9415188597094275E-3</v>
      </c>
      <c r="E110" s="1">
        <f t="shared" si="5"/>
        <v>172000</v>
      </c>
      <c r="F110" s="1">
        <v>43810000</v>
      </c>
    </row>
    <row r="111" spans="1:6" x14ac:dyDescent="0.2">
      <c r="A111" s="1">
        <f t="shared" si="3"/>
        <v>1947</v>
      </c>
      <c r="B111" s="2">
        <v>17349</v>
      </c>
      <c r="C111" s="5" t="str">
        <f>INDEX('Presidential Data'!$A$2:$B$83,MATCH('FRED Graph'!$A111,'Presidential Data'!$A$2:$A$83,),2)</f>
        <v>Democratic</v>
      </c>
      <c r="D111" s="7">
        <f t="shared" si="4"/>
        <v>-1.5293312029217073E-3</v>
      </c>
      <c r="E111" s="1">
        <f t="shared" si="5"/>
        <v>-67000</v>
      </c>
      <c r="F111" s="1">
        <v>43743000</v>
      </c>
    </row>
    <row r="112" spans="1:6" x14ac:dyDescent="0.2">
      <c r="A112" s="1">
        <f t="shared" si="3"/>
        <v>1947</v>
      </c>
      <c r="B112" s="2">
        <v>17380</v>
      </c>
      <c r="C112" s="5" t="str">
        <f>INDEX('Presidential Data'!$A$2:$B$83,MATCH('FRED Graph'!$A112,'Presidential Data'!$A$2:$A$83,),2)</f>
        <v>Democratic</v>
      </c>
      <c r="D112" s="7">
        <f t="shared" si="4"/>
        <v>4.9607937269963197E-3</v>
      </c>
      <c r="E112" s="1">
        <f t="shared" si="5"/>
        <v>217000</v>
      </c>
      <c r="F112" s="1">
        <v>43960000</v>
      </c>
    </row>
    <row r="113" spans="1:6" x14ac:dyDescent="0.2">
      <c r="A113" s="1">
        <f t="shared" si="3"/>
        <v>1947</v>
      </c>
      <c r="B113" s="2">
        <v>17411</v>
      </c>
      <c r="C113" s="5" t="str">
        <f>INDEX('Presidential Data'!$A$2:$B$83,MATCH('FRED Graph'!$A113,'Presidential Data'!$A$2:$A$83,),2)</f>
        <v>Democratic</v>
      </c>
      <c r="D113" s="7">
        <f t="shared" si="4"/>
        <v>5.527752502274795E-3</v>
      </c>
      <c r="E113" s="1">
        <f t="shared" si="5"/>
        <v>243000</v>
      </c>
      <c r="F113" s="1">
        <v>44203000</v>
      </c>
    </row>
    <row r="114" spans="1:6" x14ac:dyDescent="0.2">
      <c r="A114" s="1">
        <f t="shared" si="3"/>
        <v>1947</v>
      </c>
      <c r="B114" s="2">
        <v>17441</v>
      </c>
      <c r="C114" s="5" t="str">
        <f>INDEX('Presidential Data'!$A$2:$B$83,MATCH('FRED Graph'!$A114,'Presidential Data'!$A$2:$A$83,),2)</f>
        <v>Democratic</v>
      </c>
      <c r="D114" s="7">
        <f t="shared" si="4"/>
        <v>4.7055629708390835E-3</v>
      </c>
      <c r="E114" s="1">
        <f t="shared" si="5"/>
        <v>208000</v>
      </c>
      <c r="F114" s="1">
        <v>44411000</v>
      </c>
    </row>
    <row r="115" spans="1:6" x14ac:dyDescent="0.2">
      <c r="A115" s="1">
        <f t="shared" si="3"/>
        <v>1947</v>
      </c>
      <c r="B115" s="2">
        <v>17472</v>
      </c>
      <c r="C115" s="5" t="str">
        <f>INDEX('Presidential Data'!$A$2:$B$83,MATCH('FRED Graph'!$A115,'Presidential Data'!$A$2:$A$83,),2)</f>
        <v>Democratic</v>
      </c>
      <c r="D115" s="7">
        <f t="shared" si="4"/>
        <v>1.6437369120262998E-3</v>
      </c>
      <c r="E115" s="1">
        <f t="shared" si="5"/>
        <v>73000</v>
      </c>
      <c r="F115" s="1">
        <v>44484000</v>
      </c>
    </row>
    <row r="116" spans="1:6" x14ac:dyDescent="0.2">
      <c r="A116" s="1">
        <f t="shared" si="3"/>
        <v>1947</v>
      </c>
      <c r="B116" s="2">
        <v>17502</v>
      </c>
      <c r="C116" s="5" t="str">
        <f>INDEX('Presidential Data'!$A$2:$B$83,MATCH('FRED Graph'!$A116,'Presidential Data'!$A$2:$A$83,),2)</f>
        <v>Democratic</v>
      </c>
      <c r="D116" s="7">
        <f t="shared" si="4"/>
        <v>2.1805593022210233E-3</v>
      </c>
      <c r="E116" s="1">
        <f t="shared" si="5"/>
        <v>97000</v>
      </c>
      <c r="F116" s="1">
        <v>44581000</v>
      </c>
    </row>
    <row r="117" spans="1:6" x14ac:dyDescent="0.2">
      <c r="A117" s="1">
        <f t="shared" si="3"/>
        <v>1948</v>
      </c>
      <c r="B117" s="2">
        <v>17533</v>
      </c>
      <c r="C117" s="5" t="str">
        <f>INDEX('Presidential Data'!$A$2:$B$83,MATCH('FRED Graph'!$A117,'Presidential Data'!$A$2:$A$83,),2)</f>
        <v>Democratic</v>
      </c>
      <c r="D117" s="7">
        <f t="shared" si="4"/>
        <v>2.1982458895044975E-3</v>
      </c>
      <c r="E117" s="1">
        <f t="shared" si="5"/>
        <v>98000</v>
      </c>
      <c r="F117" s="1">
        <v>44679000</v>
      </c>
    </row>
    <row r="118" spans="1:6" x14ac:dyDescent="0.2">
      <c r="A118" s="1">
        <f t="shared" si="3"/>
        <v>1948</v>
      </c>
      <c r="B118" s="2">
        <v>17564</v>
      </c>
      <c r="C118" s="5" t="str">
        <f>INDEX('Presidential Data'!$A$2:$B$83,MATCH('FRED Graph'!$A118,'Presidential Data'!$A$2:$A$83,),2)</f>
        <v>Democratic</v>
      </c>
      <c r="D118" s="7">
        <f t="shared" si="4"/>
        <v>-3.2677544260166971E-3</v>
      </c>
      <c r="E118" s="1">
        <f t="shared" si="5"/>
        <v>-146000</v>
      </c>
      <c r="F118" s="1">
        <v>44533000</v>
      </c>
    </row>
    <row r="119" spans="1:6" x14ac:dyDescent="0.2">
      <c r="A119" s="1">
        <f t="shared" si="3"/>
        <v>1948</v>
      </c>
      <c r="B119" s="2">
        <v>17593</v>
      </c>
      <c r="C119" s="5" t="str">
        <f>INDEX('Presidential Data'!$A$2:$B$83,MATCH('FRED Graph'!$A119,'Presidential Data'!$A$2:$A$83,),2)</f>
        <v>Democratic</v>
      </c>
      <c r="D119" s="7">
        <f t="shared" si="4"/>
        <v>3.368288684795545E-3</v>
      </c>
      <c r="E119" s="1">
        <f t="shared" si="5"/>
        <v>150000</v>
      </c>
      <c r="F119" s="1">
        <v>44683000</v>
      </c>
    </row>
    <row r="120" spans="1:6" x14ac:dyDescent="0.2">
      <c r="A120" s="1">
        <f t="shared" si="3"/>
        <v>1948</v>
      </c>
      <c r="B120" s="2">
        <v>17624</v>
      </c>
      <c r="C120" s="5" t="str">
        <f>INDEX('Presidential Data'!$A$2:$B$83,MATCH('FRED Graph'!$A120,'Presidential Data'!$A$2:$A$83,),2)</f>
        <v>Democratic</v>
      </c>
      <c r="D120" s="7">
        <f t="shared" si="4"/>
        <v>-6.8034823087080101E-3</v>
      </c>
      <c r="E120" s="1">
        <f t="shared" si="5"/>
        <v>-304000</v>
      </c>
      <c r="F120" s="1">
        <v>44379000</v>
      </c>
    </row>
    <row r="121" spans="1:6" x14ac:dyDescent="0.2">
      <c r="A121" s="1">
        <f t="shared" si="3"/>
        <v>1948</v>
      </c>
      <c r="B121" s="2">
        <v>17654</v>
      </c>
      <c r="C121" s="5" t="str">
        <f>INDEX('Presidential Data'!$A$2:$B$83,MATCH('FRED Graph'!$A121,'Presidential Data'!$A$2:$A$83,),2)</f>
        <v>Democratic</v>
      </c>
      <c r="D121" s="7">
        <f t="shared" si="4"/>
        <v>9.3963361049144867E-3</v>
      </c>
      <c r="E121" s="1">
        <f t="shared" si="5"/>
        <v>417000</v>
      </c>
      <c r="F121" s="1">
        <v>44796000</v>
      </c>
    </row>
    <row r="122" spans="1:6" x14ac:dyDescent="0.2">
      <c r="A122" s="1">
        <f t="shared" si="3"/>
        <v>1948</v>
      </c>
      <c r="B122" s="2">
        <v>17685</v>
      </c>
      <c r="C122" s="5" t="str">
        <f>INDEX('Presidential Data'!$A$2:$B$83,MATCH('FRED Graph'!$A122,'Presidential Data'!$A$2:$A$83,),2)</f>
        <v>Democratic</v>
      </c>
      <c r="D122" s="7">
        <f t="shared" si="4"/>
        <v>5.3129743727118491E-3</v>
      </c>
      <c r="E122" s="1">
        <f t="shared" si="5"/>
        <v>238000</v>
      </c>
      <c r="F122" s="1">
        <v>45034000</v>
      </c>
    </row>
    <row r="123" spans="1:6" x14ac:dyDescent="0.2">
      <c r="A123" s="1">
        <f t="shared" si="3"/>
        <v>1948</v>
      </c>
      <c r="B123" s="2">
        <v>17715</v>
      </c>
      <c r="C123" s="5" t="str">
        <f>INDEX('Presidential Data'!$A$2:$B$83,MATCH('FRED Graph'!$A123,'Presidential Data'!$A$2:$A$83,),2)</f>
        <v>Democratic</v>
      </c>
      <c r="D123" s="7">
        <f t="shared" si="4"/>
        <v>2.7978860416574144E-3</v>
      </c>
      <c r="E123" s="1">
        <f t="shared" si="5"/>
        <v>126000</v>
      </c>
      <c r="F123" s="1">
        <v>45160000</v>
      </c>
    </row>
    <row r="124" spans="1:6" x14ac:dyDescent="0.2">
      <c r="A124" s="1">
        <f t="shared" si="3"/>
        <v>1948</v>
      </c>
      <c r="B124" s="2">
        <v>17746</v>
      </c>
      <c r="C124" s="5" t="str">
        <f>INDEX('Presidential Data'!$A$2:$B$83,MATCH('FRED Graph'!$A124,'Presidential Data'!$A$2:$A$83,),2)</f>
        <v>Democratic</v>
      </c>
      <c r="D124" s="7">
        <f t="shared" si="4"/>
        <v>3.9858281665190433E-4</v>
      </c>
      <c r="E124" s="1">
        <f t="shared" si="5"/>
        <v>18000</v>
      </c>
      <c r="F124" s="1">
        <v>45178000</v>
      </c>
    </row>
    <row r="125" spans="1:6" x14ac:dyDescent="0.2">
      <c r="A125" s="1">
        <f t="shared" si="3"/>
        <v>1948</v>
      </c>
      <c r="B125" s="2">
        <v>17777</v>
      </c>
      <c r="C125" s="5" t="str">
        <f>INDEX('Presidential Data'!$A$2:$B$83,MATCH('FRED Graph'!$A125,'Presidential Data'!$A$2:$A$83,),2)</f>
        <v>Democratic</v>
      </c>
      <c r="D125" s="7">
        <f t="shared" si="4"/>
        <v>2.5676214086502278E-3</v>
      </c>
      <c r="E125" s="1">
        <f t="shared" si="5"/>
        <v>116000</v>
      </c>
      <c r="F125" s="1">
        <v>45294000</v>
      </c>
    </row>
    <row r="126" spans="1:6" x14ac:dyDescent="0.2">
      <c r="A126" s="1">
        <f t="shared" si="3"/>
        <v>1948</v>
      </c>
      <c r="B126" s="2">
        <v>17807</v>
      </c>
      <c r="C126" s="5" t="str">
        <f>INDEX('Presidential Data'!$A$2:$B$83,MATCH('FRED Graph'!$A126,'Presidential Data'!$A$2:$A$83,),2)</f>
        <v>Democratic</v>
      </c>
      <c r="D126" s="7">
        <f t="shared" si="4"/>
        <v>-1.0818209917428357E-3</v>
      </c>
      <c r="E126" s="1">
        <f t="shared" si="5"/>
        <v>-49000</v>
      </c>
      <c r="F126" s="1">
        <v>45245000</v>
      </c>
    </row>
    <row r="127" spans="1:6" x14ac:dyDescent="0.2">
      <c r="A127" s="1">
        <f t="shared" si="3"/>
        <v>1948</v>
      </c>
      <c r="B127" s="2">
        <v>17838</v>
      </c>
      <c r="C127" s="5" t="str">
        <f>INDEX('Presidential Data'!$A$2:$B$83,MATCH('FRED Graph'!$A127,'Presidential Data'!$A$2:$A$83,),2)</f>
        <v>Democratic</v>
      </c>
      <c r="D127" s="7">
        <f t="shared" si="4"/>
        <v>-1.1714001547132281E-3</v>
      </c>
      <c r="E127" s="1">
        <f t="shared" si="5"/>
        <v>-53000</v>
      </c>
      <c r="F127" s="1">
        <v>45192000</v>
      </c>
    </row>
    <row r="128" spans="1:6" x14ac:dyDescent="0.2">
      <c r="A128" s="1">
        <f t="shared" si="3"/>
        <v>1948</v>
      </c>
      <c r="B128" s="2">
        <v>17868</v>
      </c>
      <c r="C128" s="5" t="str">
        <f>INDEX('Presidential Data'!$A$2:$B$83,MATCH('FRED Graph'!$A128,'Presidential Data'!$A$2:$A$83,),2)</f>
        <v>Democratic</v>
      </c>
      <c r="D128" s="7">
        <f t="shared" si="4"/>
        <v>-3.5404496371039124E-3</v>
      </c>
      <c r="E128" s="1">
        <f t="shared" si="5"/>
        <v>-160000</v>
      </c>
      <c r="F128" s="1">
        <v>45032000</v>
      </c>
    </row>
    <row r="129" spans="1:6" x14ac:dyDescent="0.2">
      <c r="A129" s="1">
        <f t="shared" si="3"/>
        <v>1949</v>
      </c>
      <c r="B129" s="2">
        <v>17899</v>
      </c>
      <c r="C129" s="5" t="str">
        <f>INDEX('Presidential Data'!$A$2:$B$83,MATCH('FRED Graph'!$A129,'Presidential Data'!$A$2:$A$83,),2)</f>
        <v>Democratic</v>
      </c>
      <c r="D129" s="7">
        <f t="shared" si="4"/>
        <v>-8.0831408775981529E-3</v>
      </c>
      <c r="E129" s="1">
        <f t="shared" si="5"/>
        <v>-364000</v>
      </c>
      <c r="F129" s="1">
        <v>44668000</v>
      </c>
    </row>
    <row r="130" spans="1:6" x14ac:dyDescent="0.2">
      <c r="A130" s="1">
        <f t="shared" si="3"/>
        <v>1949</v>
      </c>
      <c r="B130" s="2">
        <v>17930</v>
      </c>
      <c r="C130" s="5" t="str">
        <f>INDEX('Presidential Data'!$A$2:$B$83,MATCH('FRED Graph'!$A130,'Presidential Data'!$A$2:$A$83,),2)</f>
        <v>Democratic</v>
      </c>
      <c r="D130" s="7">
        <f t="shared" si="4"/>
        <v>-3.8282439330169248E-3</v>
      </c>
      <c r="E130" s="1">
        <f t="shared" si="5"/>
        <v>-171000</v>
      </c>
      <c r="F130" s="1">
        <v>44497000</v>
      </c>
    </row>
    <row r="131" spans="1:6" x14ac:dyDescent="0.2">
      <c r="A131" s="1">
        <f t="shared" si="3"/>
        <v>1949</v>
      </c>
      <c r="B131" s="2">
        <v>17958</v>
      </c>
      <c r="C131" s="5" t="str">
        <f>INDEX('Presidential Data'!$A$2:$B$83,MATCH('FRED Graph'!$A131,'Presidential Data'!$A$2:$A$83,),2)</f>
        <v>Democratic</v>
      </c>
      <c r="D131" s="7">
        <f t="shared" si="4"/>
        <v>-5.7756702699058365E-3</v>
      </c>
      <c r="E131" s="1">
        <f t="shared" si="5"/>
        <v>-257000</v>
      </c>
      <c r="F131" s="1">
        <v>44240000</v>
      </c>
    </row>
    <row r="132" spans="1:6" x14ac:dyDescent="0.2">
      <c r="A132" s="1">
        <f t="shared" si="3"/>
        <v>1949</v>
      </c>
      <c r="B132" s="2">
        <v>17989</v>
      </c>
      <c r="C132" s="5" t="str">
        <f>INDEX('Presidential Data'!$A$2:$B$83,MATCH('FRED Graph'!$A132,'Presidential Data'!$A$2:$A$83,),2)</f>
        <v>Democratic</v>
      </c>
      <c r="D132" s="7">
        <f t="shared" si="4"/>
        <v>-9.0415913200723327E-5</v>
      </c>
      <c r="E132" s="1">
        <f t="shared" si="5"/>
        <v>-4000</v>
      </c>
      <c r="F132" s="1">
        <v>44236000</v>
      </c>
    </row>
    <row r="133" spans="1:6" x14ac:dyDescent="0.2">
      <c r="A133" s="1">
        <f t="shared" si="3"/>
        <v>1949</v>
      </c>
      <c r="B133" s="2">
        <v>18019</v>
      </c>
      <c r="C133" s="5" t="str">
        <f>INDEX('Presidential Data'!$A$2:$B$83,MATCH('FRED Graph'!$A133,'Presidential Data'!$A$2:$A$83,),2)</f>
        <v>Democratic</v>
      </c>
      <c r="D133" s="7">
        <f t="shared" si="4"/>
        <v>-5.696717605570124E-3</v>
      </c>
      <c r="E133" s="1">
        <f t="shared" si="5"/>
        <v>-252000</v>
      </c>
      <c r="F133" s="1">
        <v>43984000</v>
      </c>
    </row>
    <row r="134" spans="1:6" x14ac:dyDescent="0.2">
      <c r="A134" s="1">
        <f t="shared" si="3"/>
        <v>1949</v>
      </c>
      <c r="B134" s="2">
        <v>18050</v>
      </c>
      <c r="C134" s="5" t="str">
        <f>INDEX('Presidential Data'!$A$2:$B$83,MATCH('FRED Graph'!$A134,'Presidential Data'!$A$2:$A$83,),2)</f>
        <v>Democratic</v>
      </c>
      <c r="D134" s="7">
        <f t="shared" si="4"/>
        <v>-5.5702073481265916E-3</v>
      </c>
      <c r="E134" s="1">
        <f t="shared" si="5"/>
        <v>-245000</v>
      </c>
      <c r="F134" s="1">
        <v>43739000</v>
      </c>
    </row>
    <row r="135" spans="1:6" x14ac:dyDescent="0.2">
      <c r="A135" s="1">
        <f t="shared" si="3"/>
        <v>1949</v>
      </c>
      <c r="B135" s="2">
        <v>18080</v>
      </c>
      <c r="C135" s="5" t="str">
        <f>INDEX('Presidential Data'!$A$2:$B$83,MATCH('FRED Graph'!$A135,'Presidential Data'!$A$2:$A$83,),2)</f>
        <v>Democratic</v>
      </c>
      <c r="D135" s="7">
        <f t="shared" si="4"/>
        <v>-4.7554813781750839E-3</v>
      </c>
      <c r="E135" s="1">
        <f t="shared" si="5"/>
        <v>-208000</v>
      </c>
      <c r="F135" s="1">
        <v>43531000</v>
      </c>
    </row>
    <row r="136" spans="1:6" x14ac:dyDescent="0.2">
      <c r="A136" s="1">
        <f t="shared" si="3"/>
        <v>1949</v>
      </c>
      <c r="B136" s="2">
        <v>18111</v>
      </c>
      <c r="C136" s="5" t="str">
        <f>INDEX('Presidential Data'!$A$2:$B$83,MATCH('FRED Graph'!$A136,'Presidential Data'!$A$2:$A$83,),2)</f>
        <v>Democratic</v>
      </c>
      <c r="D136" s="7">
        <f t="shared" si="4"/>
        <v>2.1364085364452921E-3</v>
      </c>
      <c r="E136" s="1">
        <f t="shared" si="5"/>
        <v>93000</v>
      </c>
      <c r="F136" s="1">
        <v>43624000</v>
      </c>
    </row>
    <row r="137" spans="1:6" x14ac:dyDescent="0.2">
      <c r="A137" s="1">
        <f t="shared" ref="A137:A200" si="6">YEAR(B137)</f>
        <v>1949</v>
      </c>
      <c r="B137" s="2">
        <v>18142</v>
      </c>
      <c r="C137" s="5" t="str">
        <f>INDEX('Presidential Data'!$A$2:$B$83,MATCH('FRED Graph'!$A137,'Presidential Data'!$A$2:$A$83,),2)</f>
        <v>Democratic</v>
      </c>
      <c r="D137" s="7">
        <f t="shared" si="4"/>
        <v>3.5760132037410599E-3</v>
      </c>
      <c r="E137" s="1">
        <f t="shared" si="5"/>
        <v>156000</v>
      </c>
      <c r="F137" s="1">
        <v>43780000</v>
      </c>
    </row>
    <row r="138" spans="1:6" x14ac:dyDescent="0.2">
      <c r="A138" s="1">
        <f t="shared" si="6"/>
        <v>1949</v>
      </c>
      <c r="B138" s="2">
        <v>18172</v>
      </c>
      <c r="C138" s="5" t="str">
        <f>INDEX('Presidential Data'!$A$2:$B$83,MATCH('FRED Graph'!$A138,'Presidential Data'!$A$2:$A$83,),2)</f>
        <v>Democratic</v>
      </c>
      <c r="D138" s="7">
        <f t="shared" si="4"/>
        <v>-1.9141160347190499E-2</v>
      </c>
      <c r="E138" s="1">
        <f t="shared" si="5"/>
        <v>-838000</v>
      </c>
      <c r="F138" s="1">
        <v>42942000</v>
      </c>
    </row>
    <row r="139" spans="1:6" x14ac:dyDescent="0.2">
      <c r="A139" s="1">
        <f t="shared" si="6"/>
        <v>1949</v>
      </c>
      <c r="B139" s="2">
        <v>18203</v>
      </c>
      <c r="C139" s="5" t="str">
        <f>INDEX('Presidential Data'!$A$2:$B$83,MATCH('FRED Graph'!$A139,'Presidential Data'!$A$2:$A$83,),2)</f>
        <v>Democratic</v>
      </c>
      <c r="D139" s="7">
        <f t="shared" ref="D139:D202" si="7">E139/F138</f>
        <v>6.9861673885706303E-3</v>
      </c>
      <c r="E139" s="1">
        <f t="shared" ref="E139:E202" si="8">F139-F138</f>
        <v>300000</v>
      </c>
      <c r="F139" s="1">
        <v>43242000</v>
      </c>
    </row>
    <row r="140" spans="1:6" x14ac:dyDescent="0.2">
      <c r="A140" s="1">
        <f t="shared" si="6"/>
        <v>1949</v>
      </c>
      <c r="B140" s="2">
        <v>18233</v>
      </c>
      <c r="C140" s="5" t="str">
        <f>INDEX('Presidential Data'!$A$2:$B$83,MATCH('FRED Graph'!$A140,'Presidential Data'!$A$2:$A$83,),2)</f>
        <v>Democratic</v>
      </c>
      <c r="D140" s="7">
        <f t="shared" si="7"/>
        <v>6.4751861616021457E-3</v>
      </c>
      <c r="E140" s="1">
        <f t="shared" si="8"/>
        <v>280000</v>
      </c>
      <c r="F140" s="1">
        <v>43522000</v>
      </c>
    </row>
    <row r="141" spans="1:6" x14ac:dyDescent="0.2">
      <c r="A141" s="1">
        <f t="shared" si="6"/>
        <v>1950</v>
      </c>
      <c r="B141" s="2">
        <v>18264</v>
      </c>
      <c r="C141" s="5" t="str">
        <f>INDEX('Presidential Data'!$A$2:$B$83,MATCH('FRED Graph'!$A141,'Presidential Data'!$A$2:$A$83,),2)</f>
        <v>Democratic</v>
      </c>
      <c r="D141" s="7">
        <f t="shared" si="7"/>
        <v>9.1907541013740182E-5</v>
      </c>
      <c r="E141" s="1">
        <f t="shared" si="8"/>
        <v>4000</v>
      </c>
      <c r="F141" s="1">
        <v>43526000</v>
      </c>
    </row>
    <row r="142" spans="1:6" x14ac:dyDescent="0.2">
      <c r="A142" s="1">
        <f t="shared" si="6"/>
        <v>1950</v>
      </c>
      <c r="B142" s="2">
        <v>18295</v>
      </c>
      <c r="C142" s="5" t="str">
        <f>INDEX('Presidential Data'!$A$2:$B$83,MATCH('FRED Graph'!$A142,'Presidential Data'!$A$2:$A$83,),2)</f>
        <v>Democratic</v>
      </c>
      <c r="D142" s="7">
        <f t="shared" si="7"/>
        <v>-5.2612231769517074E-3</v>
      </c>
      <c r="E142" s="1">
        <f t="shared" si="8"/>
        <v>-229000</v>
      </c>
      <c r="F142" s="1">
        <v>43297000</v>
      </c>
    </row>
    <row r="143" spans="1:6" x14ac:dyDescent="0.2">
      <c r="A143" s="1">
        <f t="shared" si="6"/>
        <v>1950</v>
      </c>
      <c r="B143" s="2">
        <v>18323</v>
      </c>
      <c r="C143" s="5" t="str">
        <f>INDEX('Presidential Data'!$A$2:$B$83,MATCH('FRED Graph'!$A143,'Presidential Data'!$A$2:$A$83,),2)</f>
        <v>Democratic</v>
      </c>
      <c r="D143" s="7">
        <f t="shared" si="7"/>
        <v>1.5174261496177564E-2</v>
      </c>
      <c r="E143" s="1">
        <f t="shared" si="8"/>
        <v>657000</v>
      </c>
      <c r="F143" s="1">
        <v>43954000</v>
      </c>
    </row>
    <row r="144" spans="1:6" x14ac:dyDescent="0.2">
      <c r="A144" s="1">
        <f t="shared" si="6"/>
        <v>1950</v>
      </c>
      <c r="B144" s="2">
        <v>18354</v>
      </c>
      <c r="C144" s="5" t="str">
        <f>INDEX('Presidential Data'!$A$2:$B$83,MATCH('FRED Graph'!$A144,'Presidential Data'!$A$2:$A$83,),2)</f>
        <v>Democratic</v>
      </c>
      <c r="D144" s="7">
        <f t="shared" si="7"/>
        <v>9.7374527915548067E-3</v>
      </c>
      <c r="E144" s="1">
        <f t="shared" si="8"/>
        <v>428000</v>
      </c>
      <c r="F144" s="1">
        <v>44382000</v>
      </c>
    </row>
    <row r="145" spans="1:6" x14ac:dyDescent="0.2">
      <c r="A145" s="1">
        <f t="shared" si="6"/>
        <v>1950</v>
      </c>
      <c r="B145" s="2">
        <v>18384</v>
      </c>
      <c r="C145" s="5" t="str">
        <f>INDEX('Presidential Data'!$A$2:$B$83,MATCH('FRED Graph'!$A145,'Presidential Data'!$A$2:$A$83,),2)</f>
        <v>Democratic</v>
      </c>
      <c r="D145" s="7">
        <f t="shared" si="7"/>
        <v>7.5706367446261996E-3</v>
      </c>
      <c r="E145" s="1">
        <f t="shared" si="8"/>
        <v>336000</v>
      </c>
      <c r="F145" s="1">
        <v>44718000</v>
      </c>
    </row>
    <row r="146" spans="1:6" x14ac:dyDescent="0.2">
      <c r="A146" s="1">
        <f t="shared" si="6"/>
        <v>1950</v>
      </c>
      <c r="B146" s="2">
        <v>18415</v>
      </c>
      <c r="C146" s="5" t="str">
        <f>INDEX('Presidential Data'!$A$2:$B$83,MATCH('FRED Graph'!$A146,'Presidential Data'!$A$2:$A$83,),2)</f>
        <v>Democratic</v>
      </c>
      <c r="D146" s="7">
        <f t="shared" si="7"/>
        <v>8.1622612818104574E-3</v>
      </c>
      <c r="E146" s="1">
        <f t="shared" si="8"/>
        <v>365000</v>
      </c>
      <c r="F146" s="1">
        <v>45083000</v>
      </c>
    </row>
    <row r="147" spans="1:6" x14ac:dyDescent="0.2">
      <c r="A147" s="1">
        <f t="shared" si="6"/>
        <v>1950</v>
      </c>
      <c r="B147" s="2">
        <v>18445</v>
      </c>
      <c r="C147" s="5" t="str">
        <f>INDEX('Presidential Data'!$A$2:$B$83,MATCH('FRED Graph'!$A147,'Presidential Data'!$A$2:$A$83,),2)</f>
        <v>Democratic</v>
      </c>
      <c r="D147" s="7">
        <f t="shared" si="7"/>
        <v>8.2292660204511675E-3</v>
      </c>
      <c r="E147" s="1">
        <f t="shared" si="8"/>
        <v>371000</v>
      </c>
      <c r="F147" s="1">
        <v>45454000</v>
      </c>
    </row>
    <row r="148" spans="1:6" x14ac:dyDescent="0.2">
      <c r="A148" s="1">
        <f t="shared" si="6"/>
        <v>1950</v>
      </c>
      <c r="B148" s="2">
        <v>18476</v>
      </c>
      <c r="C148" s="5" t="str">
        <f>INDEX('Presidential Data'!$A$2:$B$83,MATCH('FRED Graph'!$A148,'Presidential Data'!$A$2:$A$83,),2)</f>
        <v>Democratic</v>
      </c>
      <c r="D148" s="7">
        <f t="shared" si="7"/>
        <v>1.6236194834338011E-2</v>
      </c>
      <c r="E148" s="1">
        <f t="shared" si="8"/>
        <v>738000</v>
      </c>
      <c r="F148" s="1">
        <v>46192000</v>
      </c>
    </row>
    <row r="149" spans="1:6" x14ac:dyDescent="0.2">
      <c r="A149" s="1">
        <f t="shared" si="6"/>
        <v>1950</v>
      </c>
      <c r="B149" s="2">
        <v>18507</v>
      </c>
      <c r="C149" s="5" t="str">
        <f>INDEX('Presidential Data'!$A$2:$B$83,MATCH('FRED Graph'!$A149,'Presidential Data'!$A$2:$A$83,),2)</f>
        <v>Democratic</v>
      </c>
      <c r="D149" s="7">
        <f t="shared" si="7"/>
        <v>5.3255975060616557E-3</v>
      </c>
      <c r="E149" s="1">
        <f t="shared" si="8"/>
        <v>246000</v>
      </c>
      <c r="F149" s="1">
        <v>46438000</v>
      </c>
    </row>
    <row r="150" spans="1:6" x14ac:dyDescent="0.2">
      <c r="A150" s="1">
        <f t="shared" si="6"/>
        <v>1950</v>
      </c>
      <c r="B150" s="2">
        <v>18537</v>
      </c>
      <c r="C150" s="5" t="str">
        <f>INDEX('Presidential Data'!$A$2:$B$83,MATCH('FRED Graph'!$A150,'Presidential Data'!$A$2:$A$83,),2)</f>
        <v>Democratic</v>
      </c>
      <c r="D150" s="7">
        <f t="shared" si="7"/>
        <v>5.7711357078254876E-3</v>
      </c>
      <c r="E150" s="1">
        <f t="shared" si="8"/>
        <v>268000</v>
      </c>
      <c r="F150" s="1">
        <v>46706000</v>
      </c>
    </row>
    <row r="151" spans="1:6" x14ac:dyDescent="0.2">
      <c r="A151" s="1">
        <f t="shared" si="6"/>
        <v>1950</v>
      </c>
      <c r="B151" s="2">
        <v>18568</v>
      </c>
      <c r="C151" s="5" t="str">
        <f>INDEX('Presidential Data'!$A$2:$B$83,MATCH('FRED Graph'!$A151,'Presidential Data'!$A$2:$A$83,),2)</f>
        <v>Democratic</v>
      </c>
      <c r="D151" s="7">
        <f t="shared" si="7"/>
        <v>1.4987367790005566E-3</v>
      </c>
      <c r="E151" s="1">
        <f t="shared" si="8"/>
        <v>70000</v>
      </c>
      <c r="F151" s="1">
        <v>46776000</v>
      </c>
    </row>
    <row r="152" spans="1:6" x14ac:dyDescent="0.2">
      <c r="A152" s="1">
        <f t="shared" si="6"/>
        <v>1950</v>
      </c>
      <c r="B152" s="2">
        <v>18598</v>
      </c>
      <c r="C152" s="5" t="str">
        <f>INDEX('Presidential Data'!$A$2:$B$83,MATCH('FRED Graph'!$A152,'Presidential Data'!$A$2:$A$83,),2)</f>
        <v>Democratic</v>
      </c>
      <c r="D152" s="7">
        <f t="shared" si="7"/>
        <v>1.8171711989054217E-3</v>
      </c>
      <c r="E152" s="1">
        <f t="shared" si="8"/>
        <v>85000</v>
      </c>
      <c r="F152" s="1">
        <v>46861000</v>
      </c>
    </row>
    <row r="153" spans="1:6" x14ac:dyDescent="0.2">
      <c r="A153" s="1">
        <f t="shared" si="6"/>
        <v>1951</v>
      </c>
      <c r="B153" s="2">
        <v>18629</v>
      </c>
      <c r="C153" s="5" t="str">
        <f>INDEX('Presidential Data'!$A$2:$B$83,MATCH('FRED Graph'!$A153,'Presidential Data'!$A$2:$A$83,),2)</f>
        <v>Democratic</v>
      </c>
      <c r="D153" s="7">
        <f t="shared" si="7"/>
        <v>9.1120548003670431E-3</v>
      </c>
      <c r="E153" s="1">
        <f t="shared" si="8"/>
        <v>427000</v>
      </c>
      <c r="F153" s="1">
        <v>47288000</v>
      </c>
    </row>
    <row r="154" spans="1:6" x14ac:dyDescent="0.2">
      <c r="A154" s="1">
        <f t="shared" si="6"/>
        <v>1951</v>
      </c>
      <c r="B154" s="2">
        <v>18660</v>
      </c>
      <c r="C154" s="5" t="str">
        <f>INDEX('Presidential Data'!$A$2:$B$83,MATCH('FRED Graph'!$A154,'Presidential Data'!$A$2:$A$83,),2)</f>
        <v>Democratic</v>
      </c>
      <c r="D154" s="7">
        <f t="shared" si="7"/>
        <v>6.1114870580274063E-3</v>
      </c>
      <c r="E154" s="1">
        <f t="shared" si="8"/>
        <v>289000</v>
      </c>
      <c r="F154" s="1">
        <v>47577000</v>
      </c>
    </row>
    <row r="155" spans="1:6" x14ac:dyDescent="0.2">
      <c r="A155" s="1">
        <f t="shared" si="6"/>
        <v>1951</v>
      </c>
      <c r="B155" s="2">
        <v>18688</v>
      </c>
      <c r="C155" s="5" t="str">
        <f>INDEX('Presidential Data'!$A$2:$B$83,MATCH('FRED Graph'!$A155,'Presidential Data'!$A$2:$A$83,),2)</f>
        <v>Democratic</v>
      </c>
      <c r="D155" s="7">
        <f t="shared" si="7"/>
        <v>6.2214935788301069E-3</v>
      </c>
      <c r="E155" s="1">
        <f t="shared" si="8"/>
        <v>296000</v>
      </c>
      <c r="F155" s="1">
        <v>47873000</v>
      </c>
    </row>
    <row r="156" spans="1:6" x14ac:dyDescent="0.2">
      <c r="A156" s="1">
        <f t="shared" si="6"/>
        <v>1951</v>
      </c>
      <c r="B156" s="2">
        <v>18719</v>
      </c>
      <c r="C156" s="5" t="str">
        <f>INDEX('Presidential Data'!$A$2:$B$83,MATCH('FRED Graph'!$A156,'Presidential Data'!$A$2:$A$83,),2)</f>
        <v>Democratic</v>
      </c>
      <c r="D156" s="7">
        <f t="shared" si="7"/>
        <v>-2.506632130846197E-4</v>
      </c>
      <c r="E156" s="1">
        <f t="shared" si="8"/>
        <v>-12000</v>
      </c>
      <c r="F156" s="1">
        <v>47861000</v>
      </c>
    </row>
    <row r="157" spans="1:6" x14ac:dyDescent="0.2">
      <c r="A157" s="1">
        <f t="shared" si="6"/>
        <v>1951</v>
      </c>
      <c r="B157" s="2">
        <v>18749</v>
      </c>
      <c r="C157" s="5" t="str">
        <f>INDEX('Presidential Data'!$A$2:$B$83,MATCH('FRED Graph'!$A157,'Presidential Data'!$A$2:$A$83,),2)</f>
        <v>Democratic</v>
      </c>
      <c r="D157" s="7">
        <f t="shared" si="7"/>
        <v>1.9013392950418921E-3</v>
      </c>
      <c r="E157" s="1">
        <f t="shared" si="8"/>
        <v>91000</v>
      </c>
      <c r="F157" s="1">
        <v>47952000</v>
      </c>
    </row>
    <row r="158" spans="1:6" x14ac:dyDescent="0.2">
      <c r="A158" s="1">
        <f t="shared" si="6"/>
        <v>1951</v>
      </c>
      <c r="B158" s="2">
        <v>18780</v>
      </c>
      <c r="C158" s="5" t="str">
        <f>INDEX('Presidential Data'!$A$2:$B$83,MATCH('FRED Graph'!$A158,'Presidential Data'!$A$2:$A$83,),2)</f>
        <v>Democratic</v>
      </c>
      <c r="D158" s="7">
        <f t="shared" si="7"/>
        <v>2.3356690023356688E-3</v>
      </c>
      <c r="E158" s="1">
        <f t="shared" si="8"/>
        <v>112000</v>
      </c>
      <c r="F158" s="1">
        <v>48064000</v>
      </c>
    </row>
    <row r="159" spans="1:6" x14ac:dyDescent="0.2">
      <c r="A159" s="1">
        <f t="shared" si="6"/>
        <v>1951</v>
      </c>
      <c r="B159" s="2">
        <v>18810</v>
      </c>
      <c r="C159" s="5" t="str">
        <f>INDEX('Presidential Data'!$A$2:$B$83,MATCH('FRED Graph'!$A159,'Presidential Data'!$A$2:$A$83,),2)</f>
        <v>Democratic</v>
      </c>
      <c r="D159" s="7">
        <f t="shared" si="7"/>
        <v>-6.2416777629826898E-5</v>
      </c>
      <c r="E159" s="1">
        <f t="shared" si="8"/>
        <v>-3000</v>
      </c>
      <c r="F159" s="1">
        <v>48061000</v>
      </c>
    </row>
    <row r="160" spans="1:6" x14ac:dyDescent="0.2">
      <c r="A160" s="1">
        <f t="shared" si="6"/>
        <v>1951</v>
      </c>
      <c r="B160" s="2">
        <v>18841</v>
      </c>
      <c r="C160" s="5" t="str">
        <f>INDEX('Presidential Data'!$A$2:$B$83,MATCH('FRED Graph'!$A160,'Presidential Data'!$A$2:$A$83,),2)</f>
        <v>Democratic</v>
      </c>
      <c r="D160" s="7">
        <f t="shared" si="7"/>
        <v>-1.0195376708765943E-3</v>
      </c>
      <c r="E160" s="1">
        <f t="shared" si="8"/>
        <v>-49000</v>
      </c>
      <c r="F160" s="1">
        <v>48012000</v>
      </c>
    </row>
    <row r="161" spans="1:6" x14ac:dyDescent="0.2">
      <c r="A161" s="1">
        <f t="shared" si="6"/>
        <v>1951</v>
      </c>
      <c r="B161" s="2">
        <v>18872</v>
      </c>
      <c r="C161" s="5" t="str">
        <f>INDEX('Presidential Data'!$A$2:$B$83,MATCH('FRED Graph'!$A161,'Presidential Data'!$A$2:$A$83,),2)</f>
        <v>Democratic</v>
      </c>
      <c r="D161" s="7">
        <f t="shared" si="7"/>
        <v>-1.2080313255019579E-3</v>
      </c>
      <c r="E161" s="1">
        <f t="shared" si="8"/>
        <v>-58000</v>
      </c>
      <c r="F161" s="1">
        <v>47954000</v>
      </c>
    </row>
    <row r="162" spans="1:6" x14ac:dyDescent="0.2">
      <c r="A162" s="1">
        <f t="shared" si="6"/>
        <v>1951</v>
      </c>
      <c r="B162" s="2">
        <v>18902</v>
      </c>
      <c r="C162" s="5" t="str">
        <f>INDEX('Presidential Data'!$A$2:$B$83,MATCH('FRED Graph'!$A162,'Presidential Data'!$A$2:$A$83,),2)</f>
        <v>Democratic</v>
      </c>
      <c r="D162" s="7">
        <f t="shared" si="7"/>
        <v>1.0843725236685156E-3</v>
      </c>
      <c r="E162" s="1">
        <f t="shared" si="8"/>
        <v>52000</v>
      </c>
      <c r="F162" s="1">
        <v>48006000</v>
      </c>
    </row>
    <row r="163" spans="1:6" x14ac:dyDescent="0.2">
      <c r="A163" s="1">
        <f t="shared" si="6"/>
        <v>1951</v>
      </c>
      <c r="B163" s="2">
        <v>18933</v>
      </c>
      <c r="C163" s="5" t="str">
        <f>INDEX('Presidential Data'!$A$2:$B$83,MATCH('FRED Graph'!$A163,'Presidential Data'!$A$2:$A$83,),2)</f>
        <v>Democratic</v>
      </c>
      <c r="D163" s="7">
        <f t="shared" si="7"/>
        <v>2.937132858392701E-3</v>
      </c>
      <c r="E163" s="1">
        <f t="shared" si="8"/>
        <v>141000</v>
      </c>
      <c r="F163" s="1">
        <v>48147000</v>
      </c>
    </row>
    <row r="164" spans="1:6" x14ac:dyDescent="0.2">
      <c r="A164" s="1">
        <f t="shared" si="6"/>
        <v>1951</v>
      </c>
      <c r="B164" s="2">
        <v>18963</v>
      </c>
      <c r="C164" s="5" t="str">
        <f>INDEX('Presidential Data'!$A$2:$B$83,MATCH('FRED Graph'!$A164,'Presidential Data'!$A$2:$A$83,),2)</f>
        <v>Democratic</v>
      </c>
      <c r="D164" s="7">
        <f t="shared" si="7"/>
        <v>3.4685442499013436E-3</v>
      </c>
      <c r="E164" s="1">
        <f t="shared" si="8"/>
        <v>167000</v>
      </c>
      <c r="F164" s="1">
        <v>48314000</v>
      </c>
    </row>
    <row r="165" spans="1:6" x14ac:dyDescent="0.2">
      <c r="A165" s="1">
        <f t="shared" si="6"/>
        <v>1952</v>
      </c>
      <c r="B165" s="2">
        <v>18994</v>
      </c>
      <c r="C165" s="5" t="str">
        <f>INDEX('Presidential Data'!$A$2:$B$83,MATCH('FRED Graph'!$A165,'Presidential Data'!$A$2:$A$83,),2)</f>
        <v>Democratic</v>
      </c>
      <c r="D165" s="7">
        <f t="shared" si="7"/>
        <v>-3.725628182307406E-4</v>
      </c>
      <c r="E165" s="1">
        <f t="shared" si="8"/>
        <v>-18000</v>
      </c>
      <c r="F165" s="1">
        <v>48296000</v>
      </c>
    </row>
    <row r="166" spans="1:6" x14ac:dyDescent="0.2">
      <c r="A166" s="1">
        <f t="shared" si="6"/>
        <v>1952</v>
      </c>
      <c r="B166" s="2">
        <v>19025</v>
      </c>
      <c r="C166" s="5" t="str">
        <f>INDEX('Presidential Data'!$A$2:$B$83,MATCH('FRED Graph'!$A166,'Presidential Data'!$A$2:$A$83,),2)</f>
        <v>Democratic</v>
      </c>
      <c r="D166" s="7">
        <f t="shared" si="7"/>
        <v>4.679476561205897E-3</v>
      </c>
      <c r="E166" s="1">
        <f t="shared" si="8"/>
        <v>226000</v>
      </c>
      <c r="F166" s="1">
        <v>48522000</v>
      </c>
    </row>
    <row r="167" spans="1:6" x14ac:dyDescent="0.2">
      <c r="A167" s="1">
        <f t="shared" si="6"/>
        <v>1952</v>
      </c>
      <c r="B167" s="2">
        <v>19054</v>
      </c>
      <c r="C167" s="5" t="str">
        <f>INDEX('Presidential Data'!$A$2:$B$83,MATCH('FRED Graph'!$A167,'Presidential Data'!$A$2:$A$83,),2)</f>
        <v>Democratic</v>
      </c>
      <c r="D167" s="7">
        <f t="shared" si="7"/>
        <v>-3.7096574749598119E-4</v>
      </c>
      <c r="E167" s="1">
        <f t="shared" si="8"/>
        <v>-18000</v>
      </c>
      <c r="F167" s="1">
        <v>48504000</v>
      </c>
    </row>
    <row r="168" spans="1:6" x14ac:dyDescent="0.2">
      <c r="A168" s="1">
        <f t="shared" si="6"/>
        <v>1952</v>
      </c>
      <c r="B168" s="2">
        <v>19085</v>
      </c>
      <c r="C168" s="5" t="str">
        <f>INDEX('Presidential Data'!$A$2:$B$83,MATCH('FRED Graph'!$A168,'Presidential Data'!$A$2:$A$83,),2)</f>
        <v>Democratic</v>
      </c>
      <c r="D168" s="7">
        <f t="shared" si="7"/>
        <v>2.391555335642421E-3</v>
      </c>
      <c r="E168" s="1">
        <f t="shared" si="8"/>
        <v>116000</v>
      </c>
      <c r="F168" s="1">
        <v>48620000</v>
      </c>
    </row>
    <row r="169" spans="1:6" x14ac:dyDescent="0.2">
      <c r="A169" s="1">
        <f t="shared" si="6"/>
        <v>1952</v>
      </c>
      <c r="B169" s="2">
        <v>19115</v>
      </c>
      <c r="C169" s="5" t="str">
        <f>INDEX('Presidential Data'!$A$2:$B$83,MATCH('FRED Graph'!$A169,'Presidential Data'!$A$2:$A$83,),2)</f>
        <v>Democratic</v>
      </c>
      <c r="D169" s="7">
        <f t="shared" si="7"/>
        <v>4.5248868778280545E-4</v>
      </c>
      <c r="E169" s="1">
        <f t="shared" si="8"/>
        <v>22000</v>
      </c>
      <c r="F169" s="1">
        <v>48642000</v>
      </c>
    </row>
    <row r="170" spans="1:6" x14ac:dyDescent="0.2">
      <c r="A170" s="1">
        <f t="shared" si="6"/>
        <v>1952</v>
      </c>
      <c r="B170" s="2">
        <v>19146</v>
      </c>
      <c r="C170" s="5" t="str">
        <f>INDEX('Presidential Data'!$A$2:$B$83,MATCH('FRED Graph'!$A170,'Presidential Data'!$A$2:$A$83,),2)</f>
        <v>Democratic</v>
      </c>
      <c r="D170" s="7">
        <f t="shared" si="7"/>
        <v>-7.4010114715677812E-3</v>
      </c>
      <c r="E170" s="1">
        <f t="shared" si="8"/>
        <v>-360000</v>
      </c>
      <c r="F170" s="1">
        <v>48282000</v>
      </c>
    </row>
    <row r="171" spans="1:6" x14ac:dyDescent="0.2">
      <c r="A171" s="1">
        <f t="shared" si="6"/>
        <v>1952</v>
      </c>
      <c r="B171" s="2">
        <v>19176</v>
      </c>
      <c r="C171" s="5" t="str">
        <f>INDEX('Presidential Data'!$A$2:$B$83,MATCH('FRED Graph'!$A171,'Presidential Data'!$A$2:$A$83,),2)</f>
        <v>Democratic</v>
      </c>
      <c r="D171" s="7">
        <f t="shared" si="7"/>
        <v>-2.8789196802120874E-3</v>
      </c>
      <c r="E171" s="1">
        <f t="shared" si="8"/>
        <v>-139000</v>
      </c>
      <c r="F171" s="1">
        <v>48143000</v>
      </c>
    </row>
    <row r="172" spans="1:6" x14ac:dyDescent="0.2">
      <c r="A172" s="1">
        <f t="shared" si="6"/>
        <v>1952</v>
      </c>
      <c r="B172" s="2">
        <v>19207</v>
      </c>
      <c r="C172" s="5" t="str">
        <f>INDEX('Presidential Data'!$A$2:$B$83,MATCH('FRED Graph'!$A172,'Presidential Data'!$A$2:$A$83,),2)</f>
        <v>Democratic</v>
      </c>
      <c r="D172" s="7">
        <f t="shared" si="7"/>
        <v>1.622250379078994E-2</v>
      </c>
      <c r="E172" s="1">
        <f t="shared" si="8"/>
        <v>781000</v>
      </c>
      <c r="F172" s="1">
        <v>48924000</v>
      </c>
    </row>
    <row r="173" spans="1:6" x14ac:dyDescent="0.2">
      <c r="A173" s="1">
        <f t="shared" si="6"/>
        <v>1952</v>
      </c>
      <c r="B173" s="2">
        <v>19238</v>
      </c>
      <c r="C173" s="5" t="str">
        <f>INDEX('Presidential Data'!$A$2:$B$83,MATCH('FRED Graph'!$A173,'Presidential Data'!$A$2:$A$83,),2)</f>
        <v>Democratic</v>
      </c>
      <c r="D173" s="7">
        <f t="shared" si="7"/>
        <v>8.0941869021339229E-3</v>
      </c>
      <c r="E173" s="1">
        <f t="shared" si="8"/>
        <v>396000</v>
      </c>
      <c r="F173" s="1">
        <v>49320000</v>
      </c>
    </row>
    <row r="174" spans="1:6" x14ac:dyDescent="0.2">
      <c r="A174" s="1">
        <f t="shared" si="6"/>
        <v>1952</v>
      </c>
      <c r="B174" s="2">
        <v>19268</v>
      </c>
      <c r="C174" s="5" t="str">
        <f>INDEX('Presidential Data'!$A$2:$B$83,MATCH('FRED Graph'!$A174,'Presidential Data'!$A$2:$A$83,),2)</f>
        <v>Democratic</v>
      </c>
      <c r="D174" s="7">
        <f t="shared" si="7"/>
        <v>5.616382806163828E-3</v>
      </c>
      <c r="E174" s="1">
        <f t="shared" si="8"/>
        <v>277000</v>
      </c>
      <c r="F174" s="1">
        <v>49597000</v>
      </c>
    </row>
    <row r="175" spans="1:6" x14ac:dyDescent="0.2">
      <c r="A175" s="1">
        <f t="shared" si="6"/>
        <v>1952</v>
      </c>
      <c r="B175" s="2">
        <v>19299</v>
      </c>
      <c r="C175" s="5" t="str">
        <f>INDEX('Presidential Data'!$A$2:$B$83,MATCH('FRED Graph'!$A175,'Presidential Data'!$A$2:$A$83,),2)</f>
        <v>Democratic</v>
      </c>
      <c r="D175" s="7">
        <f t="shared" si="7"/>
        <v>4.415589652599956E-3</v>
      </c>
      <c r="E175" s="1">
        <f t="shared" si="8"/>
        <v>219000</v>
      </c>
      <c r="F175" s="1">
        <v>49816000</v>
      </c>
    </row>
    <row r="176" spans="1:6" x14ac:dyDescent="0.2">
      <c r="A176" s="1">
        <f t="shared" si="6"/>
        <v>1952</v>
      </c>
      <c r="B176" s="2">
        <v>19329</v>
      </c>
      <c r="C176" s="5" t="str">
        <f>INDEX('Presidential Data'!$A$2:$B$83,MATCH('FRED Graph'!$A176,'Presidential Data'!$A$2:$A$83,),2)</f>
        <v>Democratic</v>
      </c>
      <c r="D176" s="7">
        <f t="shared" si="7"/>
        <v>7.0258551469407418E-3</v>
      </c>
      <c r="E176" s="1">
        <f t="shared" si="8"/>
        <v>350000</v>
      </c>
      <c r="F176" s="1">
        <v>50166000</v>
      </c>
    </row>
    <row r="177" spans="1:6" x14ac:dyDescent="0.2">
      <c r="A177" s="1">
        <f t="shared" si="6"/>
        <v>1953</v>
      </c>
      <c r="B177" s="2">
        <v>19360</v>
      </c>
      <c r="C177" s="5" t="str">
        <f>INDEX('Presidential Data'!$A$2:$B$83,MATCH('FRED Graph'!$A177,'Presidential Data'!$A$2:$A$83,),2)</f>
        <v>Republican</v>
      </c>
      <c r="D177" s="7">
        <f t="shared" si="7"/>
        <v>-4.3854403380775826E-4</v>
      </c>
      <c r="E177" s="1">
        <f t="shared" si="8"/>
        <v>-22000</v>
      </c>
      <c r="F177" s="1">
        <v>50144000</v>
      </c>
    </row>
    <row r="178" spans="1:6" x14ac:dyDescent="0.2">
      <c r="A178" s="1">
        <f t="shared" si="6"/>
        <v>1953</v>
      </c>
      <c r="B178" s="2">
        <v>19391</v>
      </c>
      <c r="C178" s="5" t="str">
        <f>INDEX('Presidential Data'!$A$2:$B$83,MATCH('FRED Graph'!$A178,'Presidential Data'!$A$2:$A$83,),2)</f>
        <v>Republican</v>
      </c>
      <c r="D178" s="7">
        <f t="shared" si="7"/>
        <v>3.8888002552648375E-3</v>
      </c>
      <c r="E178" s="1">
        <f t="shared" si="8"/>
        <v>195000</v>
      </c>
      <c r="F178" s="1">
        <v>50339000</v>
      </c>
    </row>
    <row r="179" spans="1:6" x14ac:dyDescent="0.2">
      <c r="A179" s="1">
        <f t="shared" si="6"/>
        <v>1953</v>
      </c>
      <c r="B179" s="2">
        <v>19419</v>
      </c>
      <c r="C179" s="5" t="str">
        <f>INDEX('Presidential Data'!$A$2:$B$83,MATCH('FRED Graph'!$A179,'Presidential Data'!$A$2:$A$83,),2)</f>
        <v>Republican</v>
      </c>
      <c r="D179" s="7">
        <f t="shared" si="7"/>
        <v>2.6619519656727389E-3</v>
      </c>
      <c r="E179" s="1">
        <f t="shared" si="8"/>
        <v>134000</v>
      </c>
      <c r="F179" s="1">
        <v>50473000</v>
      </c>
    </row>
    <row r="180" spans="1:6" x14ac:dyDescent="0.2">
      <c r="A180" s="1">
        <f t="shared" si="6"/>
        <v>1953</v>
      </c>
      <c r="B180" s="2">
        <v>19450</v>
      </c>
      <c r="C180" s="5" t="str">
        <f>INDEX('Presidential Data'!$A$2:$B$83,MATCH('FRED Graph'!$A180,'Presidential Data'!$A$2:$A$83,),2)</f>
        <v>Republican</v>
      </c>
      <c r="D180" s="7">
        <f t="shared" si="7"/>
        <v>-7.5287777623679988E-4</v>
      </c>
      <c r="E180" s="1">
        <f t="shared" si="8"/>
        <v>-38000</v>
      </c>
      <c r="F180" s="1">
        <v>50435000</v>
      </c>
    </row>
    <row r="181" spans="1:6" x14ac:dyDescent="0.2">
      <c r="A181" s="1">
        <f t="shared" si="6"/>
        <v>1953</v>
      </c>
      <c r="B181" s="2">
        <v>19480</v>
      </c>
      <c r="C181" s="5" t="str">
        <f>INDEX('Presidential Data'!$A$2:$B$83,MATCH('FRED Graph'!$A181,'Presidential Data'!$A$2:$A$83,),2)</f>
        <v>Republican</v>
      </c>
      <c r="D181" s="7">
        <f t="shared" si="7"/>
        <v>1.0905125408942203E-3</v>
      </c>
      <c r="E181" s="1">
        <f t="shared" si="8"/>
        <v>55000</v>
      </c>
      <c r="F181" s="1">
        <v>50490000</v>
      </c>
    </row>
    <row r="182" spans="1:6" x14ac:dyDescent="0.2">
      <c r="A182" s="1">
        <f t="shared" si="6"/>
        <v>1953</v>
      </c>
      <c r="B182" s="2">
        <v>19511</v>
      </c>
      <c r="C182" s="5" t="str">
        <f>INDEX('Presidential Data'!$A$2:$B$83,MATCH('FRED Graph'!$A182,'Presidential Data'!$A$2:$A$83,),2)</f>
        <v>Republican</v>
      </c>
      <c r="D182" s="7">
        <f t="shared" si="7"/>
        <v>5.7437116260645668E-4</v>
      </c>
      <c r="E182" s="1">
        <f t="shared" si="8"/>
        <v>29000</v>
      </c>
      <c r="F182" s="1">
        <v>50519000</v>
      </c>
    </row>
    <row r="183" spans="1:6" x14ac:dyDescent="0.2">
      <c r="A183" s="1">
        <f t="shared" si="6"/>
        <v>1953</v>
      </c>
      <c r="B183" s="2">
        <v>19541</v>
      </c>
      <c r="C183" s="5" t="str">
        <f>INDEX('Presidential Data'!$A$2:$B$83,MATCH('FRED Graph'!$A183,'Presidential Data'!$A$2:$A$83,),2)</f>
        <v>Republican</v>
      </c>
      <c r="D183" s="7">
        <f t="shared" si="7"/>
        <v>3.3650705675092541E-4</v>
      </c>
      <c r="E183" s="1">
        <f t="shared" si="8"/>
        <v>17000</v>
      </c>
      <c r="F183" s="1">
        <v>50536000</v>
      </c>
    </row>
    <row r="184" spans="1:6" x14ac:dyDescent="0.2">
      <c r="A184" s="1">
        <f t="shared" si="6"/>
        <v>1953</v>
      </c>
      <c r="B184" s="2">
        <v>19572</v>
      </c>
      <c r="C184" s="5" t="str">
        <f>INDEX('Presidential Data'!$A$2:$B$83,MATCH('FRED Graph'!$A184,'Presidential Data'!$A$2:$A$83,),2)</f>
        <v>Republican</v>
      </c>
      <c r="D184" s="7">
        <f t="shared" si="7"/>
        <v>-9.3003007756846607E-4</v>
      </c>
      <c r="E184" s="1">
        <f t="shared" si="8"/>
        <v>-47000</v>
      </c>
      <c r="F184" s="1">
        <v>50489000</v>
      </c>
    </row>
    <row r="185" spans="1:6" x14ac:dyDescent="0.2">
      <c r="A185" s="1">
        <f t="shared" si="6"/>
        <v>1953</v>
      </c>
      <c r="B185" s="2">
        <v>19603</v>
      </c>
      <c r="C185" s="5" t="str">
        <f>INDEX('Presidential Data'!$A$2:$B$83,MATCH('FRED Graph'!$A185,'Presidential Data'!$A$2:$A$83,),2)</f>
        <v>Republican</v>
      </c>
      <c r="D185" s="7">
        <f t="shared" si="7"/>
        <v>-2.3965616272851511E-3</v>
      </c>
      <c r="E185" s="1">
        <f t="shared" si="8"/>
        <v>-121000</v>
      </c>
      <c r="F185" s="1">
        <v>50368000</v>
      </c>
    </row>
    <row r="186" spans="1:6" x14ac:dyDescent="0.2">
      <c r="A186" s="1">
        <f t="shared" si="6"/>
        <v>1953</v>
      </c>
      <c r="B186" s="2">
        <v>19633</v>
      </c>
      <c r="C186" s="5" t="str">
        <f>INDEX('Presidential Data'!$A$2:$B$83,MATCH('FRED Graph'!$A186,'Presidential Data'!$A$2:$A$83,),2)</f>
        <v>Republican</v>
      </c>
      <c r="D186" s="7">
        <f t="shared" si="7"/>
        <v>-2.5412960609911056E-3</v>
      </c>
      <c r="E186" s="1">
        <f t="shared" si="8"/>
        <v>-128000</v>
      </c>
      <c r="F186" s="1">
        <v>50240000</v>
      </c>
    </row>
    <row r="187" spans="1:6" x14ac:dyDescent="0.2">
      <c r="A187" s="1">
        <f t="shared" si="6"/>
        <v>1953</v>
      </c>
      <c r="B187" s="2">
        <v>19664</v>
      </c>
      <c r="C187" s="5" t="str">
        <f>INDEX('Presidential Data'!$A$2:$B$83,MATCH('FRED Graph'!$A187,'Presidential Data'!$A$2:$A$83,),2)</f>
        <v>Republican</v>
      </c>
      <c r="D187" s="7">
        <f t="shared" si="7"/>
        <v>-6.6082802547770703E-3</v>
      </c>
      <c r="E187" s="1">
        <f t="shared" si="8"/>
        <v>-332000</v>
      </c>
      <c r="F187" s="1">
        <v>49908000</v>
      </c>
    </row>
    <row r="188" spans="1:6" x14ac:dyDescent="0.2">
      <c r="A188" s="1">
        <f t="shared" si="6"/>
        <v>1953</v>
      </c>
      <c r="B188" s="2">
        <v>19694</v>
      </c>
      <c r="C188" s="5" t="str">
        <f>INDEX('Presidential Data'!$A$2:$B$83,MATCH('FRED Graph'!$A188,'Presidential Data'!$A$2:$A$83,),2)</f>
        <v>Republican</v>
      </c>
      <c r="D188" s="7">
        <f t="shared" si="7"/>
        <v>-4.1075579065480488E-3</v>
      </c>
      <c r="E188" s="1">
        <f t="shared" si="8"/>
        <v>-205000</v>
      </c>
      <c r="F188" s="1">
        <v>49703000</v>
      </c>
    </row>
    <row r="189" spans="1:6" x14ac:dyDescent="0.2">
      <c r="A189" s="1">
        <f t="shared" si="6"/>
        <v>1954</v>
      </c>
      <c r="B189" s="2">
        <v>19725</v>
      </c>
      <c r="C189" s="5" t="str">
        <f>INDEX('Presidential Data'!$A$2:$B$83,MATCH('FRED Graph'!$A189,'Presidential Data'!$A$2:$A$83,),2)</f>
        <v>Republican</v>
      </c>
      <c r="D189" s="7">
        <f t="shared" si="7"/>
        <v>-4.7079653139649518E-3</v>
      </c>
      <c r="E189" s="1">
        <f t="shared" si="8"/>
        <v>-234000</v>
      </c>
      <c r="F189" s="1">
        <v>49469000</v>
      </c>
    </row>
    <row r="190" spans="1:6" x14ac:dyDescent="0.2">
      <c r="A190" s="1">
        <f t="shared" si="6"/>
        <v>1954</v>
      </c>
      <c r="B190" s="2">
        <v>19756</v>
      </c>
      <c r="C190" s="5" t="str">
        <f>INDEX('Presidential Data'!$A$2:$B$83,MATCH('FRED Graph'!$A190,'Presidential Data'!$A$2:$A$83,),2)</f>
        <v>Republican</v>
      </c>
      <c r="D190" s="7">
        <f t="shared" si="7"/>
        <v>-1.7586771513473083E-3</v>
      </c>
      <c r="E190" s="1">
        <f t="shared" si="8"/>
        <v>-87000</v>
      </c>
      <c r="F190" s="1">
        <v>49382000</v>
      </c>
    </row>
    <row r="191" spans="1:6" x14ac:dyDescent="0.2">
      <c r="A191" s="1">
        <f t="shared" si="6"/>
        <v>1954</v>
      </c>
      <c r="B191" s="2">
        <v>19784</v>
      </c>
      <c r="C191" s="5" t="str">
        <f>INDEX('Presidential Data'!$A$2:$B$83,MATCH('FRED Graph'!$A191,'Presidential Data'!$A$2:$A$83,),2)</f>
        <v>Republican</v>
      </c>
      <c r="D191" s="7">
        <f t="shared" si="7"/>
        <v>-4.5563160665829652E-3</v>
      </c>
      <c r="E191" s="1">
        <f t="shared" si="8"/>
        <v>-225000</v>
      </c>
      <c r="F191" s="1">
        <v>49157000</v>
      </c>
    </row>
    <row r="192" spans="1:6" x14ac:dyDescent="0.2">
      <c r="A192" s="1">
        <f t="shared" si="6"/>
        <v>1954</v>
      </c>
      <c r="B192" s="2">
        <v>19815</v>
      </c>
      <c r="C192" s="5" t="str">
        <f>INDEX('Presidential Data'!$A$2:$B$83,MATCH('FRED Graph'!$A192,'Presidential Data'!$A$2:$A$83,),2)</f>
        <v>Republican</v>
      </c>
      <c r="D192" s="7">
        <f t="shared" si="7"/>
        <v>4.4754561913867814E-4</v>
      </c>
      <c r="E192" s="1">
        <f t="shared" si="8"/>
        <v>22000</v>
      </c>
      <c r="F192" s="1">
        <v>49179000</v>
      </c>
    </row>
    <row r="193" spans="1:6" x14ac:dyDescent="0.2">
      <c r="A193" s="1">
        <f t="shared" si="6"/>
        <v>1954</v>
      </c>
      <c r="B193" s="2">
        <v>19845</v>
      </c>
      <c r="C193" s="5" t="str">
        <f>INDEX('Presidential Data'!$A$2:$B$83,MATCH('FRED Graph'!$A193,'Presidential Data'!$A$2:$A$83,),2)</f>
        <v>Republican</v>
      </c>
      <c r="D193" s="7">
        <f t="shared" si="7"/>
        <v>-4.3514508225055409E-3</v>
      </c>
      <c r="E193" s="1">
        <f t="shared" si="8"/>
        <v>-214000</v>
      </c>
      <c r="F193" s="1">
        <v>48965000</v>
      </c>
    </row>
    <row r="194" spans="1:6" x14ac:dyDescent="0.2">
      <c r="A194" s="1">
        <f t="shared" si="6"/>
        <v>1954</v>
      </c>
      <c r="B194" s="2">
        <v>19876</v>
      </c>
      <c r="C194" s="5" t="str">
        <f>INDEX('Presidential Data'!$A$2:$B$83,MATCH('FRED Graph'!$A194,'Presidential Data'!$A$2:$A$83,),2)</f>
        <v>Republican</v>
      </c>
      <c r="D194" s="7">
        <f t="shared" si="7"/>
        <v>-1.4295925661186562E-3</v>
      </c>
      <c r="E194" s="1">
        <f t="shared" si="8"/>
        <v>-70000</v>
      </c>
      <c r="F194" s="1">
        <v>48895000</v>
      </c>
    </row>
    <row r="195" spans="1:6" x14ac:dyDescent="0.2">
      <c r="A195" s="1">
        <f t="shared" si="6"/>
        <v>1954</v>
      </c>
      <c r="B195" s="2">
        <v>19906</v>
      </c>
      <c r="C195" s="5" t="str">
        <f>INDEX('Presidential Data'!$A$2:$B$83,MATCH('FRED Graph'!$A195,'Presidential Data'!$A$2:$A$83,),2)</f>
        <v>Republican</v>
      </c>
      <c r="D195" s="7">
        <f t="shared" si="7"/>
        <v>-1.2271193373555578E-3</v>
      </c>
      <c r="E195" s="1">
        <f t="shared" si="8"/>
        <v>-60000</v>
      </c>
      <c r="F195" s="1">
        <v>48835000</v>
      </c>
    </row>
    <row r="196" spans="1:6" x14ac:dyDescent="0.2">
      <c r="A196" s="1">
        <f t="shared" si="6"/>
        <v>1954</v>
      </c>
      <c r="B196" s="2">
        <v>19937</v>
      </c>
      <c r="C196" s="5" t="str">
        <f>INDEX('Presidential Data'!$A$2:$B$83,MATCH('FRED Graph'!$A196,'Presidential Data'!$A$2:$A$83,),2)</f>
        <v>Republican</v>
      </c>
      <c r="D196" s="7">
        <f t="shared" si="7"/>
        <v>-1.8429405139756323E-4</v>
      </c>
      <c r="E196" s="1">
        <f t="shared" si="8"/>
        <v>-9000</v>
      </c>
      <c r="F196" s="1">
        <v>48826000</v>
      </c>
    </row>
    <row r="197" spans="1:6" x14ac:dyDescent="0.2">
      <c r="A197" s="1">
        <f t="shared" si="6"/>
        <v>1954</v>
      </c>
      <c r="B197" s="2">
        <v>19968</v>
      </c>
      <c r="C197" s="5" t="str">
        <f>INDEX('Presidential Data'!$A$2:$B$83,MATCH('FRED Graph'!$A197,'Presidential Data'!$A$2:$A$83,),2)</f>
        <v>Republican</v>
      </c>
      <c r="D197" s="7">
        <f t="shared" si="7"/>
        <v>1.2288534797034367E-3</v>
      </c>
      <c r="E197" s="1">
        <f t="shared" si="8"/>
        <v>60000</v>
      </c>
      <c r="F197" s="1">
        <v>48886000</v>
      </c>
    </row>
    <row r="198" spans="1:6" x14ac:dyDescent="0.2">
      <c r="A198" s="1">
        <f t="shared" si="6"/>
        <v>1954</v>
      </c>
      <c r="B198" s="2">
        <v>19998</v>
      </c>
      <c r="C198" s="5" t="str">
        <f>INDEX('Presidential Data'!$A$2:$B$83,MATCH('FRED Graph'!$A198,'Presidential Data'!$A$2:$A$83,),2)</f>
        <v>Republican</v>
      </c>
      <c r="D198" s="7">
        <f t="shared" si="7"/>
        <v>1.1455222354048193E-3</v>
      </c>
      <c r="E198" s="1">
        <f t="shared" si="8"/>
        <v>56000</v>
      </c>
      <c r="F198" s="1">
        <v>48942000</v>
      </c>
    </row>
    <row r="199" spans="1:6" x14ac:dyDescent="0.2">
      <c r="A199" s="1">
        <f t="shared" si="6"/>
        <v>1954</v>
      </c>
      <c r="B199" s="2">
        <v>20029</v>
      </c>
      <c r="C199" s="5" t="str">
        <f>INDEX('Presidential Data'!$A$2:$B$83,MATCH('FRED Graph'!$A199,'Presidential Data'!$A$2:$A$83,),2)</f>
        <v>Republican</v>
      </c>
      <c r="D199" s="7">
        <f t="shared" si="7"/>
        <v>4.8628989416043484E-3</v>
      </c>
      <c r="E199" s="1">
        <f t="shared" si="8"/>
        <v>238000</v>
      </c>
      <c r="F199" s="1">
        <v>49180000</v>
      </c>
    </row>
    <row r="200" spans="1:6" x14ac:dyDescent="0.2">
      <c r="A200" s="1">
        <f t="shared" si="6"/>
        <v>1954</v>
      </c>
      <c r="B200" s="2">
        <v>20059</v>
      </c>
      <c r="C200" s="5" t="str">
        <f>INDEX('Presidential Data'!$A$2:$B$83,MATCH('FRED Graph'!$A200,'Presidential Data'!$A$2:$A$83,),2)</f>
        <v>Republican</v>
      </c>
      <c r="D200" s="7">
        <f t="shared" si="7"/>
        <v>3.0703538023586826E-3</v>
      </c>
      <c r="E200" s="1">
        <f t="shared" si="8"/>
        <v>151000</v>
      </c>
      <c r="F200" s="1">
        <v>49331000</v>
      </c>
    </row>
    <row r="201" spans="1:6" x14ac:dyDescent="0.2">
      <c r="A201" s="1">
        <f t="shared" ref="A201:A264" si="9">YEAR(B201)</f>
        <v>1955</v>
      </c>
      <c r="B201" s="2">
        <v>20090</v>
      </c>
      <c r="C201" s="5" t="str">
        <f>INDEX('Presidential Data'!$A$2:$B$83,MATCH('FRED Graph'!$A201,'Presidential Data'!$A$2:$A$83,),2)</f>
        <v>Republican</v>
      </c>
      <c r="D201" s="7">
        <f t="shared" si="7"/>
        <v>3.3447527923618011E-3</v>
      </c>
      <c r="E201" s="1">
        <f t="shared" si="8"/>
        <v>165000</v>
      </c>
      <c r="F201" s="1">
        <v>49496000</v>
      </c>
    </row>
    <row r="202" spans="1:6" x14ac:dyDescent="0.2">
      <c r="A202" s="1">
        <f t="shared" si="9"/>
        <v>1955</v>
      </c>
      <c r="B202" s="2">
        <v>20121</v>
      </c>
      <c r="C202" s="5" t="str">
        <f>INDEX('Presidential Data'!$A$2:$B$83,MATCH('FRED Graph'!$A202,'Presidential Data'!$A$2:$A$83,),2)</f>
        <v>Republican</v>
      </c>
      <c r="D202" s="7">
        <f t="shared" si="7"/>
        <v>2.9901406174236301E-3</v>
      </c>
      <c r="E202" s="1">
        <f t="shared" si="8"/>
        <v>148000</v>
      </c>
      <c r="F202" s="1">
        <v>49644000</v>
      </c>
    </row>
    <row r="203" spans="1:6" x14ac:dyDescent="0.2">
      <c r="A203" s="1">
        <f t="shared" si="9"/>
        <v>1955</v>
      </c>
      <c r="B203" s="2">
        <v>20149</v>
      </c>
      <c r="C203" s="5" t="str">
        <f>INDEX('Presidential Data'!$A$2:$B$83,MATCH('FRED Graph'!$A203,'Presidential Data'!$A$2:$A$83,),2)</f>
        <v>Republican</v>
      </c>
      <c r="D203" s="7">
        <f t="shared" ref="D203:D266" si="10">E203/F202</f>
        <v>6.405607928450568E-3</v>
      </c>
      <c r="E203" s="1">
        <f t="shared" ref="E203:E266" si="11">F203-F202</f>
        <v>318000</v>
      </c>
      <c r="F203" s="1">
        <v>49962000</v>
      </c>
    </row>
    <row r="204" spans="1:6" x14ac:dyDescent="0.2">
      <c r="A204" s="1">
        <f t="shared" si="9"/>
        <v>1955</v>
      </c>
      <c r="B204" s="2">
        <v>20180</v>
      </c>
      <c r="C204" s="5" t="str">
        <f>INDEX('Presidential Data'!$A$2:$B$83,MATCH('FRED Graph'!$A204,'Presidential Data'!$A$2:$A$83,),2)</f>
        <v>Republican</v>
      </c>
      <c r="D204" s="7">
        <f t="shared" si="10"/>
        <v>5.7243505063848529E-3</v>
      </c>
      <c r="E204" s="1">
        <f t="shared" si="11"/>
        <v>286000</v>
      </c>
      <c r="F204" s="1">
        <v>50248000</v>
      </c>
    </row>
    <row r="205" spans="1:6" x14ac:dyDescent="0.2">
      <c r="A205" s="1">
        <f t="shared" si="9"/>
        <v>1955</v>
      </c>
      <c r="B205" s="2">
        <v>20210</v>
      </c>
      <c r="C205" s="5" t="str">
        <f>INDEX('Presidential Data'!$A$2:$B$83,MATCH('FRED Graph'!$A205,'Presidential Data'!$A$2:$A$83,),2)</f>
        <v>Republican</v>
      </c>
      <c r="D205" s="7">
        <f t="shared" si="10"/>
        <v>5.2539404553415062E-3</v>
      </c>
      <c r="E205" s="1">
        <f t="shared" si="11"/>
        <v>264000</v>
      </c>
      <c r="F205" s="1">
        <v>50512000</v>
      </c>
    </row>
    <row r="206" spans="1:6" x14ac:dyDescent="0.2">
      <c r="A206" s="1">
        <f t="shared" si="9"/>
        <v>1955</v>
      </c>
      <c r="B206" s="2">
        <v>20241</v>
      </c>
      <c r="C206" s="5" t="str">
        <f>INDEX('Presidential Data'!$A$2:$B$83,MATCH('FRED Graph'!$A206,'Presidential Data'!$A$2:$A$83,),2)</f>
        <v>Republican</v>
      </c>
      <c r="D206" s="7">
        <f t="shared" si="10"/>
        <v>5.5036426987646499E-3</v>
      </c>
      <c r="E206" s="1">
        <f t="shared" si="11"/>
        <v>278000</v>
      </c>
      <c r="F206" s="1">
        <v>50790000</v>
      </c>
    </row>
    <row r="207" spans="1:6" x14ac:dyDescent="0.2">
      <c r="A207" s="1">
        <f t="shared" si="9"/>
        <v>1955</v>
      </c>
      <c r="B207" s="2">
        <v>20271</v>
      </c>
      <c r="C207" s="5" t="str">
        <f>INDEX('Presidential Data'!$A$2:$B$83,MATCH('FRED Graph'!$A207,'Presidential Data'!$A$2:$A$83,),2)</f>
        <v>Republican</v>
      </c>
      <c r="D207" s="7">
        <f t="shared" si="10"/>
        <v>3.8787162827328215E-3</v>
      </c>
      <c r="E207" s="1">
        <f t="shared" si="11"/>
        <v>197000</v>
      </c>
      <c r="F207" s="1">
        <v>50987000</v>
      </c>
    </row>
    <row r="208" spans="1:6" x14ac:dyDescent="0.2">
      <c r="A208" s="1">
        <f t="shared" si="9"/>
        <v>1955</v>
      </c>
      <c r="B208" s="2">
        <v>20302</v>
      </c>
      <c r="C208" s="5" t="str">
        <f>INDEX('Presidential Data'!$A$2:$B$83,MATCH('FRED Graph'!$A208,'Presidential Data'!$A$2:$A$83,),2)</f>
        <v>Republican</v>
      </c>
      <c r="D208" s="7">
        <f t="shared" si="10"/>
        <v>2.4319924686684842E-3</v>
      </c>
      <c r="E208" s="1">
        <f t="shared" si="11"/>
        <v>124000</v>
      </c>
      <c r="F208" s="1">
        <v>51111000</v>
      </c>
    </row>
    <row r="209" spans="1:6" x14ac:dyDescent="0.2">
      <c r="A209" s="1">
        <f t="shared" si="9"/>
        <v>1955</v>
      </c>
      <c r="B209" s="2">
        <v>20333</v>
      </c>
      <c r="C209" s="5" t="str">
        <f>INDEX('Presidential Data'!$A$2:$B$83,MATCH('FRED Graph'!$A209,'Presidential Data'!$A$2:$A$83,),2)</f>
        <v>Republican</v>
      </c>
      <c r="D209" s="7">
        <f t="shared" si="10"/>
        <v>3.032615288294105E-3</v>
      </c>
      <c r="E209" s="1">
        <f t="shared" si="11"/>
        <v>155000</v>
      </c>
      <c r="F209" s="1">
        <v>51266000</v>
      </c>
    </row>
    <row r="210" spans="1:6" x14ac:dyDescent="0.2">
      <c r="A210" s="1">
        <f t="shared" si="9"/>
        <v>1955</v>
      </c>
      <c r="B210" s="2">
        <v>20363</v>
      </c>
      <c r="C210" s="5" t="str">
        <f>INDEX('Presidential Data'!$A$2:$B$83,MATCH('FRED Graph'!$A210,'Presidential Data'!$A$2:$A$83,),2)</f>
        <v>Republican</v>
      </c>
      <c r="D210" s="7">
        <f t="shared" si="10"/>
        <v>3.1794951819919637E-3</v>
      </c>
      <c r="E210" s="1">
        <f t="shared" si="11"/>
        <v>163000</v>
      </c>
      <c r="F210" s="1">
        <v>51429000</v>
      </c>
    </row>
    <row r="211" spans="1:6" x14ac:dyDescent="0.2">
      <c r="A211" s="1">
        <f t="shared" si="9"/>
        <v>1955</v>
      </c>
      <c r="B211" s="2">
        <v>20394</v>
      </c>
      <c r="C211" s="5" t="str">
        <f>INDEX('Presidential Data'!$A$2:$B$83,MATCH('FRED Graph'!$A211,'Presidential Data'!$A$2:$A$83,),2)</f>
        <v>Republican</v>
      </c>
      <c r="D211" s="7">
        <f t="shared" si="10"/>
        <v>3.169418032627506E-3</v>
      </c>
      <c r="E211" s="1">
        <f t="shared" si="11"/>
        <v>163000</v>
      </c>
      <c r="F211" s="1">
        <v>51592000</v>
      </c>
    </row>
    <row r="212" spans="1:6" x14ac:dyDescent="0.2">
      <c r="A212" s="1">
        <f t="shared" si="9"/>
        <v>1955</v>
      </c>
      <c r="B212" s="2">
        <v>20424</v>
      </c>
      <c r="C212" s="5" t="str">
        <f>INDEX('Presidential Data'!$A$2:$B$83,MATCH('FRED Graph'!$A212,'Presidential Data'!$A$2:$A$83,),2)</f>
        <v>Republican</v>
      </c>
      <c r="D212" s="7">
        <f t="shared" si="10"/>
        <v>4.1285470615599314E-3</v>
      </c>
      <c r="E212" s="1">
        <f t="shared" si="11"/>
        <v>213000</v>
      </c>
      <c r="F212" s="1">
        <v>51805000</v>
      </c>
    </row>
    <row r="213" spans="1:6" x14ac:dyDescent="0.2">
      <c r="A213" s="1">
        <f t="shared" si="9"/>
        <v>1956</v>
      </c>
      <c r="B213" s="2">
        <v>20455</v>
      </c>
      <c r="C213" s="5" t="str">
        <f>INDEX('Presidential Data'!$A$2:$B$83,MATCH('FRED Graph'!$A213,'Presidential Data'!$A$2:$A$83,),2)</f>
        <v>Republican</v>
      </c>
      <c r="D213" s="7">
        <f t="shared" si="10"/>
        <v>3.281536531222855E-3</v>
      </c>
      <c r="E213" s="1">
        <f t="shared" si="11"/>
        <v>170000</v>
      </c>
      <c r="F213" s="1">
        <v>51975000</v>
      </c>
    </row>
    <row r="214" spans="1:6" x14ac:dyDescent="0.2">
      <c r="A214" s="1">
        <f t="shared" si="9"/>
        <v>1956</v>
      </c>
      <c r="B214" s="2">
        <v>20486</v>
      </c>
      <c r="C214" s="5" t="str">
        <f>INDEX('Presidential Data'!$A$2:$B$83,MATCH('FRED Graph'!$A214,'Presidential Data'!$A$2:$A$83,),2)</f>
        <v>Republican</v>
      </c>
      <c r="D214" s="7">
        <f t="shared" si="10"/>
        <v>3.6940836940836941E-3</v>
      </c>
      <c r="E214" s="1">
        <f t="shared" si="11"/>
        <v>192000</v>
      </c>
      <c r="F214" s="1">
        <v>52167000</v>
      </c>
    </row>
    <row r="215" spans="1:6" x14ac:dyDescent="0.2">
      <c r="A215" s="1">
        <f t="shared" si="9"/>
        <v>1956</v>
      </c>
      <c r="B215" s="2">
        <v>20515</v>
      </c>
      <c r="C215" s="5" t="str">
        <f>INDEX('Presidential Data'!$A$2:$B$83,MATCH('FRED Graph'!$A215,'Presidential Data'!$A$2:$A$83,),2)</f>
        <v>Republican</v>
      </c>
      <c r="D215" s="7">
        <f t="shared" si="10"/>
        <v>2.4344892364905018E-3</v>
      </c>
      <c r="E215" s="1">
        <f t="shared" si="11"/>
        <v>127000</v>
      </c>
      <c r="F215" s="1">
        <v>52294000</v>
      </c>
    </row>
    <row r="216" spans="1:6" x14ac:dyDescent="0.2">
      <c r="A216" s="1">
        <f t="shared" si="9"/>
        <v>1956</v>
      </c>
      <c r="B216" s="2">
        <v>20546</v>
      </c>
      <c r="C216" s="5" t="str">
        <f>INDEX('Presidential Data'!$A$2:$B$83,MATCH('FRED Graph'!$A216,'Presidential Data'!$A$2:$A$83,),2)</f>
        <v>Republican</v>
      </c>
      <c r="D216" s="7">
        <f t="shared" si="10"/>
        <v>1.5489348682449229E-3</v>
      </c>
      <c r="E216" s="1">
        <f t="shared" si="11"/>
        <v>81000</v>
      </c>
      <c r="F216" s="1">
        <v>52375000</v>
      </c>
    </row>
    <row r="217" spans="1:6" x14ac:dyDescent="0.2">
      <c r="A217" s="1">
        <f t="shared" si="9"/>
        <v>1956</v>
      </c>
      <c r="B217" s="2">
        <v>20576</v>
      </c>
      <c r="C217" s="5" t="str">
        <f>INDEX('Presidential Data'!$A$2:$B$83,MATCH('FRED Graph'!$A217,'Presidential Data'!$A$2:$A$83,),2)</f>
        <v>Republican</v>
      </c>
      <c r="D217" s="7">
        <f t="shared" si="10"/>
        <v>2.5011933174224343E-3</v>
      </c>
      <c r="E217" s="1">
        <f t="shared" si="11"/>
        <v>131000</v>
      </c>
      <c r="F217" s="1">
        <v>52506000</v>
      </c>
    </row>
    <row r="218" spans="1:6" x14ac:dyDescent="0.2">
      <c r="A218" s="1">
        <f t="shared" si="9"/>
        <v>1956</v>
      </c>
      <c r="B218" s="2">
        <v>20607</v>
      </c>
      <c r="C218" s="5" t="str">
        <f>INDEX('Presidential Data'!$A$2:$B$83,MATCH('FRED Graph'!$A218,'Presidential Data'!$A$2:$A$83,),2)</f>
        <v>Republican</v>
      </c>
      <c r="D218" s="7">
        <f t="shared" si="10"/>
        <v>1.5236353940502039E-3</v>
      </c>
      <c r="E218" s="1">
        <f t="shared" si="11"/>
        <v>80000</v>
      </c>
      <c r="F218" s="1">
        <v>52586000</v>
      </c>
    </row>
    <row r="219" spans="1:6" x14ac:dyDescent="0.2">
      <c r="A219" s="1">
        <f t="shared" si="9"/>
        <v>1956</v>
      </c>
      <c r="B219" s="2">
        <v>20637</v>
      </c>
      <c r="C219" s="5" t="str">
        <f>INDEX('Presidential Data'!$A$2:$B$83,MATCH('FRED Graph'!$A219,'Presidential Data'!$A$2:$A$83,),2)</f>
        <v>Republican</v>
      </c>
      <c r="D219" s="7">
        <f t="shared" si="10"/>
        <v>-1.1999391473015632E-2</v>
      </c>
      <c r="E219" s="1">
        <f t="shared" si="11"/>
        <v>-631000</v>
      </c>
      <c r="F219" s="1">
        <v>51955000</v>
      </c>
    </row>
    <row r="220" spans="1:6" x14ac:dyDescent="0.2">
      <c r="A220" s="1">
        <f t="shared" si="9"/>
        <v>1956</v>
      </c>
      <c r="B220" s="2">
        <v>20668</v>
      </c>
      <c r="C220" s="5" t="str">
        <f>INDEX('Presidential Data'!$A$2:$B$83,MATCH('FRED Graph'!$A220,'Presidential Data'!$A$2:$A$83,),2)</f>
        <v>Republican</v>
      </c>
      <c r="D220" s="7">
        <f t="shared" si="10"/>
        <v>1.3011259744009239E-2</v>
      </c>
      <c r="E220" s="1">
        <f t="shared" si="11"/>
        <v>676000</v>
      </c>
      <c r="F220" s="1">
        <v>52631000</v>
      </c>
    </row>
    <row r="221" spans="1:6" x14ac:dyDescent="0.2">
      <c r="A221" s="1">
        <f t="shared" si="9"/>
        <v>1956</v>
      </c>
      <c r="B221" s="2">
        <v>20699</v>
      </c>
      <c r="C221" s="5" t="str">
        <f>INDEX('Presidential Data'!$A$2:$B$83,MATCH('FRED Graph'!$A221,'Presidential Data'!$A$2:$A$83,),2)</f>
        <v>Republican</v>
      </c>
      <c r="D221" s="7">
        <f t="shared" si="10"/>
        <v>-5.1300564306207372E-4</v>
      </c>
      <c r="E221" s="1">
        <f t="shared" si="11"/>
        <v>-27000</v>
      </c>
      <c r="F221" s="1">
        <v>52604000</v>
      </c>
    </row>
    <row r="222" spans="1:6" x14ac:dyDescent="0.2">
      <c r="A222" s="1">
        <f t="shared" si="9"/>
        <v>1956</v>
      </c>
      <c r="B222" s="2">
        <v>20729</v>
      </c>
      <c r="C222" s="5" t="str">
        <f>INDEX('Presidential Data'!$A$2:$B$83,MATCH('FRED Graph'!$A222,'Presidential Data'!$A$2:$A$83,),2)</f>
        <v>Republican</v>
      </c>
      <c r="D222" s="7">
        <f t="shared" si="10"/>
        <v>3.2887232910044865E-3</v>
      </c>
      <c r="E222" s="1">
        <f t="shared" si="11"/>
        <v>173000</v>
      </c>
      <c r="F222" s="1">
        <v>52777000</v>
      </c>
    </row>
    <row r="223" spans="1:6" x14ac:dyDescent="0.2">
      <c r="A223" s="1">
        <f t="shared" si="9"/>
        <v>1956</v>
      </c>
      <c r="B223" s="2">
        <v>20760</v>
      </c>
      <c r="C223" s="5" t="str">
        <f>INDEX('Presidential Data'!$A$2:$B$83,MATCH('FRED Graph'!$A223,'Presidential Data'!$A$2:$A$83,),2)</f>
        <v>Republican</v>
      </c>
      <c r="D223" s="7">
        <f t="shared" si="10"/>
        <v>8.3369649657994956E-4</v>
      </c>
      <c r="E223" s="1">
        <f t="shared" si="11"/>
        <v>44000</v>
      </c>
      <c r="F223" s="1">
        <v>52821000</v>
      </c>
    </row>
    <row r="224" spans="1:6" x14ac:dyDescent="0.2">
      <c r="A224" s="1">
        <f t="shared" si="9"/>
        <v>1956</v>
      </c>
      <c r="B224" s="2">
        <v>20790</v>
      </c>
      <c r="C224" s="5" t="str">
        <f>INDEX('Presidential Data'!$A$2:$B$83,MATCH('FRED Graph'!$A224,'Presidential Data'!$A$2:$A$83,),2)</f>
        <v>Republican</v>
      </c>
      <c r="D224" s="7">
        <f t="shared" si="10"/>
        <v>2.0446413358323396E-3</v>
      </c>
      <c r="E224" s="1">
        <f t="shared" si="11"/>
        <v>108000</v>
      </c>
      <c r="F224" s="1">
        <v>52929000</v>
      </c>
    </row>
    <row r="225" spans="1:6" x14ac:dyDescent="0.2">
      <c r="A225" s="1">
        <f t="shared" si="9"/>
        <v>1957</v>
      </c>
      <c r="B225" s="2">
        <v>20821</v>
      </c>
      <c r="C225" s="5" t="str">
        <f>INDEX('Presidential Data'!$A$2:$B$83,MATCH('FRED Graph'!$A225,'Presidential Data'!$A$2:$A$83,),2)</f>
        <v>Republican</v>
      </c>
      <c r="D225" s="7">
        <f t="shared" si="10"/>
        <v>-7.9351584197698808E-4</v>
      </c>
      <c r="E225" s="1">
        <f t="shared" si="11"/>
        <v>-42000</v>
      </c>
      <c r="F225" s="1">
        <v>52887000</v>
      </c>
    </row>
    <row r="226" spans="1:6" x14ac:dyDescent="0.2">
      <c r="A226" s="1">
        <f t="shared" si="9"/>
        <v>1957</v>
      </c>
      <c r="B226" s="2">
        <v>20852</v>
      </c>
      <c r="C226" s="5" t="str">
        <f>INDEX('Presidential Data'!$A$2:$B$83,MATCH('FRED Graph'!$A226,'Presidential Data'!$A$2:$A$83,),2)</f>
        <v>Republican</v>
      </c>
      <c r="D226" s="7">
        <f t="shared" si="10"/>
        <v>3.9707300470815136E-3</v>
      </c>
      <c r="E226" s="1">
        <f t="shared" si="11"/>
        <v>210000</v>
      </c>
      <c r="F226" s="1">
        <v>53097000</v>
      </c>
    </row>
    <row r="227" spans="1:6" x14ac:dyDescent="0.2">
      <c r="A227" s="1">
        <f t="shared" si="9"/>
        <v>1957</v>
      </c>
      <c r="B227" s="2">
        <v>20880</v>
      </c>
      <c r="C227" s="5" t="str">
        <f>INDEX('Presidential Data'!$A$2:$B$83,MATCH('FRED Graph'!$A227,'Presidential Data'!$A$2:$A$83,),2)</f>
        <v>Republican</v>
      </c>
      <c r="D227" s="7">
        <f t="shared" si="10"/>
        <v>1.1111738892969471E-3</v>
      </c>
      <c r="E227" s="1">
        <f t="shared" si="11"/>
        <v>59000</v>
      </c>
      <c r="F227" s="1">
        <v>53156000</v>
      </c>
    </row>
    <row r="228" spans="1:6" x14ac:dyDescent="0.2">
      <c r="A228" s="1">
        <f t="shared" si="9"/>
        <v>1957</v>
      </c>
      <c r="B228" s="2">
        <v>20911</v>
      </c>
      <c r="C228" s="5" t="str">
        <f>INDEX('Presidential Data'!$A$2:$B$83,MATCH('FRED Graph'!$A228,'Presidential Data'!$A$2:$A$83,),2)</f>
        <v>Republican</v>
      </c>
      <c r="D228" s="7">
        <f t="shared" si="10"/>
        <v>1.5426292422304161E-3</v>
      </c>
      <c r="E228" s="1">
        <f t="shared" si="11"/>
        <v>82000</v>
      </c>
      <c r="F228" s="1">
        <v>53238000</v>
      </c>
    </row>
    <row r="229" spans="1:6" x14ac:dyDescent="0.2">
      <c r="A229" s="1">
        <f t="shared" si="9"/>
        <v>1957</v>
      </c>
      <c r="B229" s="2">
        <v>20941</v>
      </c>
      <c r="C229" s="5" t="str">
        <f>INDEX('Presidential Data'!$A$2:$B$83,MATCH('FRED Graph'!$A229,'Presidential Data'!$A$2:$A$83,),2)</f>
        <v>Republican</v>
      </c>
      <c r="D229" s="7">
        <f t="shared" si="10"/>
        <v>-1.6529546564484016E-3</v>
      </c>
      <c r="E229" s="1">
        <f t="shared" si="11"/>
        <v>-88000</v>
      </c>
      <c r="F229" s="1">
        <v>53150000</v>
      </c>
    </row>
    <row r="230" spans="1:6" x14ac:dyDescent="0.2">
      <c r="A230" s="1">
        <f t="shared" si="9"/>
        <v>1957</v>
      </c>
      <c r="B230" s="2">
        <v>20972</v>
      </c>
      <c r="C230" s="5" t="str">
        <f>INDEX('Presidential Data'!$A$2:$B$83,MATCH('FRED Graph'!$A230,'Presidential Data'!$A$2:$A$83,),2)</f>
        <v>Republican</v>
      </c>
      <c r="D230" s="7">
        <f t="shared" si="10"/>
        <v>-1.5616180620884289E-3</v>
      </c>
      <c r="E230" s="1">
        <f t="shared" si="11"/>
        <v>-83000</v>
      </c>
      <c r="F230" s="1">
        <v>53067000</v>
      </c>
    </row>
    <row r="231" spans="1:6" x14ac:dyDescent="0.2">
      <c r="A231" s="1">
        <f t="shared" si="9"/>
        <v>1957</v>
      </c>
      <c r="B231" s="2">
        <v>21002</v>
      </c>
      <c r="C231" s="5" t="str">
        <f>INDEX('Presidential Data'!$A$2:$B$83,MATCH('FRED Graph'!$A231,'Presidential Data'!$A$2:$A$83,),2)</f>
        <v>Republican</v>
      </c>
      <c r="D231" s="7">
        <f t="shared" si="10"/>
        <v>1.0552697533306951E-3</v>
      </c>
      <c r="E231" s="1">
        <f t="shared" si="11"/>
        <v>56000</v>
      </c>
      <c r="F231" s="1">
        <v>53123000</v>
      </c>
    </row>
    <row r="232" spans="1:6" x14ac:dyDescent="0.2">
      <c r="A232" s="1">
        <f t="shared" si="9"/>
        <v>1957</v>
      </c>
      <c r="B232" s="2">
        <v>21033</v>
      </c>
      <c r="C232" s="5" t="str">
        <f>INDEX('Presidential Data'!$A$2:$B$83,MATCH('FRED Graph'!$A232,'Presidential Data'!$A$2:$A$83,),2)</f>
        <v>Republican</v>
      </c>
      <c r="D232" s="7">
        <f t="shared" si="10"/>
        <v>9.4121190444816752E-5</v>
      </c>
      <c r="E232" s="1">
        <f t="shared" si="11"/>
        <v>5000</v>
      </c>
      <c r="F232" s="1">
        <v>53128000</v>
      </c>
    </row>
    <row r="233" spans="1:6" x14ac:dyDescent="0.2">
      <c r="A233" s="1">
        <f t="shared" si="9"/>
        <v>1957</v>
      </c>
      <c r="B233" s="2">
        <v>21064</v>
      </c>
      <c r="C233" s="5" t="str">
        <f>INDEX('Presidential Data'!$A$2:$B$83,MATCH('FRED Graph'!$A233,'Presidential Data'!$A$2:$A$83,),2)</f>
        <v>Republican</v>
      </c>
      <c r="D233" s="7">
        <f t="shared" si="10"/>
        <v>-3.6515585002258695E-3</v>
      </c>
      <c r="E233" s="1">
        <f t="shared" si="11"/>
        <v>-194000</v>
      </c>
      <c r="F233" s="1">
        <v>52934000</v>
      </c>
    </row>
    <row r="234" spans="1:6" x14ac:dyDescent="0.2">
      <c r="A234" s="1">
        <f t="shared" si="9"/>
        <v>1957</v>
      </c>
      <c r="B234" s="2">
        <v>21094</v>
      </c>
      <c r="C234" s="5" t="str">
        <f>INDEX('Presidential Data'!$A$2:$B$83,MATCH('FRED Graph'!$A234,'Presidential Data'!$A$2:$A$83,),2)</f>
        <v>Republican</v>
      </c>
      <c r="D234" s="7">
        <f t="shared" si="10"/>
        <v>-3.2304379038047381E-3</v>
      </c>
      <c r="E234" s="1">
        <f t="shared" si="11"/>
        <v>-171000</v>
      </c>
      <c r="F234" s="1">
        <v>52763000</v>
      </c>
    </row>
    <row r="235" spans="1:6" x14ac:dyDescent="0.2">
      <c r="A235" s="1">
        <f t="shared" si="9"/>
        <v>1957</v>
      </c>
      <c r="B235" s="2">
        <v>21125</v>
      </c>
      <c r="C235" s="5" t="str">
        <f>INDEX('Presidential Data'!$A$2:$B$83,MATCH('FRED Graph'!$A235,'Presidential Data'!$A$2:$A$83,),2)</f>
        <v>Republican</v>
      </c>
      <c r="D235" s="7">
        <f t="shared" si="10"/>
        <v>-3.8852984098705534E-3</v>
      </c>
      <c r="E235" s="1">
        <f t="shared" si="11"/>
        <v>-205000</v>
      </c>
      <c r="F235" s="1">
        <v>52558000</v>
      </c>
    </row>
    <row r="236" spans="1:6" x14ac:dyDescent="0.2">
      <c r="A236" s="1">
        <f t="shared" si="9"/>
        <v>1957</v>
      </c>
      <c r="B236" s="2">
        <v>21155</v>
      </c>
      <c r="C236" s="5" t="str">
        <f>INDEX('Presidential Data'!$A$2:$B$83,MATCH('FRED Graph'!$A236,'Presidential Data'!$A$2:$A$83,),2)</f>
        <v>Republican</v>
      </c>
      <c r="D236" s="7">
        <f t="shared" si="10"/>
        <v>-3.3106282583051107E-3</v>
      </c>
      <c r="E236" s="1">
        <f t="shared" si="11"/>
        <v>-174000</v>
      </c>
      <c r="F236" s="1">
        <v>52384000</v>
      </c>
    </row>
    <row r="237" spans="1:6" x14ac:dyDescent="0.2">
      <c r="A237" s="1">
        <f t="shared" si="9"/>
        <v>1958</v>
      </c>
      <c r="B237" s="2">
        <v>21186</v>
      </c>
      <c r="C237" s="5" t="str">
        <f>INDEX('Presidential Data'!$A$2:$B$83,MATCH('FRED Graph'!$A237,'Presidential Data'!$A$2:$A$83,),2)</f>
        <v>Republican</v>
      </c>
      <c r="D237" s="7">
        <f t="shared" si="10"/>
        <v>-5.8796579108124618E-3</v>
      </c>
      <c r="E237" s="1">
        <f t="shared" si="11"/>
        <v>-308000</v>
      </c>
      <c r="F237" s="1">
        <v>52076000</v>
      </c>
    </row>
    <row r="238" spans="1:6" x14ac:dyDescent="0.2">
      <c r="A238" s="1">
        <f t="shared" si="9"/>
        <v>1958</v>
      </c>
      <c r="B238" s="2">
        <v>21217</v>
      </c>
      <c r="C238" s="5" t="str">
        <f>INDEX('Presidential Data'!$A$2:$B$83,MATCH('FRED Graph'!$A238,'Presidential Data'!$A$2:$A$83,),2)</f>
        <v>Republican</v>
      </c>
      <c r="D238" s="7">
        <f t="shared" si="10"/>
        <v>-9.6013518703433436E-3</v>
      </c>
      <c r="E238" s="1">
        <f t="shared" si="11"/>
        <v>-500000</v>
      </c>
      <c r="F238" s="1">
        <v>51576000</v>
      </c>
    </row>
    <row r="239" spans="1:6" x14ac:dyDescent="0.2">
      <c r="A239" s="1">
        <f t="shared" si="9"/>
        <v>1958</v>
      </c>
      <c r="B239" s="2">
        <v>21245</v>
      </c>
      <c r="C239" s="5" t="str">
        <f>INDEX('Presidential Data'!$A$2:$B$83,MATCH('FRED Graph'!$A239,'Presidential Data'!$A$2:$A$83,),2)</f>
        <v>Republican</v>
      </c>
      <c r="D239" s="7">
        <f t="shared" si="10"/>
        <v>-5.3707150612688076E-3</v>
      </c>
      <c r="E239" s="1">
        <f t="shared" si="11"/>
        <v>-277000</v>
      </c>
      <c r="F239" s="1">
        <v>51299000</v>
      </c>
    </row>
    <row r="240" spans="1:6" x14ac:dyDescent="0.2">
      <c r="A240" s="1">
        <f t="shared" si="9"/>
        <v>1958</v>
      </c>
      <c r="B240" s="2">
        <v>21276</v>
      </c>
      <c r="C240" s="5" t="str">
        <f>INDEX('Presidential Data'!$A$2:$B$83,MATCH('FRED Graph'!$A240,'Presidential Data'!$A$2:$A$83,),2)</f>
        <v>Republican</v>
      </c>
      <c r="D240" s="7">
        <f t="shared" si="10"/>
        <v>-5.3022476071658319E-3</v>
      </c>
      <c r="E240" s="1">
        <f t="shared" si="11"/>
        <v>-272000</v>
      </c>
      <c r="F240" s="1">
        <v>51027000</v>
      </c>
    </row>
    <row r="241" spans="1:6" x14ac:dyDescent="0.2">
      <c r="A241" s="1">
        <f t="shared" si="9"/>
        <v>1958</v>
      </c>
      <c r="B241" s="2">
        <v>21306</v>
      </c>
      <c r="C241" s="5" t="str">
        <f>INDEX('Presidential Data'!$A$2:$B$83,MATCH('FRED Graph'!$A241,'Presidential Data'!$A$2:$A$83,),2)</f>
        <v>Republican</v>
      </c>
      <c r="D241" s="7">
        <f t="shared" si="10"/>
        <v>-2.214513884806083E-3</v>
      </c>
      <c r="E241" s="1">
        <f t="shared" si="11"/>
        <v>-113000</v>
      </c>
      <c r="F241" s="1">
        <v>50914000</v>
      </c>
    </row>
    <row r="242" spans="1:6" x14ac:dyDescent="0.2">
      <c r="A242" s="1">
        <f t="shared" si="9"/>
        <v>1958</v>
      </c>
      <c r="B242" s="2">
        <v>21337</v>
      </c>
      <c r="C242" s="5" t="str">
        <f>INDEX('Presidential Data'!$A$2:$B$83,MATCH('FRED Graph'!$A242,'Presidential Data'!$A$2:$A$83,),2)</f>
        <v>Republican</v>
      </c>
      <c r="D242" s="7">
        <f t="shared" si="10"/>
        <v>0</v>
      </c>
      <c r="E242" s="1">
        <f t="shared" si="11"/>
        <v>0</v>
      </c>
      <c r="F242" s="1">
        <v>50914000</v>
      </c>
    </row>
    <row r="243" spans="1:6" x14ac:dyDescent="0.2">
      <c r="A243" s="1">
        <f t="shared" si="9"/>
        <v>1958</v>
      </c>
      <c r="B243" s="2">
        <v>21367</v>
      </c>
      <c r="C243" s="5" t="str">
        <f>INDEX('Presidential Data'!$A$2:$B$83,MATCH('FRED Graph'!$A243,'Presidential Data'!$A$2:$A$83,),2)</f>
        <v>Republican</v>
      </c>
      <c r="D243" s="7">
        <f t="shared" si="10"/>
        <v>2.4551203991043723E-3</v>
      </c>
      <c r="E243" s="1">
        <f t="shared" si="11"/>
        <v>125000</v>
      </c>
      <c r="F243" s="1">
        <v>51039000</v>
      </c>
    </row>
    <row r="244" spans="1:6" x14ac:dyDescent="0.2">
      <c r="A244" s="1">
        <f t="shared" si="9"/>
        <v>1958</v>
      </c>
      <c r="B244" s="2">
        <v>21398</v>
      </c>
      <c r="C244" s="5" t="str">
        <f>INDEX('Presidential Data'!$A$2:$B$83,MATCH('FRED Graph'!$A244,'Presidential Data'!$A$2:$A$83,),2)</f>
        <v>Republican</v>
      </c>
      <c r="D244" s="7">
        <f t="shared" si="10"/>
        <v>3.8010149101667351E-3</v>
      </c>
      <c r="E244" s="1">
        <f t="shared" si="11"/>
        <v>194000</v>
      </c>
      <c r="F244" s="1">
        <v>51233000</v>
      </c>
    </row>
    <row r="245" spans="1:6" x14ac:dyDescent="0.2">
      <c r="A245" s="1">
        <f t="shared" si="9"/>
        <v>1958</v>
      </c>
      <c r="B245" s="2">
        <v>21429</v>
      </c>
      <c r="C245" s="5" t="str">
        <f>INDEX('Presidential Data'!$A$2:$B$83,MATCH('FRED Graph'!$A245,'Presidential Data'!$A$2:$A$83,),2)</f>
        <v>Republican</v>
      </c>
      <c r="D245" s="7">
        <f t="shared" si="10"/>
        <v>5.3285968028419185E-3</v>
      </c>
      <c r="E245" s="1">
        <f t="shared" si="11"/>
        <v>273000</v>
      </c>
      <c r="F245" s="1">
        <v>51506000</v>
      </c>
    </row>
    <row r="246" spans="1:6" x14ac:dyDescent="0.2">
      <c r="A246" s="1">
        <f t="shared" si="9"/>
        <v>1958</v>
      </c>
      <c r="B246" s="2">
        <v>21459</v>
      </c>
      <c r="C246" s="5" t="str">
        <f>INDEX('Presidential Data'!$A$2:$B$83,MATCH('FRED Graph'!$A246,'Presidential Data'!$A$2:$A$83,),2)</f>
        <v>Republican</v>
      </c>
      <c r="D246" s="7">
        <f t="shared" si="10"/>
        <v>-4.0771948899157381E-4</v>
      </c>
      <c r="E246" s="1">
        <f t="shared" si="11"/>
        <v>-21000</v>
      </c>
      <c r="F246" s="1">
        <v>51485000</v>
      </c>
    </row>
    <row r="247" spans="1:6" x14ac:dyDescent="0.2">
      <c r="A247" s="1">
        <f t="shared" si="9"/>
        <v>1958</v>
      </c>
      <c r="B247" s="2">
        <v>21490</v>
      </c>
      <c r="C247" s="5" t="str">
        <f>INDEX('Presidential Data'!$A$2:$B$83,MATCH('FRED Graph'!$A247,'Presidential Data'!$A$2:$A$83,),2)</f>
        <v>Republican</v>
      </c>
      <c r="D247" s="7">
        <f t="shared" si="10"/>
        <v>8.9152180246673783E-3</v>
      </c>
      <c r="E247" s="1">
        <f t="shared" si="11"/>
        <v>459000</v>
      </c>
      <c r="F247" s="1">
        <v>51944000</v>
      </c>
    </row>
    <row r="248" spans="1:6" x14ac:dyDescent="0.2">
      <c r="A248" s="1">
        <f t="shared" si="9"/>
        <v>1958</v>
      </c>
      <c r="B248" s="2">
        <v>21520</v>
      </c>
      <c r="C248" s="5" t="str">
        <f>INDEX('Presidential Data'!$A$2:$B$83,MATCH('FRED Graph'!$A248,'Presidential Data'!$A$2:$A$83,),2)</f>
        <v>Republican</v>
      </c>
      <c r="D248" s="7">
        <f t="shared" si="10"/>
        <v>2.7144617280147852E-3</v>
      </c>
      <c r="E248" s="1">
        <f t="shared" si="11"/>
        <v>141000</v>
      </c>
      <c r="F248" s="1">
        <v>52085000</v>
      </c>
    </row>
    <row r="249" spans="1:6" x14ac:dyDescent="0.2">
      <c r="A249" s="1">
        <f t="shared" si="9"/>
        <v>1959</v>
      </c>
      <c r="B249" s="2">
        <v>21551</v>
      </c>
      <c r="C249" s="5" t="str">
        <f>INDEX('Presidential Data'!$A$2:$B$83,MATCH('FRED Graph'!$A249,'Presidential Data'!$A$2:$A$83,),2)</f>
        <v>Republican</v>
      </c>
      <c r="D249" s="7">
        <f t="shared" si="10"/>
        <v>7.5453585485264468E-3</v>
      </c>
      <c r="E249" s="1">
        <f t="shared" si="11"/>
        <v>393000</v>
      </c>
      <c r="F249" s="1">
        <v>52478000</v>
      </c>
    </row>
    <row r="250" spans="1:6" x14ac:dyDescent="0.2">
      <c r="A250" s="1">
        <f t="shared" si="9"/>
        <v>1959</v>
      </c>
      <c r="B250" s="2">
        <v>21582</v>
      </c>
      <c r="C250" s="5" t="str">
        <f>INDEX('Presidential Data'!$A$2:$B$83,MATCH('FRED Graph'!$A250,'Presidential Data'!$A$2:$A$83,),2)</f>
        <v>Republican</v>
      </c>
      <c r="D250" s="7">
        <f t="shared" si="10"/>
        <v>4.0016768931742828E-3</v>
      </c>
      <c r="E250" s="1">
        <f t="shared" si="11"/>
        <v>210000</v>
      </c>
      <c r="F250" s="1">
        <v>52688000</v>
      </c>
    </row>
    <row r="251" spans="1:6" x14ac:dyDescent="0.2">
      <c r="A251" s="1">
        <f t="shared" si="9"/>
        <v>1959</v>
      </c>
      <c r="B251" s="2">
        <v>21610</v>
      </c>
      <c r="C251" s="5" t="str">
        <f>INDEX('Presidential Data'!$A$2:$B$83,MATCH('FRED Graph'!$A251,'Presidential Data'!$A$2:$A$83,),2)</f>
        <v>Republican</v>
      </c>
      <c r="D251" s="7">
        <f t="shared" si="10"/>
        <v>6.1873671424233223E-3</v>
      </c>
      <c r="E251" s="1">
        <f t="shared" si="11"/>
        <v>326000</v>
      </c>
      <c r="F251" s="1">
        <v>53014000</v>
      </c>
    </row>
    <row r="252" spans="1:6" x14ac:dyDescent="0.2">
      <c r="A252" s="1">
        <f t="shared" si="9"/>
        <v>1959</v>
      </c>
      <c r="B252" s="2">
        <v>21641</v>
      </c>
      <c r="C252" s="5" t="str">
        <f>INDEX('Presidential Data'!$A$2:$B$83,MATCH('FRED Graph'!$A252,'Presidential Data'!$A$2:$A$83,),2)</f>
        <v>Republican</v>
      </c>
      <c r="D252" s="7">
        <f t="shared" si="10"/>
        <v>5.7909231523748444E-3</v>
      </c>
      <c r="E252" s="1">
        <f t="shared" si="11"/>
        <v>307000</v>
      </c>
      <c r="F252" s="1">
        <v>53321000</v>
      </c>
    </row>
    <row r="253" spans="1:6" x14ac:dyDescent="0.2">
      <c r="A253" s="1">
        <f t="shared" si="9"/>
        <v>1959</v>
      </c>
      <c r="B253" s="2">
        <v>21671</v>
      </c>
      <c r="C253" s="5" t="str">
        <f>INDEX('Presidential Data'!$A$2:$B$83,MATCH('FRED Graph'!$A253,'Presidential Data'!$A$2:$A$83,),2)</f>
        <v>Republican</v>
      </c>
      <c r="D253" s="7">
        <f t="shared" si="10"/>
        <v>4.2947431593556009E-3</v>
      </c>
      <c r="E253" s="1">
        <f t="shared" si="11"/>
        <v>229000</v>
      </c>
      <c r="F253" s="1">
        <v>53550000</v>
      </c>
    </row>
    <row r="254" spans="1:6" x14ac:dyDescent="0.2">
      <c r="A254" s="1">
        <f t="shared" si="9"/>
        <v>1959</v>
      </c>
      <c r="B254" s="2">
        <v>21702</v>
      </c>
      <c r="C254" s="5" t="str">
        <f>INDEX('Presidential Data'!$A$2:$B$83,MATCH('FRED Graph'!$A254,'Presidential Data'!$A$2:$A$83,),2)</f>
        <v>Republican</v>
      </c>
      <c r="D254" s="7">
        <f t="shared" si="10"/>
        <v>2.4463118580765639E-3</v>
      </c>
      <c r="E254" s="1">
        <f t="shared" si="11"/>
        <v>131000</v>
      </c>
      <c r="F254" s="1">
        <v>53681000</v>
      </c>
    </row>
    <row r="255" spans="1:6" x14ac:dyDescent="0.2">
      <c r="A255" s="1">
        <f t="shared" si="9"/>
        <v>1959</v>
      </c>
      <c r="B255" s="2">
        <v>21732</v>
      </c>
      <c r="C255" s="5" t="str">
        <f>INDEX('Presidential Data'!$A$2:$B$83,MATCH('FRED Graph'!$A255,'Presidential Data'!$A$2:$A$83,),2)</f>
        <v>Republican</v>
      </c>
      <c r="D255" s="7">
        <f t="shared" si="10"/>
        <v>2.2913135001210857E-3</v>
      </c>
      <c r="E255" s="1">
        <f t="shared" si="11"/>
        <v>123000</v>
      </c>
      <c r="F255" s="1">
        <v>53804000</v>
      </c>
    </row>
    <row r="256" spans="1:6" x14ac:dyDescent="0.2">
      <c r="A256" s="1">
        <f t="shared" si="9"/>
        <v>1959</v>
      </c>
      <c r="B256" s="2">
        <v>21763</v>
      </c>
      <c r="C256" s="5" t="str">
        <f>INDEX('Presidential Data'!$A$2:$B$83,MATCH('FRED Graph'!$A256,'Presidential Data'!$A$2:$A$83,),2)</f>
        <v>Republican</v>
      </c>
      <c r="D256" s="7">
        <f t="shared" si="10"/>
        <v>-8.698238049215672E-3</v>
      </c>
      <c r="E256" s="1">
        <f t="shared" si="11"/>
        <v>-468000</v>
      </c>
      <c r="F256" s="1">
        <v>53336000</v>
      </c>
    </row>
    <row r="257" spans="1:6" x14ac:dyDescent="0.2">
      <c r="A257" s="1">
        <f t="shared" si="9"/>
        <v>1959</v>
      </c>
      <c r="B257" s="2">
        <v>21794</v>
      </c>
      <c r="C257" s="5" t="str">
        <f>INDEX('Presidential Data'!$A$2:$B$83,MATCH('FRED Graph'!$A257,'Presidential Data'!$A$2:$A$83,),2)</f>
        <v>Republican</v>
      </c>
      <c r="D257" s="7">
        <f t="shared" si="10"/>
        <v>1.7249137543122843E-3</v>
      </c>
      <c r="E257" s="1">
        <f t="shared" si="11"/>
        <v>92000</v>
      </c>
      <c r="F257" s="1">
        <v>53428000</v>
      </c>
    </row>
    <row r="258" spans="1:6" x14ac:dyDescent="0.2">
      <c r="A258" s="1">
        <f t="shared" si="9"/>
        <v>1959</v>
      </c>
      <c r="B258" s="2">
        <v>21824</v>
      </c>
      <c r="C258" s="5" t="str">
        <f>INDEX('Presidential Data'!$A$2:$B$83,MATCH('FRED Graph'!$A258,'Presidential Data'!$A$2:$A$83,),2)</f>
        <v>Republican</v>
      </c>
      <c r="D258" s="7">
        <f t="shared" si="10"/>
        <v>-1.3101744403683463E-3</v>
      </c>
      <c r="E258" s="1">
        <f t="shared" si="11"/>
        <v>-70000</v>
      </c>
      <c r="F258" s="1">
        <v>53358000</v>
      </c>
    </row>
    <row r="259" spans="1:6" x14ac:dyDescent="0.2">
      <c r="A259" s="1">
        <f t="shared" si="9"/>
        <v>1959</v>
      </c>
      <c r="B259" s="2">
        <v>21855</v>
      </c>
      <c r="C259" s="5" t="str">
        <f>INDEX('Presidential Data'!$A$2:$B$83,MATCH('FRED Graph'!$A259,'Presidential Data'!$A$2:$A$83,),2)</f>
        <v>Republican</v>
      </c>
      <c r="D259" s="7">
        <f t="shared" si="10"/>
        <v>5.1726076689531091E-3</v>
      </c>
      <c r="E259" s="1">
        <f t="shared" si="11"/>
        <v>276000</v>
      </c>
      <c r="F259" s="1">
        <v>53634000</v>
      </c>
    </row>
    <row r="260" spans="1:6" x14ac:dyDescent="0.2">
      <c r="A260" s="1">
        <f t="shared" si="9"/>
        <v>1959</v>
      </c>
      <c r="B260" s="2">
        <v>21885</v>
      </c>
      <c r="C260" s="5" t="str">
        <f>INDEX('Presidential Data'!$A$2:$B$83,MATCH('FRED Graph'!$A260,'Presidential Data'!$A$2:$A$83,),2)</f>
        <v>Republican</v>
      </c>
      <c r="D260" s="7">
        <f t="shared" si="10"/>
        <v>1.0068240295335049E-2</v>
      </c>
      <c r="E260" s="1">
        <f t="shared" si="11"/>
        <v>540000</v>
      </c>
      <c r="F260" s="1">
        <v>54174000</v>
      </c>
    </row>
    <row r="261" spans="1:6" x14ac:dyDescent="0.2">
      <c r="A261" s="1">
        <f t="shared" si="9"/>
        <v>1960</v>
      </c>
      <c r="B261" s="2">
        <v>21916</v>
      </c>
      <c r="C261" s="5" t="str">
        <f>INDEX('Presidential Data'!$A$2:$B$83,MATCH('FRED Graph'!$A261,'Presidential Data'!$A$2:$A$83,),2)</f>
        <v>Republican</v>
      </c>
      <c r="D261" s="7">
        <f t="shared" si="10"/>
        <v>1.8459039391590061E-3</v>
      </c>
      <c r="E261" s="1">
        <f t="shared" si="11"/>
        <v>100000</v>
      </c>
      <c r="F261" s="1">
        <v>54274000</v>
      </c>
    </row>
    <row r="262" spans="1:6" x14ac:dyDescent="0.2">
      <c r="A262" s="1">
        <f t="shared" si="9"/>
        <v>1960</v>
      </c>
      <c r="B262" s="2">
        <v>21947</v>
      </c>
      <c r="C262" s="5" t="str">
        <f>INDEX('Presidential Data'!$A$2:$B$83,MATCH('FRED Graph'!$A262,'Presidential Data'!$A$2:$A$83,),2)</f>
        <v>Republican</v>
      </c>
      <c r="D262" s="7">
        <f t="shared" si="10"/>
        <v>4.4035818255518293E-3</v>
      </c>
      <c r="E262" s="1">
        <f t="shared" si="11"/>
        <v>239000</v>
      </c>
      <c r="F262" s="1">
        <v>54513000</v>
      </c>
    </row>
    <row r="263" spans="1:6" x14ac:dyDescent="0.2">
      <c r="A263" s="1">
        <f t="shared" si="9"/>
        <v>1960</v>
      </c>
      <c r="B263" s="2">
        <v>21976</v>
      </c>
      <c r="C263" s="5" t="str">
        <f>INDEX('Presidential Data'!$A$2:$B$83,MATCH('FRED Graph'!$A263,'Presidential Data'!$A$2:$A$83,),2)</f>
        <v>Republican</v>
      </c>
      <c r="D263" s="7">
        <f t="shared" si="10"/>
        <v>-1.0823106414983583E-3</v>
      </c>
      <c r="E263" s="1">
        <f t="shared" si="11"/>
        <v>-59000</v>
      </c>
      <c r="F263" s="1">
        <v>54454000</v>
      </c>
    </row>
    <row r="264" spans="1:6" x14ac:dyDescent="0.2">
      <c r="A264" s="1">
        <f t="shared" si="9"/>
        <v>1960</v>
      </c>
      <c r="B264" s="2">
        <v>22007</v>
      </c>
      <c r="C264" s="5" t="str">
        <f>INDEX('Presidential Data'!$A$2:$B$83,MATCH('FRED Graph'!$A264,'Presidential Data'!$A$2:$A$83,),2)</f>
        <v>Republican</v>
      </c>
      <c r="D264" s="7">
        <f t="shared" si="10"/>
        <v>6.5927204613067912E-3</v>
      </c>
      <c r="E264" s="1">
        <f t="shared" si="11"/>
        <v>359000</v>
      </c>
      <c r="F264" s="1">
        <v>54813000</v>
      </c>
    </row>
    <row r="265" spans="1:6" x14ac:dyDescent="0.2">
      <c r="A265" s="1">
        <f t="shared" ref="A265:A328" si="12">YEAR(B265)</f>
        <v>1960</v>
      </c>
      <c r="B265" s="2">
        <v>22037</v>
      </c>
      <c r="C265" s="5" t="str">
        <f>INDEX('Presidential Data'!$A$2:$B$83,MATCH('FRED Graph'!$A265,'Presidential Data'!$A$2:$A$83,),2)</f>
        <v>Republican</v>
      </c>
      <c r="D265" s="7">
        <f t="shared" si="10"/>
        <v>-6.1664203747286228E-3</v>
      </c>
      <c r="E265" s="1">
        <f t="shared" si="11"/>
        <v>-338000</v>
      </c>
      <c r="F265" s="1">
        <v>54475000</v>
      </c>
    </row>
    <row r="266" spans="1:6" x14ac:dyDescent="0.2">
      <c r="A266" s="1">
        <f t="shared" si="12"/>
        <v>1960</v>
      </c>
      <c r="B266" s="2">
        <v>22068</v>
      </c>
      <c r="C266" s="5" t="str">
        <f>INDEX('Presidential Data'!$A$2:$B$83,MATCH('FRED Graph'!$A266,'Presidential Data'!$A$2:$A$83,),2)</f>
        <v>Republican</v>
      </c>
      <c r="D266" s="7">
        <f t="shared" si="10"/>
        <v>-2.3313446535107849E-3</v>
      </c>
      <c r="E266" s="1">
        <f t="shared" si="11"/>
        <v>-127000</v>
      </c>
      <c r="F266" s="1">
        <v>54348000</v>
      </c>
    </row>
    <row r="267" spans="1:6" x14ac:dyDescent="0.2">
      <c r="A267" s="1">
        <f t="shared" si="12"/>
        <v>1960</v>
      </c>
      <c r="B267" s="2">
        <v>22098</v>
      </c>
      <c r="C267" s="5" t="str">
        <f>INDEX('Presidential Data'!$A$2:$B$83,MATCH('FRED Graph'!$A267,'Presidential Data'!$A$2:$A$83,),2)</f>
        <v>Republican</v>
      </c>
      <c r="D267" s="7">
        <f t="shared" ref="D267:D330" si="13">E267/F266</f>
        <v>-7.7279752704791343E-4</v>
      </c>
      <c r="E267" s="1">
        <f t="shared" ref="E267:E330" si="14">F267-F266</f>
        <v>-42000</v>
      </c>
      <c r="F267" s="1">
        <v>54306000</v>
      </c>
    </row>
    <row r="268" spans="1:6" x14ac:dyDescent="0.2">
      <c r="A268" s="1">
        <f t="shared" si="12"/>
        <v>1960</v>
      </c>
      <c r="B268" s="2">
        <v>22129</v>
      </c>
      <c r="C268" s="5" t="str">
        <f>INDEX('Presidential Data'!$A$2:$B$83,MATCH('FRED Graph'!$A268,'Presidential Data'!$A$2:$A$83,),2)</f>
        <v>Republican</v>
      </c>
      <c r="D268" s="7">
        <f t="shared" si="13"/>
        <v>-6.260818325783523E-4</v>
      </c>
      <c r="E268" s="1">
        <f t="shared" si="14"/>
        <v>-34000</v>
      </c>
      <c r="F268" s="1">
        <v>54272000</v>
      </c>
    </row>
    <row r="269" spans="1:6" x14ac:dyDescent="0.2">
      <c r="A269" s="1">
        <f t="shared" si="12"/>
        <v>1960</v>
      </c>
      <c r="B269" s="2">
        <v>22160</v>
      </c>
      <c r="C269" s="5" t="str">
        <f>INDEX('Presidential Data'!$A$2:$B$83,MATCH('FRED Graph'!$A269,'Presidential Data'!$A$2:$A$83,),2)</f>
        <v>Republican</v>
      </c>
      <c r="D269" s="7">
        <f t="shared" si="13"/>
        <v>-8.2915683962264154E-4</v>
      </c>
      <c r="E269" s="1">
        <f t="shared" si="14"/>
        <v>-45000</v>
      </c>
      <c r="F269" s="1">
        <v>54227000</v>
      </c>
    </row>
    <row r="270" spans="1:6" x14ac:dyDescent="0.2">
      <c r="A270" s="1">
        <f t="shared" si="12"/>
        <v>1960</v>
      </c>
      <c r="B270" s="2">
        <v>22190</v>
      </c>
      <c r="C270" s="5" t="str">
        <f>INDEX('Presidential Data'!$A$2:$B$83,MATCH('FRED Graph'!$A270,'Presidential Data'!$A$2:$A$83,),2)</f>
        <v>Republican</v>
      </c>
      <c r="D270" s="7">
        <f t="shared" si="13"/>
        <v>-1.5674848322791229E-3</v>
      </c>
      <c r="E270" s="1">
        <f t="shared" si="14"/>
        <v>-85000</v>
      </c>
      <c r="F270" s="1">
        <v>54142000</v>
      </c>
    </row>
    <row r="271" spans="1:6" x14ac:dyDescent="0.2">
      <c r="A271" s="1">
        <f t="shared" si="12"/>
        <v>1960</v>
      </c>
      <c r="B271" s="2">
        <v>22221</v>
      </c>
      <c r="C271" s="5" t="str">
        <f>INDEX('Presidential Data'!$A$2:$B$83,MATCH('FRED Graph'!$A271,'Presidential Data'!$A$2:$A$83,),2)</f>
        <v>Republican</v>
      </c>
      <c r="D271" s="7">
        <f t="shared" si="13"/>
        <v>-3.3430608400132982E-3</v>
      </c>
      <c r="E271" s="1">
        <f t="shared" si="14"/>
        <v>-181000</v>
      </c>
      <c r="F271" s="1">
        <v>53961000</v>
      </c>
    </row>
    <row r="272" spans="1:6" x14ac:dyDescent="0.2">
      <c r="A272" s="1">
        <f t="shared" si="12"/>
        <v>1960</v>
      </c>
      <c r="B272" s="2">
        <v>22251</v>
      </c>
      <c r="C272" s="5" t="str">
        <f>INDEX('Presidential Data'!$A$2:$B$83,MATCH('FRED Graph'!$A272,'Presidential Data'!$A$2:$A$83,),2)</f>
        <v>Republican</v>
      </c>
      <c r="D272" s="7">
        <f t="shared" si="13"/>
        <v>-4.0584866848279314E-3</v>
      </c>
      <c r="E272" s="1">
        <f t="shared" si="14"/>
        <v>-219000</v>
      </c>
      <c r="F272" s="1">
        <v>53742000</v>
      </c>
    </row>
    <row r="273" spans="1:6" x14ac:dyDescent="0.2">
      <c r="A273" s="1">
        <f t="shared" si="12"/>
        <v>1961</v>
      </c>
      <c r="B273" s="2">
        <v>22282</v>
      </c>
      <c r="C273" s="5" t="str">
        <f>INDEX('Presidential Data'!$A$2:$B$83,MATCH('FRED Graph'!$A273,'Presidential Data'!$A$2:$A$83,),2)</f>
        <v>Democratic</v>
      </c>
      <c r="D273" s="7">
        <f t="shared" si="13"/>
        <v>-1.0978378177217073E-3</v>
      </c>
      <c r="E273" s="1">
        <f t="shared" si="14"/>
        <v>-59000</v>
      </c>
      <c r="F273" s="1">
        <v>53683000</v>
      </c>
    </row>
    <row r="274" spans="1:6" x14ac:dyDescent="0.2">
      <c r="A274" s="1">
        <f t="shared" si="12"/>
        <v>1961</v>
      </c>
      <c r="B274" s="2">
        <v>22313</v>
      </c>
      <c r="C274" s="5" t="str">
        <f>INDEX('Presidential Data'!$A$2:$B$83,MATCH('FRED Graph'!$A274,'Presidential Data'!$A$2:$A$83,),2)</f>
        <v>Democratic</v>
      </c>
      <c r="D274" s="7">
        <f t="shared" si="13"/>
        <v>-2.3471117485982526E-3</v>
      </c>
      <c r="E274" s="1">
        <f t="shared" si="14"/>
        <v>-126000</v>
      </c>
      <c r="F274" s="1">
        <v>53557000</v>
      </c>
    </row>
    <row r="275" spans="1:6" x14ac:dyDescent="0.2">
      <c r="A275" s="1">
        <f t="shared" si="12"/>
        <v>1961</v>
      </c>
      <c r="B275" s="2">
        <v>22341</v>
      </c>
      <c r="C275" s="5" t="str">
        <f>INDEX('Presidential Data'!$A$2:$B$83,MATCH('FRED Graph'!$A275,'Presidential Data'!$A$2:$A$83,),2)</f>
        <v>Democratic</v>
      </c>
      <c r="D275" s="7">
        <f t="shared" si="13"/>
        <v>1.9045129488208825E-3</v>
      </c>
      <c r="E275" s="1">
        <f t="shared" si="14"/>
        <v>102000</v>
      </c>
      <c r="F275" s="1">
        <v>53659000</v>
      </c>
    </row>
    <row r="276" spans="1:6" x14ac:dyDescent="0.2">
      <c r="A276" s="1">
        <f t="shared" si="12"/>
        <v>1961</v>
      </c>
      <c r="B276" s="2">
        <v>22372</v>
      </c>
      <c r="C276" s="5" t="str">
        <f>INDEX('Presidential Data'!$A$2:$B$83,MATCH('FRED Graph'!$A276,'Presidential Data'!$A$2:$A$83,),2)</f>
        <v>Democratic</v>
      </c>
      <c r="D276" s="7">
        <f t="shared" si="13"/>
        <v>-5.963584859948937E-4</v>
      </c>
      <c r="E276" s="1">
        <f t="shared" si="14"/>
        <v>-32000</v>
      </c>
      <c r="F276" s="1">
        <v>53627000</v>
      </c>
    </row>
    <row r="277" spans="1:6" x14ac:dyDescent="0.2">
      <c r="A277" s="1">
        <f t="shared" si="12"/>
        <v>1961</v>
      </c>
      <c r="B277" s="2">
        <v>22402</v>
      </c>
      <c r="C277" s="5" t="str">
        <f>INDEX('Presidential Data'!$A$2:$B$83,MATCH('FRED Graph'!$A277,'Presidential Data'!$A$2:$A$83,),2)</f>
        <v>Democratic</v>
      </c>
      <c r="D277" s="7">
        <f t="shared" si="13"/>
        <v>2.9649243851045184E-3</v>
      </c>
      <c r="E277" s="1">
        <f t="shared" si="14"/>
        <v>159000</v>
      </c>
      <c r="F277" s="1">
        <v>53786000</v>
      </c>
    </row>
    <row r="278" spans="1:6" x14ac:dyDescent="0.2">
      <c r="A278" s="1">
        <f t="shared" si="12"/>
        <v>1961</v>
      </c>
      <c r="B278" s="2">
        <v>22433</v>
      </c>
      <c r="C278" s="5" t="str">
        <f>INDEX('Presidential Data'!$A$2:$B$83,MATCH('FRED Graph'!$A278,'Presidential Data'!$A$2:$A$83,),2)</f>
        <v>Democratic</v>
      </c>
      <c r="D278" s="7">
        <f t="shared" si="13"/>
        <v>3.5511099542631912E-3</v>
      </c>
      <c r="E278" s="1">
        <f t="shared" si="14"/>
        <v>191000</v>
      </c>
      <c r="F278" s="1">
        <v>53977000</v>
      </c>
    </row>
    <row r="279" spans="1:6" x14ac:dyDescent="0.2">
      <c r="A279" s="1">
        <f t="shared" si="12"/>
        <v>1961</v>
      </c>
      <c r="B279" s="2">
        <v>22463</v>
      </c>
      <c r="C279" s="5" t="str">
        <f>INDEX('Presidential Data'!$A$2:$B$83,MATCH('FRED Graph'!$A279,'Presidential Data'!$A$2:$A$83,),2)</f>
        <v>Democratic</v>
      </c>
      <c r="D279" s="7">
        <f t="shared" si="13"/>
        <v>2.7048557719028476E-3</v>
      </c>
      <c r="E279" s="1">
        <f t="shared" si="14"/>
        <v>146000</v>
      </c>
      <c r="F279" s="1">
        <v>54123000</v>
      </c>
    </row>
    <row r="280" spans="1:6" x14ac:dyDescent="0.2">
      <c r="A280" s="1">
        <f t="shared" si="12"/>
        <v>1961</v>
      </c>
      <c r="B280" s="2">
        <v>22494</v>
      </c>
      <c r="C280" s="5" t="str">
        <f>INDEX('Presidential Data'!$A$2:$B$83,MATCH('FRED Graph'!$A280,'Presidential Data'!$A$2:$A$83,),2)</f>
        <v>Democratic</v>
      </c>
      <c r="D280" s="7">
        <f t="shared" si="13"/>
        <v>3.233375829129945E-3</v>
      </c>
      <c r="E280" s="1">
        <f t="shared" si="14"/>
        <v>175000</v>
      </c>
      <c r="F280" s="1">
        <v>54298000</v>
      </c>
    </row>
    <row r="281" spans="1:6" x14ac:dyDescent="0.2">
      <c r="A281" s="1">
        <f t="shared" si="12"/>
        <v>1961</v>
      </c>
      <c r="B281" s="2">
        <v>22525</v>
      </c>
      <c r="C281" s="5" t="str">
        <f>INDEX('Presidential Data'!$A$2:$B$83,MATCH('FRED Graph'!$A281,'Presidential Data'!$A$2:$A$83,),2)</f>
        <v>Democratic</v>
      </c>
      <c r="D281" s="7">
        <f t="shared" si="13"/>
        <v>1.6575196139820988E-3</v>
      </c>
      <c r="E281" s="1">
        <f t="shared" si="14"/>
        <v>90000</v>
      </c>
      <c r="F281" s="1">
        <v>54388000</v>
      </c>
    </row>
    <row r="282" spans="1:6" x14ac:dyDescent="0.2">
      <c r="A282" s="1">
        <f t="shared" si="12"/>
        <v>1961</v>
      </c>
      <c r="B282" s="2">
        <v>22555</v>
      </c>
      <c r="C282" s="5" t="str">
        <f>INDEX('Presidential Data'!$A$2:$B$83,MATCH('FRED Graph'!$A282,'Presidential Data'!$A$2:$A$83,),2)</f>
        <v>Democratic</v>
      </c>
      <c r="D282" s="7">
        <f t="shared" si="13"/>
        <v>2.4637787747297198E-3</v>
      </c>
      <c r="E282" s="1">
        <f t="shared" si="14"/>
        <v>134000</v>
      </c>
      <c r="F282" s="1">
        <v>54522000</v>
      </c>
    </row>
    <row r="283" spans="1:6" x14ac:dyDescent="0.2">
      <c r="A283" s="1">
        <f t="shared" si="12"/>
        <v>1961</v>
      </c>
      <c r="B283" s="2">
        <v>22586</v>
      </c>
      <c r="C283" s="5" t="str">
        <f>INDEX('Presidential Data'!$A$2:$B$83,MATCH('FRED Graph'!$A283,'Presidential Data'!$A$2:$A$83,),2)</f>
        <v>Democratic</v>
      </c>
      <c r="D283" s="7">
        <f t="shared" si="13"/>
        <v>4.0350684127508163E-3</v>
      </c>
      <c r="E283" s="1">
        <f t="shared" si="14"/>
        <v>220000</v>
      </c>
      <c r="F283" s="1">
        <v>54742000</v>
      </c>
    </row>
    <row r="284" spans="1:6" x14ac:dyDescent="0.2">
      <c r="A284" s="1">
        <f t="shared" si="12"/>
        <v>1961</v>
      </c>
      <c r="B284" s="2">
        <v>22616</v>
      </c>
      <c r="C284" s="5" t="str">
        <f>INDEX('Presidential Data'!$A$2:$B$83,MATCH('FRED Graph'!$A284,'Presidential Data'!$A$2:$A$83,),2)</f>
        <v>Democratic</v>
      </c>
      <c r="D284" s="7">
        <f t="shared" si="13"/>
        <v>2.3747762230097546E-3</v>
      </c>
      <c r="E284" s="1">
        <f t="shared" si="14"/>
        <v>130000</v>
      </c>
      <c r="F284" s="1">
        <v>54872000</v>
      </c>
    </row>
    <row r="285" spans="1:6" x14ac:dyDescent="0.2">
      <c r="A285" s="1">
        <f t="shared" si="12"/>
        <v>1962</v>
      </c>
      <c r="B285" s="2">
        <v>22647</v>
      </c>
      <c r="C285" s="5" t="str">
        <f>INDEX('Presidential Data'!$A$2:$B$83,MATCH('FRED Graph'!$A285,'Presidential Data'!$A$2:$A$83,),2)</f>
        <v>Democratic</v>
      </c>
      <c r="D285" s="7">
        <f t="shared" si="13"/>
        <v>3.4626038781163435E-4</v>
      </c>
      <c r="E285" s="1">
        <f t="shared" si="14"/>
        <v>19000</v>
      </c>
      <c r="F285" s="1">
        <v>54891000</v>
      </c>
    </row>
    <row r="286" spans="1:6" x14ac:dyDescent="0.2">
      <c r="A286" s="1">
        <f t="shared" si="12"/>
        <v>1962</v>
      </c>
      <c r="B286" s="2">
        <v>22678</v>
      </c>
      <c r="C286" s="5" t="str">
        <f>INDEX('Presidential Data'!$A$2:$B$83,MATCH('FRED Graph'!$A286,'Presidential Data'!$A$2:$A$83,),2)</f>
        <v>Democratic</v>
      </c>
      <c r="D286" s="7">
        <f t="shared" si="13"/>
        <v>5.4107230693556324E-3</v>
      </c>
      <c r="E286" s="1">
        <f t="shared" si="14"/>
        <v>297000</v>
      </c>
      <c r="F286" s="1">
        <v>55188000</v>
      </c>
    </row>
    <row r="287" spans="1:6" x14ac:dyDescent="0.2">
      <c r="A287" s="1">
        <f t="shared" si="12"/>
        <v>1962</v>
      </c>
      <c r="B287" s="2">
        <v>22706</v>
      </c>
      <c r="C287" s="5" t="str">
        <f>INDEX('Presidential Data'!$A$2:$B$83,MATCH('FRED Graph'!$A287,'Presidential Data'!$A$2:$A$83,),2)</f>
        <v>Democratic</v>
      </c>
      <c r="D287" s="7">
        <f t="shared" si="13"/>
        <v>1.5764296586214394E-3</v>
      </c>
      <c r="E287" s="1">
        <f t="shared" si="14"/>
        <v>87000</v>
      </c>
      <c r="F287" s="1">
        <v>55275000</v>
      </c>
    </row>
    <row r="288" spans="1:6" x14ac:dyDescent="0.2">
      <c r="A288" s="1">
        <f t="shared" si="12"/>
        <v>1962</v>
      </c>
      <c r="B288" s="2">
        <v>22737</v>
      </c>
      <c r="C288" s="5" t="str">
        <f>INDEX('Presidential Data'!$A$2:$B$83,MATCH('FRED Graph'!$A288,'Presidential Data'!$A$2:$A$83,),2)</f>
        <v>Democratic</v>
      </c>
      <c r="D288" s="7">
        <f t="shared" si="13"/>
        <v>5.915875169606513E-3</v>
      </c>
      <c r="E288" s="1">
        <f t="shared" si="14"/>
        <v>327000</v>
      </c>
      <c r="F288" s="1">
        <v>55602000</v>
      </c>
    </row>
    <row r="289" spans="1:6" x14ac:dyDescent="0.2">
      <c r="A289" s="1">
        <f t="shared" si="12"/>
        <v>1962</v>
      </c>
      <c r="B289" s="2">
        <v>22767</v>
      </c>
      <c r="C289" s="5" t="str">
        <f>INDEX('Presidential Data'!$A$2:$B$83,MATCH('FRED Graph'!$A289,'Presidential Data'!$A$2:$A$83,),2)</f>
        <v>Democratic</v>
      </c>
      <c r="D289" s="7">
        <f t="shared" si="13"/>
        <v>4.6760907881011475E-4</v>
      </c>
      <c r="E289" s="1">
        <f t="shared" si="14"/>
        <v>26000</v>
      </c>
      <c r="F289" s="1">
        <v>55628000</v>
      </c>
    </row>
    <row r="290" spans="1:6" x14ac:dyDescent="0.2">
      <c r="A290" s="1">
        <f t="shared" si="12"/>
        <v>1962</v>
      </c>
      <c r="B290" s="2">
        <v>22798</v>
      </c>
      <c r="C290" s="5" t="str">
        <f>INDEX('Presidential Data'!$A$2:$B$83,MATCH('FRED Graph'!$A290,'Presidential Data'!$A$2:$A$83,),2)</f>
        <v>Democratic</v>
      </c>
      <c r="D290" s="7">
        <f t="shared" si="13"/>
        <v>2.8762493708204504E-4</v>
      </c>
      <c r="E290" s="1">
        <f t="shared" si="14"/>
        <v>16000</v>
      </c>
      <c r="F290" s="1">
        <v>55644000</v>
      </c>
    </row>
    <row r="291" spans="1:6" x14ac:dyDescent="0.2">
      <c r="A291" s="1">
        <f t="shared" si="12"/>
        <v>1962</v>
      </c>
      <c r="B291" s="2">
        <v>22828</v>
      </c>
      <c r="C291" s="5" t="str">
        <f>INDEX('Presidential Data'!$A$2:$B$83,MATCH('FRED Graph'!$A291,'Presidential Data'!$A$2:$A$83,),2)</f>
        <v>Democratic</v>
      </c>
      <c r="D291" s="7">
        <f t="shared" si="13"/>
        <v>1.8330817338796635E-3</v>
      </c>
      <c r="E291" s="1">
        <f t="shared" si="14"/>
        <v>102000</v>
      </c>
      <c r="F291" s="1">
        <v>55746000</v>
      </c>
    </row>
    <row r="292" spans="1:6" x14ac:dyDescent="0.2">
      <c r="A292" s="1">
        <f t="shared" si="12"/>
        <v>1962</v>
      </c>
      <c r="B292" s="2">
        <v>22859</v>
      </c>
      <c r="C292" s="5" t="str">
        <f>INDEX('Presidential Data'!$A$2:$B$83,MATCH('FRED Graph'!$A292,'Presidential Data'!$A$2:$A$83,),2)</f>
        <v>Democratic</v>
      </c>
      <c r="D292" s="7">
        <f t="shared" si="13"/>
        <v>1.6503426254798551E-3</v>
      </c>
      <c r="E292" s="1">
        <f t="shared" si="14"/>
        <v>92000</v>
      </c>
      <c r="F292" s="1">
        <v>55838000</v>
      </c>
    </row>
    <row r="293" spans="1:6" x14ac:dyDescent="0.2">
      <c r="A293" s="1">
        <f t="shared" si="12"/>
        <v>1962</v>
      </c>
      <c r="B293" s="2">
        <v>22890</v>
      </c>
      <c r="C293" s="5" t="str">
        <f>INDEX('Presidential Data'!$A$2:$B$83,MATCH('FRED Graph'!$A293,'Presidential Data'!$A$2:$A$83,),2)</f>
        <v>Democratic</v>
      </c>
      <c r="D293" s="7">
        <f t="shared" si="13"/>
        <v>2.5072531251119309E-3</v>
      </c>
      <c r="E293" s="1">
        <f t="shared" si="14"/>
        <v>140000</v>
      </c>
      <c r="F293" s="1">
        <v>55978000</v>
      </c>
    </row>
    <row r="294" spans="1:6" x14ac:dyDescent="0.2">
      <c r="A294" s="1">
        <f t="shared" si="12"/>
        <v>1962</v>
      </c>
      <c r="B294" s="2">
        <v>22920</v>
      </c>
      <c r="C294" s="5" t="str">
        <f>INDEX('Presidential Data'!$A$2:$B$83,MATCH('FRED Graph'!$A294,'Presidential Data'!$A$2:$A$83,),2)</f>
        <v>Democratic</v>
      </c>
      <c r="D294" s="7">
        <f t="shared" si="13"/>
        <v>1.125442137982779E-3</v>
      </c>
      <c r="E294" s="1">
        <f t="shared" si="14"/>
        <v>63000</v>
      </c>
      <c r="F294" s="1">
        <v>56041000</v>
      </c>
    </row>
    <row r="295" spans="1:6" x14ac:dyDescent="0.2">
      <c r="A295" s="1">
        <f t="shared" si="12"/>
        <v>1962</v>
      </c>
      <c r="B295" s="2">
        <v>22951</v>
      </c>
      <c r="C295" s="5" t="str">
        <f>INDEX('Presidential Data'!$A$2:$B$83,MATCH('FRED Graph'!$A295,'Presidential Data'!$A$2:$A$83,),2)</f>
        <v>Democratic</v>
      </c>
      <c r="D295" s="7">
        <f t="shared" si="13"/>
        <v>2.6766117663853251E-4</v>
      </c>
      <c r="E295" s="1">
        <f t="shared" si="14"/>
        <v>15000</v>
      </c>
      <c r="F295" s="1">
        <v>56056000</v>
      </c>
    </row>
    <row r="296" spans="1:6" x14ac:dyDescent="0.2">
      <c r="A296" s="1">
        <f t="shared" si="12"/>
        <v>1962</v>
      </c>
      <c r="B296" s="2">
        <v>22981</v>
      </c>
      <c r="C296" s="5" t="str">
        <f>INDEX('Presidential Data'!$A$2:$B$83,MATCH('FRED Graph'!$A296,'Presidential Data'!$A$2:$A$83,),2)</f>
        <v>Democratic</v>
      </c>
      <c r="D296" s="7">
        <f t="shared" si="13"/>
        <v>-4.995004995004995E-4</v>
      </c>
      <c r="E296" s="1">
        <f t="shared" si="14"/>
        <v>-28000</v>
      </c>
      <c r="F296" s="1">
        <v>56028000</v>
      </c>
    </row>
    <row r="297" spans="1:6" x14ac:dyDescent="0.2">
      <c r="A297" s="1">
        <f t="shared" si="12"/>
        <v>1963</v>
      </c>
      <c r="B297" s="2">
        <v>23012</v>
      </c>
      <c r="C297" s="5" t="str">
        <f>INDEX('Presidential Data'!$A$2:$B$83,MATCH('FRED Graph'!$A297,'Presidential Data'!$A$2:$A$83,),2)</f>
        <v>Democratic</v>
      </c>
      <c r="D297" s="7">
        <f t="shared" si="13"/>
        <v>1.5527950310559005E-3</v>
      </c>
      <c r="E297" s="1">
        <f t="shared" si="14"/>
        <v>87000</v>
      </c>
      <c r="F297" s="1">
        <v>56115000</v>
      </c>
    </row>
    <row r="298" spans="1:6" x14ac:dyDescent="0.2">
      <c r="A298" s="1">
        <f t="shared" si="12"/>
        <v>1963</v>
      </c>
      <c r="B298" s="2">
        <v>23043</v>
      </c>
      <c r="C298" s="5" t="str">
        <f>INDEX('Presidential Data'!$A$2:$B$83,MATCH('FRED Graph'!$A298,'Presidential Data'!$A$2:$A$83,),2)</f>
        <v>Democratic</v>
      </c>
      <c r="D298" s="7">
        <f t="shared" si="13"/>
        <v>2.0493629154415042E-3</v>
      </c>
      <c r="E298" s="1">
        <f t="shared" si="14"/>
        <v>115000</v>
      </c>
      <c r="F298" s="1">
        <v>56230000</v>
      </c>
    </row>
    <row r="299" spans="1:6" x14ac:dyDescent="0.2">
      <c r="A299" s="1">
        <f t="shared" si="12"/>
        <v>1963</v>
      </c>
      <c r="B299" s="2">
        <v>23071</v>
      </c>
      <c r="C299" s="5" t="str">
        <f>INDEX('Presidential Data'!$A$2:$B$83,MATCH('FRED Graph'!$A299,'Presidential Data'!$A$2:$A$83,),2)</f>
        <v>Democratic</v>
      </c>
      <c r="D299" s="7">
        <f t="shared" si="13"/>
        <v>1.6005690912324383E-3</v>
      </c>
      <c r="E299" s="1">
        <f t="shared" si="14"/>
        <v>90000</v>
      </c>
      <c r="F299" s="1">
        <v>56320000</v>
      </c>
    </row>
    <row r="300" spans="1:6" x14ac:dyDescent="0.2">
      <c r="A300" s="1">
        <f t="shared" si="12"/>
        <v>1963</v>
      </c>
      <c r="B300" s="2">
        <v>23102</v>
      </c>
      <c r="C300" s="5" t="str">
        <f>INDEX('Presidential Data'!$A$2:$B$83,MATCH('FRED Graph'!$A300,'Presidential Data'!$A$2:$A$83,),2)</f>
        <v>Democratic</v>
      </c>
      <c r="D300" s="7">
        <f t="shared" si="13"/>
        <v>4.616477272727273E-3</v>
      </c>
      <c r="E300" s="1">
        <f t="shared" si="14"/>
        <v>260000</v>
      </c>
      <c r="F300" s="1">
        <v>56580000</v>
      </c>
    </row>
    <row r="301" spans="1:6" x14ac:dyDescent="0.2">
      <c r="A301" s="1">
        <f t="shared" si="12"/>
        <v>1963</v>
      </c>
      <c r="B301" s="2">
        <v>23132</v>
      </c>
      <c r="C301" s="5" t="str">
        <f>INDEX('Presidential Data'!$A$2:$B$83,MATCH('FRED Graph'!$A301,'Presidential Data'!$A$2:$A$83,),2)</f>
        <v>Democratic</v>
      </c>
      <c r="D301" s="7">
        <f t="shared" si="13"/>
        <v>6.3626723223753979E-4</v>
      </c>
      <c r="E301" s="1">
        <f t="shared" si="14"/>
        <v>36000</v>
      </c>
      <c r="F301" s="1">
        <v>56616000</v>
      </c>
    </row>
    <row r="302" spans="1:6" x14ac:dyDescent="0.2">
      <c r="A302" s="1">
        <f t="shared" si="12"/>
        <v>1963</v>
      </c>
      <c r="B302" s="2">
        <v>23163</v>
      </c>
      <c r="C302" s="5" t="str">
        <f>INDEX('Presidential Data'!$A$2:$B$83,MATCH('FRED Graph'!$A302,'Presidential Data'!$A$2:$A$83,),2)</f>
        <v>Democratic</v>
      </c>
      <c r="D302" s="7">
        <f t="shared" si="13"/>
        <v>7.5950261410202065E-4</v>
      </c>
      <c r="E302" s="1">
        <f t="shared" si="14"/>
        <v>43000</v>
      </c>
      <c r="F302" s="1">
        <v>56659000</v>
      </c>
    </row>
    <row r="303" spans="1:6" x14ac:dyDescent="0.2">
      <c r="A303" s="1">
        <f t="shared" si="12"/>
        <v>1963</v>
      </c>
      <c r="B303" s="2">
        <v>23193</v>
      </c>
      <c r="C303" s="5" t="str">
        <f>INDEX('Presidential Data'!$A$2:$B$83,MATCH('FRED Graph'!$A303,'Presidential Data'!$A$2:$A$83,),2)</f>
        <v>Democratic</v>
      </c>
      <c r="D303" s="7">
        <f t="shared" si="13"/>
        <v>2.3826753031292469E-3</v>
      </c>
      <c r="E303" s="1">
        <f t="shared" si="14"/>
        <v>135000</v>
      </c>
      <c r="F303" s="1">
        <v>56794000</v>
      </c>
    </row>
    <row r="304" spans="1:6" x14ac:dyDescent="0.2">
      <c r="A304" s="1">
        <f t="shared" si="12"/>
        <v>1963</v>
      </c>
      <c r="B304" s="2">
        <v>23224</v>
      </c>
      <c r="C304" s="5" t="str">
        <f>INDEX('Presidential Data'!$A$2:$B$83,MATCH('FRED Graph'!$A304,'Presidential Data'!$A$2:$A$83,),2)</f>
        <v>Democratic</v>
      </c>
      <c r="D304" s="7">
        <f t="shared" si="13"/>
        <v>2.0424692749234073E-3</v>
      </c>
      <c r="E304" s="1">
        <f t="shared" si="14"/>
        <v>116000</v>
      </c>
      <c r="F304" s="1">
        <v>56910000</v>
      </c>
    </row>
    <row r="305" spans="1:6" x14ac:dyDescent="0.2">
      <c r="A305" s="1">
        <f t="shared" si="12"/>
        <v>1963</v>
      </c>
      <c r="B305" s="2">
        <v>23255</v>
      </c>
      <c r="C305" s="5" t="str">
        <f>INDEX('Presidential Data'!$A$2:$B$83,MATCH('FRED Graph'!$A305,'Presidential Data'!$A$2:$A$83,),2)</f>
        <v>Democratic</v>
      </c>
      <c r="D305" s="7">
        <f t="shared" si="13"/>
        <v>2.9520295202952029E-3</v>
      </c>
      <c r="E305" s="1">
        <f t="shared" si="14"/>
        <v>168000</v>
      </c>
      <c r="F305" s="1">
        <v>57078000</v>
      </c>
    </row>
    <row r="306" spans="1:6" x14ac:dyDescent="0.2">
      <c r="A306" s="1">
        <f t="shared" si="12"/>
        <v>1963</v>
      </c>
      <c r="B306" s="2">
        <v>23285</v>
      </c>
      <c r="C306" s="5" t="str">
        <f>INDEX('Presidential Data'!$A$2:$B$83,MATCH('FRED Graph'!$A306,'Presidential Data'!$A$2:$A$83,),2)</f>
        <v>Democratic</v>
      </c>
      <c r="D306" s="7">
        <f t="shared" si="13"/>
        <v>3.5915764392585583E-3</v>
      </c>
      <c r="E306" s="1">
        <f t="shared" si="14"/>
        <v>205000</v>
      </c>
      <c r="F306" s="1">
        <v>57283000</v>
      </c>
    </row>
    <row r="307" spans="1:6" x14ac:dyDescent="0.2">
      <c r="A307" s="1">
        <f t="shared" si="12"/>
        <v>1963</v>
      </c>
      <c r="B307" s="2">
        <v>23316</v>
      </c>
      <c r="C307" s="5" t="str">
        <f>INDEX('Presidential Data'!$A$2:$B$83,MATCH('FRED Graph'!$A307,'Presidential Data'!$A$2:$A$83,),2)</f>
        <v>Democratic</v>
      </c>
      <c r="D307" s="7">
        <f t="shared" si="13"/>
        <v>-4.888012150201631E-4</v>
      </c>
      <c r="E307" s="1">
        <f t="shared" si="14"/>
        <v>-28000</v>
      </c>
      <c r="F307" s="1">
        <v>57255000</v>
      </c>
    </row>
    <row r="308" spans="1:6" x14ac:dyDescent="0.2">
      <c r="A308" s="1">
        <f t="shared" si="12"/>
        <v>1963</v>
      </c>
      <c r="B308" s="2">
        <v>23346</v>
      </c>
      <c r="C308" s="5" t="str">
        <f>INDEX('Presidential Data'!$A$2:$B$83,MATCH('FRED Graph'!$A308,'Presidential Data'!$A$2:$A$83,),2)</f>
        <v>Democratic</v>
      </c>
      <c r="D308" s="7">
        <f t="shared" si="13"/>
        <v>1.8513666928652518E-3</v>
      </c>
      <c r="E308" s="1">
        <f t="shared" si="14"/>
        <v>106000</v>
      </c>
      <c r="F308" s="1">
        <v>57361000</v>
      </c>
    </row>
    <row r="309" spans="1:6" x14ac:dyDescent="0.2">
      <c r="A309" s="1">
        <f t="shared" si="12"/>
        <v>1964</v>
      </c>
      <c r="B309" s="2">
        <v>23377</v>
      </c>
      <c r="C309" s="5" t="str">
        <f>INDEX('Presidential Data'!$A$2:$B$83,MATCH('FRED Graph'!$A309,'Presidential Data'!$A$2:$A$83,),2)</f>
        <v>Democratic</v>
      </c>
      <c r="D309" s="7">
        <f t="shared" si="13"/>
        <v>2.1966144244347204E-3</v>
      </c>
      <c r="E309" s="1">
        <f t="shared" si="14"/>
        <v>126000</v>
      </c>
      <c r="F309" s="1">
        <v>57487000</v>
      </c>
    </row>
    <row r="310" spans="1:6" x14ac:dyDescent="0.2">
      <c r="A310" s="1">
        <f t="shared" si="12"/>
        <v>1964</v>
      </c>
      <c r="B310" s="2">
        <v>23408</v>
      </c>
      <c r="C310" s="5" t="str">
        <f>INDEX('Presidential Data'!$A$2:$B$83,MATCH('FRED Graph'!$A310,'Presidential Data'!$A$2:$A$83,),2)</f>
        <v>Democratic</v>
      </c>
      <c r="D310" s="7">
        <f t="shared" si="13"/>
        <v>4.6271330909596949E-3</v>
      </c>
      <c r="E310" s="1">
        <f t="shared" si="14"/>
        <v>266000</v>
      </c>
      <c r="F310" s="1">
        <v>57753000</v>
      </c>
    </row>
    <row r="311" spans="1:6" x14ac:dyDescent="0.2">
      <c r="A311" s="1">
        <f t="shared" si="12"/>
        <v>1964</v>
      </c>
      <c r="B311" s="2">
        <v>23437</v>
      </c>
      <c r="C311" s="5" t="str">
        <f>INDEX('Presidential Data'!$A$2:$B$83,MATCH('FRED Graph'!$A311,'Presidential Data'!$A$2:$A$83,),2)</f>
        <v>Democratic</v>
      </c>
      <c r="D311" s="7">
        <f t="shared" si="13"/>
        <v>2.4933769674302633E-3</v>
      </c>
      <c r="E311" s="1">
        <f t="shared" si="14"/>
        <v>144000</v>
      </c>
      <c r="F311" s="1">
        <v>57897000</v>
      </c>
    </row>
    <row r="312" spans="1:6" x14ac:dyDescent="0.2">
      <c r="A312" s="1">
        <f t="shared" si="12"/>
        <v>1964</v>
      </c>
      <c r="B312" s="2">
        <v>23468</v>
      </c>
      <c r="C312" s="5" t="str">
        <f>INDEX('Presidential Data'!$A$2:$B$83,MATCH('FRED Graph'!$A312,'Presidential Data'!$A$2:$A$83,),2)</f>
        <v>Democratic</v>
      </c>
      <c r="D312" s="7">
        <f t="shared" si="13"/>
        <v>4.318013023127278E-4</v>
      </c>
      <c r="E312" s="1">
        <f t="shared" si="14"/>
        <v>25000</v>
      </c>
      <c r="F312" s="1">
        <v>57922000</v>
      </c>
    </row>
    <row r="313" spans="1:6" x14ac:dyDescent="0.2">
      <c r="A313" s="1">
        <f t="shared" si="12"/>
        <v>1964</v>
      </c>
      <c r="B313" s="2">
        <v>23498</v>
      </c>
      <c r="C313" s="5" t="str">
        <f>INDEX('Presidential Data'!$A$2:$B$83,MATCH('FRED Graph'!$A313,'Presidential Data'!$A$2:$A$83,),2)</f>
        <v>Democratic</v>
      </c>
      <c r="D313" s="7">
        <f t="shared" si="13"/>
        <v>2.8831877352301369E-3</v>
      </c>
      <c r="E313" s="1">
        <f t="shared" si="14"/>
        <v>167000</v>
      </c>
      <c r="F313" s="1">
        <v>58089000</v>
      </c>
    </row>
    <row r="314" spans="1:6" x14ac:dyDescent="0.2">
      <c r="A314" s="1">
        <f t="shared" si="12"/>
        <v>1964</v>
      </c>
      <c r="B314" s="2">
        <v>23529</v>
      </c>
      <c r="C314" s="5" t="str">
        <f>INDEX('Presidential Data'!$A$2:$B$83,MATCH('FRED Graph'!$A314,'Presidential Data'!$A$2:$A$83,),2)</f>
        <v>Democratic</v>
      </c>
      <c r="D314" s="7">
        <f t="shared" si="13"/>
        <v>2.2379452219869513E-3</v>
      </c>
      <c r="E314" s="1">
        <f t="shared" si="14"/>
        <v>130000</v>
      </c>
      <c r="F314" s="1">
        <v>58219000</v>
      </c>
    </row>
    <row r="315" spans="1:6" x14ac:dyDescent="0.2">
      <c r="A315" s="1">
        <f t="shared" si="12"/>
        <v>1964</v>
      </c>
      <c r="B315" s="2">
        <v>23559</v>
      </c>
      <c r="C315" s="5" t="str">
        <f>INDEX('Presidential Data'!$A$2:$B$83,MATCH('FRED Graph'!$A315,'Presidential Data'!$A$2:$A$83,),2)</f>
        <v>Democratic</v>
      </c>
      <c r="D315" s="7">
        <f t="shared" si="13"/>
        <v>3.3150689637403597E-3</v>
      </c>
      <c r="E315" s="1">
        <f t="shared" si="14"/>
        <v>193000</v>
      </c>
      <c r="F315" s="1">
        <v>58412000</v>
      </c>
    </row>
    <row r="316" spans="1:6" x14ac:dyDescent="0.2">
      <c r="A316" s="1">
        <f t="shared" si="12"/>
        <v>1964</v>
      </c>
      <c r="B316" s="2">
        <v>23590</v>
      </c>
      <c r="C316" s="5" t="str">
        <f>INDEX('Presidential Data'!$A$2:$B$83,MATCH('FRED Graph'!$A316,'Presidential Data'!$A$2:$A$83,),2)</f>
        <v>Democratic</v>
      </c>
      <c r="D316" s="7">
        <f t="shared" si="13"/>
        <v>3.5437923714305279E-3</v>
      </c>
      <c r="E316" s="1">
        <f t="shared" si="14"/>
        <v>207000</v>
      </c>
      <c r="F316" s="1">
        <v>58619000</v>
      </c>
    </row>
    <row r="317" spans="1:6" x14ac:dyDescent="0.2">
      <c r="A317" s="1">
        <f t="shared" si="12"/>
        <v>1964</v>
      </c>
      <c r="B317" s="2">
        <v>23621</v>
      </c>
      <c r="C317" s="5" t="str">
        <f>INDEX('Presidential Data'!$A$2:$B$83,MATCH('FRED Graph'!$A317,'Presidential Data'!$A$2:$A$83,),2)</f>
        <v>Democratic</v>
      </c>
      <c r="D317" s="7">
        <f t="shared" si="13"/>
        <v>4.8448455279005102E-3</v>
      </c>
      <c r="E317" s="1">
        <f t="shared" si="14"/>
        <v>284000</v>
      </c>
      <c r="F317" s="1">
        <v>58903000</v>
      </c>
    </row>
    <row r="318" spans="1:6" x14ac:dyDescent="0.2">
      <c r="A318" s="1">
        <f t="shared" si="12"/>
        <v>1964</v>
      </c>
      <c r="B318" s="2">
        <v>23651</v>
      </c>
      <c r="C318" s="5" t="str">
        <f>INDEX('Presidential Data'!$A$2:$B$83,MATCH('FRED Graph'!$A318,'Presidential Data'!$A$2:$A$83,),2)</f>
        <v>Democratic</v>
      </c>
      <c r="D318" s="7">
        <f t="shared" si="13"/>
        <v>-1.8674770385209581E-3</v>
      </c>
      <c r="E318" s="1">
        <f t="shared" si="14"/>
        <v>-110000</v>
      </c>
      <c r="F318" s="1">
        <v>58793000</v>
      </c>
    </row>
    <row r="319" spans="1:6" x14ac:dyDescent="0.2">
      <c r="A319" s="1">
        <f t="shared" si="12"/>
        <v>1964</v>
      </c>
      <c r="B319" s="2">
        <v>23682</v>
      </c>
      <c r="C319" s="5" t="str">
        <f>INDEX('Presidential Data'!$A$2:$B$83,MATCH('FRED Graph'!$A319,'Presidential Data'!$A$2:$A$83,),2)</f>
        <v>Democratic</v>
      </c>
      <c r="D319" s="7">
        <f t="shared" si="13"/>
        <v>7.228751722143793E-3</v>
      </c>
      <c r="E319" s="1">
        <f t="shared" si="14"/>
        <v>425000</v>
      </c>
      <c r="F319" s="1">
        <v>59218000</v>
      </c>
    </row>
    <row r="320" spans="1:6" x14ac:dyDescent="0.2">
      <c r="A320" s="1">
        <f t="shared" si="12"/>
        <v>1964</v>
      </c>
      <c r="B320" s="2">
        <v>23712</v>
      </c>
      <c r="C320" s="5" t="str">
        <f>INDEX('Presidential Data'!$A$2:$B$83,MATCH('FRED Graph'!$A320,'Presidential Data'!$A$2:$A$83,),2)</f>
        <v>Democratic</v>
      </c>
      <c r="D320" s="7">
        <f t="shared" si="13"/>
        <v>3.4280117531831538E-3</v>
      </c>
      <c r="E320" s="1">
        <f t="shared" si="14"/>
        <v>203000</v>
      </c>
      <c r="F320" s="1">
        <v>59421000</v>
      </c>
    </row>
    <row r="321" spans="1:6" x14ac:dyDescent="0.2">
      <c r="A321" s="1">
        <f t="shared" si="12"/>
        <v>1965</v>
      </c>
      <c r="B321" s="2">
        <v>23743</v>
      </c>
      <c r="C321" s="5" t="str">
        <f>INDEX('Presidential Data'!$A$2:$B$83,MATCH('FRED Graph'!$A321,'Presidential Data'!$A$2:$A$83,),2)</f>
        <v>Democratic</v>
      </c>
      <c r="D321" s="7">
        <f t="shared" si="13"/>
        <v>2.7094798135339358E-3</v>
      </c>
      <c r="E321" s="1">
        <f t="shared" si="14"/>
        <v>161000</v>
      </c>
      <c r="F321" s="1">
        <v>59582000</v>
      </c>
    </row>
    <row r="322" spans="1:6" x14ac:dyDescent="0.2">
      <c r="A322" s="1">
        <f t="shared" si="12"/>
        <v>1965</v>
      </c>
      <c r="B322" s="2">
        <v>23774</v>
      </c>
      <c r="C322" s="5" t="str">
        <f>INDEX('Presidential Data'!$A$2:$B$83,MATCH('FRED Graph'!$A322,'Presidential Data'!$A$2:$A$83,),2)</f>
        <v>Democratic</v>
      </c>
      <c r="D322" s="7">
        <f t="shared" si="13"/>
        <v>3.6588231345037092E-3</v>
      </c>
      <c r="E322" s="1">
        <f t="shared" si="14"/>
        <v>218000</v>
      </c>
      <c r="F322" s="1">
        <v>59800000</v>
      </c>
    </row>
    <row r="323" spans="1:6" x14ac:dyDescent="0.2">
      <c r="A323" s="1">
        <f t="shared" si="12"/>
        <v>1965</v>
      </c>
      <c r="B323" s="2">
        <v>23802</v>
      </c>
      <c r="C323" s="5" t="str">
        <f>INDEX('Presidential Data'!$A$2:$B$83,MATCH('FRED Graph'!$A323,'Presidential Data'!$A$2:$A$83,),2)</f>
        <v>Democratic</v>
      </c>
      <c r="D323" s="7">
        <f t="shared" si="13"/>
        <v>3.3946488294314381E-3</v>
      </c>
      <c r="E323" s="1">
        <f t="shared" si="14"/>
        <v>203000</v>
      </c>
      <c r="F323" s="1">
        <v>60003000</v>
      </c>
    </row>
    <row r="324" spans="1:6" x14ac:dyDescent="0.2">
      <c r="A324" s="1">
        <f t="shared" si="12"/>
        <v>1965</v>
      </c>
      <c r="B324" s="2">
        <v>23833</v>
      </c>
      <c r="C324" s="5" t="str">
        <f>INDEX('Presidential Data'!$A$2:$B$83,MATCH('FRED Graph'!$A324,'Presidential Data'!$A$2:$A$83,),2)</f>
        <v>Democratic</v>
      </c>
      <c r="D324" s="7">
        <f t="shared" si="13"/>
        <v>4.2664533439994668E-3</v>
      </c>
      <c r="E324" s="1">
        <f t="shared" si="14"/>
        <v>256000</v>
      </c>
      <c r="F324" s="1">
        <v>60259000</v>
      </c>
    </row>
    <row r="325" spans="1:6" x14ac:dyDescent="0.2">
      <c r="A325" s="1">
        <f t="shared" si="12"/>
        <v>1965</v>
      </c>
      <c r="B325" s="2">
        <v>23863</v>
      </c>
      <c r="C325" s="5" t="str">
        <f>INDEX('Presidential Data'!$A$2:$B$83,MATCH('FRED Graph'!$A325,'Presidential Data'!$A$2:$A$83,),2)</f>
        <v>Democratic</v>
      </c>
      <c r="D325" s="7">
        <f t="shared" si="13"/>
        <v>3.8500472958396255E-3</v>
      </c>
      <c r="E325" s="1">
        <f t="shared" si="14"/>
        <v>232000</v>
      </c>
      <c r="F325" s="1">
        <v>60491000</v>
      </c>
    </row>
    <row r="326" spans="1:6" x14ac:dyDescent="0.2">
      <c r="A326" s="1">
        <f t="shared" si="12"/>
        <v>1965</v>
      </c>
      <c r="B326" s="2">
        <v>23894</v>
      </c>
      <c r="C326" s="5" t="str">
        <f>INDEX('Presidential Data'!$A$2:$B$83,MATCH('FRED Graph'!$A326,'Presidential Data'!$A$2:$A$83,),2)</f>
        <v>Democratic</v>
      </c>
      <c r="D326" s="7">
        <f t="shared" si="13"/>
        <v>3.2897455819874029E-3</v>
      </c>
      <c r="E326" s="1">
        <f t="shared" si="14"/>
        <v>199000</v>
      </c>
      <c r="F326" s="1">
        <v>60690000</v>
      </c>
    </row>
    <row r="327" spans="1:6" x14ac:dyDescent="0.2">
      <c r="A327" s="1">
        <f t="shared" si="12"/>
        <v>1965</v>
      </c>
      <c r="B327" s="2">
        <v>23924</v>
      </c>
      <c r="C327" s="5" t="str">
        <f>INDEX('Presidential Data'!$A$2:$B$83,MATCH('FRED Graph'!$A327,'Presidential Data'!$A$2:$A$83,),2)</f>
        <v>Democratic</v>
      </c>
      <c r="D327" s="7">
        <f t="shared" si="13"/>
        <v>4.5312242544076455E-3</v>
      </c>
      <c r="E327" s="1">
        <f t="shared" si="14"/>
        <v>275000</v>
      </c>
      <c r="F327" s="1">
        <v>60965000</v>
      </c>
    </row>
    <row r="328" spans="1:6" x14ac:dyDescent="0.2">
      <c r="A328" s="1">
        <f t="shared" si="12"/>
        <v>1965</v>
      </c>
      <c r="B328" s="2">
        <v>23955</v>
      </c>
      <c r="C328" s="5" t="str">
        <f>INDEX('Presidential Data'!$A$2:$B$83,MATCH('FRED Graph'!$A328,'Presidential Data'!$A$2:$A$83,),2)</f>
        <v>Democratic</v>
      </c>
      <c r="D328" s="7">
        <f t="shared" si="13"/>
        <v>4.3139506274091693E-3</v>
      </c>
      <c r="E328" s="1">
        <f t="shared" si="14"/>
        <v>263000</v>
      </c>
      <c r="F328" s="1">
        <v>61228000</v>
      </c>
    </row>
    <row r="329" spans="1:6" x14ac:dyDescent="0.2">
      <c r="A329" s="1">
        <f t="shared" ref="A329:A392" si="15">YEAR(B329)</f>
        <v>1965</v>
      </c>
      <c r="B329" s="2">
        <v>23986</v>
      </c>
      <c r="C329" s="5" t="str">
        <f>INDEX('Presidential Data'!$A$2:$B$83,MATCH('FRED Graph'!$A329,'Presidential Data'!$A$2:$A$83,),2)</f>
        <v>Democratic</v>
      </c>
      <c r="D329" s="7">
        <f t="shared" si="13"/>
        <v>4.2790879989547262E-3</v>
      </c>
      <c r="E329" s="1">
        <f t="shared" si="14"/>
        <v>262000</v>
      </c>
      <c r="F329" s="1">
        <v>61490000</v>
      </c>
    </row>
    <row r="330" spans="1:6" x14ac:dyDescent="0.2">
      <c r="A330" s="1">
        <f t="shared" si="15"/>
        <v>1965</v>
      </c>
      <c r="B330" s="2">
        <v>24016</v>
      </c>
      <c r="C330" s="5" t="str">
        <f>INDEX('Presidential Data'!$A$2:$B$83,MATCH('FRED Graph'!$A330,'Presidential Data'!$A$2:$A$83,),2)</f>
        <v>Democratic</v>
      </c>
      <c r="D330" s="7">
        <f t="shared" si="13"/>
        <v>3.7241827939502358E-3</v>
      </c>
      <c r="E330" s="1">
        <f t="shared" si="14"/>
        <v>229000</v>
      </c>
      <c r="F330" s="1">
        <v>61719000</v>
      </c>
    </row>
    <row r="331" spans="1:6" x14ac:dyDescent="0.2">
      <c r="A331" s="1">
        <f t="shared" si="15"/>
        <v>1965</v>
      </c>
      <c r="B331" s="2">
        <v>24047</v>
      </c>
      <c r="C331" s="5" t="str">
        <f>INDEX('Presidential Data'!$A$2:$B$83,MATCH('FRED Graph'!$A331,'Presidential Data'!$A$2:$A$83,),2)</f>
        <v>Democratic</v>
      </c>
      <c r="D331" s="7">
        <f t="shared" ref="D331:D394" si="16">E331/F330</f>
        <v>4.4880830862457262E-3</v>
      </c>
      <c r="E331" s="1">
        <f t="shared" ref="E331:E394" si="17">F331-F330</f>
        <v>277000</v>
      </c>
      <c r="F331" s="1">
        <v>61996000</v>
      </c>
    </row>
    <row r="332" spans="1:6" x14ac:dyDescent="0.2">
      <c r="A332" s="1">
        <f t="shared" si="15"/>
        <v>1965</v>
      </c>
      <c r="B332" s="2">
        <v>24077</v>
      </c>
      <c r="C332" s="5" t="str">
        <f>INDEX('Presidential Data'!$A$2:$B$83,MATCH('FRED Graph'!$A332,'Presidential Data'!$A$2:$A$83,),2)</f>
        <v>Democratic</v>
      </c>
      <c r="D332" s="7">
        <f t="shared" si="16"/>
        <v>5.2584037679850315E-3</v>
      </c>
      <c r="E332" s="1">
        <f t="shared" si="17"/>
        <v>326000</v>
      </c>
      <c r="F332" s="1">
        <v>62322000</v>
      </c>
    </row>
    <row r="333" spans="1:6" x14ac:dyDescent="0.2">
      <c r="A333" s="1">
        <f t="shared" si="15"/>
        <v>1966</v>
      </c>
      <c r="B333" s="2">
        <v>24108</v>
      </c>
      <c r="C333" s="5" t="str">
        <f>INDEX('Presidential Data'!$A$2:$B$83,MATCH('FRED Graph'!$A333,'Presidential Data'!$A$2:$A$83,),2)</f>
        <v>Democratic</v>
      </c>
      <c r="D333" s="7">
        <f t="shared" si="16"/>
        <v>3.321459516703572E-3</v>
      </c>
      <c r="E333" s="1">
        <f t="shared" si="17"/>
        <v>207000</v>
      </c>
      <c r="F333" s="1">
        <v>62529000</v>
      </c>
    </row>
    <row r="334" spans="1:6" x14ac:dyDescent="0.2">
      <c r="A334" s="1">
        <f t="shared" si="15"/>
        <v>1966</v>
      </c>
      <c r="B334" s="2">
        <v>24139</v>
      </c>
      <c r="C334" s="5" t="str">
        <f>INDEX('Presidential Data'!$A$2:$B$83,MATCH('FRED Graph'!$A334,'Presidential Data'!$A$2:$A$83,),2)</f>
        <v>Democratic</v>
      </c>
      <c r="D334" s="7">
        <f t="shared" si="16"/>
        <v>4.2700187113179485E-3</v>
      </c>
      <c r="E334" s="1">
        <f t="shared" si="17"/>
        <v>267000</v>
      </c>
      <c r="F334" s="1">
        <v>62796000</v>
      </c>
    </row>
    <row r="335" spans="1:6" x14ac:dyDescent="0.2">
      <c r="A335" s="1">
        <f t="shared" si="15"/>
        <v>1966</v>
      </c>
      <c r="B335" s="2">
        <v>24167</v>
      </c>
      <c r="C335" s="5" t="str">
        <f>INDEX('Presidential Data'!$A$2:$B$83,MATCH('FRED Graph'!$A335,'Presidential Data'!$A$2:$A$83,),2)</f>
        <v>Democratic</v>
      </c>
      <c r="D335" s="7">
        <f t="shared" si="16"/>
        <v>6.3061341486718896E-3</v>
      </c>
      <c r="E335" s="1">
        <f t="shared" si="17"/>
        <v>396000</v>
      </c>
      <c r="F335" s="1">
        <v>63192000</v>
      </c>
    </row>
    <row r="336" spans="1:6" x14ac:dyDescent="0.2">
      <c r="A336" s="1">
        <f t="shared" si="15"/>
        <v>1966</v>
      </c>
      <c r="B336" s="2">
        <v>24198</v>
      </c>
      <c r="C336" s="5" t="str">
        <f>INDEX('Presidential Data'!$A$2:$B$83,MATCH('FRED Graph'!$A336,'Presidential Data'!$A$2:$A$83,),2)</f>
        <v>Democratic</v>
      </c>
      <c r="D336" s="7">
        <f t="shared" si="16"/>
        <v>3.8770730472211671E-3</v>
      </c>
      <c r="E336" s="1">
        <f t="shared" si="17"/>
        <v>245000</v>
      </c>
      <c r="F336" s="1">
        <v>63437000</v>
      </c>
    </row>
    <row r="337" spans="1:6" x14ac:dyDescent="0.2">
      <c r="A337" s="1">
        <f t="shared" si="15"/>
        <v>1966</v>
      </c>
      <c r="B337" s="2">
        <v>24228</v>
      </c>
      <c r="C337" s="5" t="str">
        <f>INDEX('Presidential Data'!$A$2:$B$83,MATCH('FRED Graph'!$A337,'Presidential Data'!$A$2:$A$83,),2)</f>
        <v>Democratic</v>
      </c>
      <c r="D337" s="7">
        <f t="shared" si="16"/>
        <v>4.3350095370209814E-3</v>
      </c>
      <c r="E337" s="1">
        <f t="shared" si="17"/>
        <v>275000</v>
      </c>
      <c r="F337" s="1">
        <v>63712000</v>
      </c>
    </row>
    <row r="338" spans="1:6" x14ac:dyDescent="0.2">
      <c r="A338" s="1">
        <f t="shared" si="15"/>
        <v>1966</v>
      </c>
      <c r="B338" s="2">
        <v>24259</v>
      </c>
      <c r="C338" s="5" t="str">
        <f>INDEX('Presidential Data'!$A$2:$B$83,MATCH('FRED Graph'!$A338,'Presidential Data'!$A$2:$A$83,),2)</f>
        <v>Democratic</v>
      </c>
      <c r="D338" s="7">
        <f t="shared" si="16"/>
        <v>6.2625565042692113E-3</v>
      </c>
      <c r="E338" s="1">
        <f t="shared" si="17"/>
        <v>399000</v>
      </c>
      <c r="F338" s="1">
        <v>64111000</v>
      </c>
    </row>
    <row r="339" spans="1:6" x14ac:dyDescent="0.2">
      <c r="A339" s="1">
        <f t="shared" si="15"/>
        <v>1966</v>
      </c>
      <c r="B339" s="2">
        <v>24289</v>
      </c>
      <c r="C339" s="5" t="str">
        <f>INDEX('Presidential Data'!$A$2:$B$83,MATCH('FRED Graph'!$A339,'Presidential Data'!$A$2:$A$83,),2)</f>
        <v>Democratic</v>
      </c>
      <c r="D339" s="7">
        <f t="shared" si="16"/>
        <v>2.9636099889254574E-3</v>
      </c>
      <c r="E339" s="1">
        <f t="shared" si="17"/>
        <v>190000</v>
      </c>
      <c r="F339" s="1">
        <v>64301000</v>
      </c>
    </row>
    <row r="340" spans="1:6" x14ac:dyDescent="0.2">
      <c r="A340" s="1">
        <f t="shared" si="15"/>
        <v>1966</v>
      </c>
      <c r="B340" s="2">
        <v>24320</v>
      </c>
      <c r="C340" s="5" t="str">
        <f>INDEX('Presidential Data'!$A$2:$B$83,MATCH('FRED Graph'!$A340,'Presidential Data'!$A$2:$A$83,),2)</f>
        <v>Democratic</v>
      </c>
      <c r="D340" s="7">
        <f t="shared" si="16"/>
        <v>3.2036826798961136E-3</v>
      </c>
      <c r="E340" s="1">
        <f t="shared" si="17"/>
        <v>206000</v>
      </c>
      <c r="F340" s="1">
        <v>64507000</v>
      </c>
    </row>
    <row r="341" spans="1:6" x14ac:dyDescent="0.2">
      <c r="A341" s="1">
        <f t="shared" si="15"/>
        <v>1966</v>
      </c>
      <c r="B341" s="2">
        <v>24351</v>
      </c>
      <c r="C341" s="5" t="str">
        <f>INDEX('Presidential Data'!$A$2:$B$83,MATCH('FRED Graph'!$A341,'Presidential Data'!$A$2:$A$83,),2)</f>
        <v>Democratic</v>
      </c>
      <c r="D341" s="7">
        <f t="shared" si="16"/>
        <v>2.1082983242128759E-3</v>
      </c>
      <c r="E341" s="1">
        <f t="shared" si="17"/>
        <v>136000</v>
      </c>
      <c r="F341" s="1">
        <v>64643000</v>
      </c>
    </row>
    <row r="342" spans="1:6" x14ac:dyDescent="0.2">
      <c r="A342" s="1">
        <f t="shared" si="15"/>
        <v>1966</v>
      </c>
      <c r="B342" s="2">
        <v>24381</v>
      </c>
      <c r="C342" s="5" t="str">
        <f>INDEX('Presidential Data'!$A$2:$B$83,MATCH('FRED Graph'!$A342,'Presidential Data'!$A$2:$A$83,),2)</f>
        <v>Democratic</v>
      </c>
      <c r="D342" s="7">
        <f t="shared" si="16"/>
        <v>3.264081184350974E-3</v>
      </c>
      <c r="E342" s="1">
        <f t="shared" si="17"/>
        <v>211000</v>
      </c>
      <c r="F342" s="1">
        <v>64854000</v>
      </c>
    </row>
    <row r="343" spans="1:6" x14ac:dyDescent="0.2">
      <c r="A343" s="1">
        <f t="shared" si="15"/>
        <v>1966</v>
      </c>
      <c r="B343" s="2">
        <v>24412</v>
      </c>
      <c r="C343" s="5" t="str">
        <f>INDEX('Presidential Data'!$A$2:$B$83,MATCH('FRED Graph'!$A343,'Presidential Data'!$A$2:$A$83,),2)</f>
        <v>Democratic</v>
      </c>
      <c r="D343" s="7">
        <f t="shared" si="16"/>
        <v>2.544176149505042E-3</v>
      </c>
      <c r="E343" s="1">
        <f t="shared" si="17"/>
        <v>165000</v>
      </c>
      <c r="F343" s="1">
        <v>65019000</v>
      </c>
    </row>
    <row r="344" spans="1:6" x14ac:dyDescent="0.2">
      <c r="A344" s="1">
        <f t="shared" si="15"/>
        <v>1966</v>
      </c>
      <c r="B344" s="2">
        <v>24442</v>
      </c>
      <c r="C344" s="5" t="str">
        <f>INDEX('Presidential Data'!$A$2:$B$83,MATCH('FRED Graph'!$A344,'Presidential Data'!$A$2:$A$83,),2)</f>
        <v>Democratic</v>
      </c>
      <c r="D344" s="7">
        <f t="shared" si="16"/>
        <v>2.7684215383195683E-3</v>
      </c>
      <c r="E344" s="1">
        <f t="shared" si="17"/>
        <v>180000</v>
      </c>
      <c r="F344" s="1">
        <v>65199000</v>
      </c>
    </row>
    <row r="345" spans="1:6" x14ac:dyDescent="0.2">
      <c r="A345" s="1">
        <f t="shared" si="15"/>
        <v>1967</v>
      </c>
      <c r="B345" s="2">
        <v>24473</v>
      </c>
      <c r="C345" s="5" t="str">
        <f>INDEX('Presidential Data'!$A$2:$B$83,MATCH('FRED Graph'!$A345,'Presidential Data'!$A$2:$A$83,),2)</f>
        <v>Democratic</v>
      </c>
      <c r="D345" s="7">
        <f t="shared" si="16"/>
        <v>3.1902329790334206E-3</v>
      </c>
      <c r="E345" s="1">
        <f t="shared" si="17"/>
        <v>208000</v>
      </c>
      <c r="F345" s="1">
        <v>65407000</v>
      </c>
    </row>
    <row r="346" spans="1:6" x14ac:dyDescent="0.2">
      <c r="A346" s="1">
        <f t="shared" si="15"/>
        <v>1967</v>
      </c>
      <c r="B346" s="2">
        <v>24504</v>
      </c>
      <c r="C346" s="5" t="str">
        <f>INDEX('Presidential Data'!$A$2:$B$83,MATCH('FRED Graph'!$A346,'Presidential Data'!$A$2:$A$83,),2)</f>
        <v>Democratic</v>
      </c>
      <c r="D346" s="7">
        <f t="shared" si="16"/>
        <v>3.3635543596251168E-4</v>
      </c>
      <c r="E346" s="1">
        <f t="shared" si="17"/>
        <v>22000</v>
      </c>
      <c r="F346" s="1">
        <v>65429000</v>
      </c>
    </row>
    <row r="347" spans="1:6" x14ac:dyDescent="0.2">
      <c r="A347" s="1">
        <f t="shared" si="15"/>
        <v>1967</v>
      </c>
      <c r="B347" s="2">
        <v>24532</v>
      </c>
      <c r="C347" s="5" t="str">
        <f>INDEX('Presidential Data'!$A$2:$B$83,MATCH('FRED Graph'!$A347,'Presidential Data'!$A$2:$A$83,),2)</f>
        <v>Democratic</v>
      </c>
      <c r="D347" s="7">
        <f t="shared" si="16"/>
        <v>1.5436580109737272E-3</v>
      </c>
      <c r="E347" s="1">
        <f t="shared" si="17"/>
        <v>101000</v>
      </c>
      <c r="F347" s="1">
        <v>65530000</v>
      </c>
    </row>
    <row r="348" spans="1:6" x14ac:dyDescent="0.2">
      <c r="A348" s="1">
        <f t="shared" si="15"/>
        <v>1967</v>
      </c>
      <c r="B348" s="2">
        <v>24563</v>
      </c>
      <c r="C348" s="5" t="str">
        <f>INDEX('Presidential Data'!$A$2:$B$83,MATCH('FRED Graph'!$A348,'Presidential Data'!$A$2:$A$83,),2)</f>
        <v>Democratic</v>
      </c>
      <c r="D348" s="7">
        <f t="shared" si="16"/>
        <v>-9.766519151533648E-4</v>
      </c>
      <c r="E348" s="1">
        <f t="shared" si="17"/>
        <v>-64000</v>
      </c>
      <c r="F348" s="1">
        <v>65466000</v>
      </c>
    </row>
    <row r="349" spans="1:6" x14ac:dyDescent="0.2">
      <c r="A349" s="1">
        <f t="shared" si="15"/>
        <v>1967</v>
      </c>
      <c r="B349" s="2">
        <v>24593</v>
      </c>
      <c r="C349" s="5" t="str">
        <f>INDEX('Presidential Data'!$A$2:$B$83,MATCH('FRED Graph'!$A349,'Presidential Data'!$A$2:$A$83,),2)</f>
        <v>Democratic</v>
      </c>
      <c r="D349" s="7">
        <f t="shared" si="16"/>
        <v>2.3523661137078789E-3</v>
      </c>
      <c r="E349" s="1">
        <f t="shared" si="17"/>
        <v>154000</v>
      </c>
      <c r="F349" s="1">
        <v>65620000</v>
      </c>
    </row>
    <row r="350" spans="1:6" x14ac:dyDescent="0.2">
      <c r="A350" s="1">
        <f t="shared" si="15"/>
        <v>1967</v>
      </c>
      <c r="B350" s="2">
        <v>24624</v>
      </c>
      <c r="C350" s="5" t="str">
        <f>INDEX('Presidential Data'!$A$2:$B$83,MATCH('FRED Graph'!$A350,'Presidential Data'!$A$2:$A$83,),2)</f>
        <v>Democratic</v>
      </c>
      <c r="D350" s="7">
        <f t="shared" si="16"/>
        <v>1.9811033221578786E-3</v>
      </c>
      <c r="E350" s="1">
        <f t="shared" si="17"/>
        <v>130000</v>
      </c>
      <c r="F350" s="1">
        <v>65750000</v>
      </c>
    </row>
    <row r="351" spans="1:6" x14ac:dyDescent="0.2">
      <c r="A351" s="1">
        <f t="shared" si="15"/>
        <v>1967</v>
      </c>
      <c r="B351" s="2">
        <v>24654</v>
      </c>
      <c r="C351" s="5" t="str">
        <f>INDEX('Presidential Data'!$A$2:$B$83,MATCH('FRED Graph'!$A351,'Presidential Data'!$A$2:$A$83,),2)</f>
        <v>Democratic</v>
      </c>
      <c r="D351" s="7">
        <f t="shared" si="16"/>
        <v>2.0988593155893535E-3</v>
      </c>
      <c r="E351" s="1">
        <f t="shared" si="17"/>
        <v>138000</v>
      </c>
      <c r="F351" s="1">
        <v>65888000</v>
      </c>
    </row>
    <row r="352" spans="1:6" x14ac:dyDescent="0.2">
      <c r="A352" s="1">
        <f t="shared" si="15"/>
        <v>1967</v>
      </c>
      <c r="B352" s="2">
        <v>24685</v>
      </c>
      <c r="C352" s="5" t="str">
        <f>INDEX('Presidential Data'!$A$2:$B$83,MATCH('FRED Graph'!$A352,'Presidential Data'!$A$2:$A$83,),2)</f>
        <v>Democratic</v>
      </c>
      <c r="D352" s="7">
        <f t="shared" si="16"/>
        <v>3.8702039825157845E-3</v>
      </c>
      <c r="E352" s="1">
        <f t="shared" si="17"/>
        <v>255000</v>
      </c>
      <c r="F352" s="1">
        <v>66143000</v>
      </c>
    </row>
    <row r="353" spans="1:6" x14ac:dyDescent="0.2">
      <c r="A353" s="1">
        <f t="shared" si="15"/>
        <v>1967</v>
      </c>
      <c r="B353" s="2">
        <v>24716</v>
      </c>
      <c r="C353" s="5" t="str">
        <f>INDEX('Presidential Data'!$A$2:$B$83,MATCH('FRED Graph'!$A353,'Presidential Data'!$A$2:$A$83,),2)</f>
        <v>Democratic</v>
      </c>
      <c r="D353" s="7">
        <f t="shared" si="16"/>
        <v>3.1749391469996824E-4</v>
      </c>
      <c r="E353" s="1">
        <f t="shared" si="17"/>
        <v>21000</v>
      </c>
      <c r="F353" s="1">
        <v>66164000</v>
      </c>
    </row>
    <row r="354" spans="1:6" x14ac:dyDescent="0.2">
      <c r="A354" s="1">
        <f t="shared" si="15"/>
        <v>1967</v>
      </c>
      <c r="B354" s="2">
        <v>24746</v>
      </c>
      <c r="C354" s="5" t="str">
        <f>INDEX('Presidential Data'!$A$2:$B$83,MATCH('FRED Graph'!$A354,'Presidential Data'!$A$2:$A$83,),2)</f>
        <v>Democratic</v>
      </c>
      <c r="D354" s="7">
        <f t="shared" si="16"/>
        <v>9.2195151441871711E-4</v>
      </c>
      <c r="E354" s="1">
        <f t="shared" si="17"/>
        <v>61000</v>
      </c>
      <c r="F354" s="1">
        <v>66225000</v>
      </c>
    </row>
    <row r="355" spans="1:6" x14ac:dyDescent="0.2">
      <c r="A355" s="1">
        <f t="shared" si="15"/>
        <v>1967</v>
      </c>
      <c r="B355" s="2">
        <v>24777</v>
      </c>
      <c r="C355" s="5" t="str">
        <f>INDEX('Presidential Data'!$A$2:$B$83,MATCH('FRED Graph'!$A355,'Presidential Data'!$A$2:$A$83,),2)</f>
        <v>Democratic</v>
      </c>
      <c r="D355" s="7">
        <f t="shared" si="16"/>
        <v>7.2178180445451115E-3</v>
      </c>
      <c r="E355" s="1">
        <f t="shared" si="17"/>
        <v>478000</v>
      </c>
      <c r="F355" s="1">
        <v>66703000</v>
      </c>
    </row>
    <row r="356" spans="1:6" x14ac:dyDescent="0.2">
      <c r="A356" s="1">
        <f t="shared" si="15"/>
        <v>1967</v>
      </c>
      <c r="B356" s="2">
        <v>24807</v>
      </c>
      <c r="C356" s="5" t="str">
        <f>INDEX('Presidential Data'!$A$2:$B$83,MATCH('FRED Graph'!$A356,'Presidential Data'!$A$2:$A$83,),2)</f>
        <v>Democratic</v>
      </c>
      <c r="D356" s="7">
        <f t="shared" si="16"/>
        <v>2.953390402230784E-3</v>
      </c>
      <c r="E356" s="1">
        <f t="shared" si="17"/>
        <v>197000</v>
      </c>
      <c r="F356" s="1">
        <v>66900000</v>
      </c>
    </row>
    <row r="357" spans="1:6" x14ac:dyDescent="0.2">
      <c r="A357" s="1">
        <f t="shared" si="15"/>
        <v>1968</v>
      </c>
      <c r="B357" s="2">
        <v>24838</v>
      </c>
      <c r="C357" s="5" t="str">
        <f>INDEX('Presidential Data'!$A$2:$B$83,MATCH('FRED Graph'!$A357,'Presidential Data'!$A$2:$A$83,),2)</f>
        <v>Democratic</v>
      </c>
      <c r="D357" s="7">
        <f t="shared" si="16"/>
        <v>-1.4349775784753362E-3</v>
      </c>
      <c r="E357" s="1">
        <f t="shared" si="17"/>
        <v>-96000</v>
      </c>
      <c r="F357" s="1">
        <v>66804000</v>
      </c>
    </row>
    <row r="358" spans="1:6" x14ac:dyDescent="0.2">
      <c r="A358" s="1">
        <f t="shared" si="15"/>
        <v>1968</v>
      </c>
      <c r="B358" s="2">
        <v>24869</v>
      </c>
      <c r="C358" s="5" t="str">
        <f>INDEX('Presidential Data'!$A$2:$B$83,MATCH('FRED Graph'!$A358,'Presidential Data'!$A$2:$A$83,),2)</f>
        <v>Democratic</v>
      </c>
      <c r="D358" s="7">
        <f t="shared" si="16"/>
        <v>6.1523262080114965E-3</v>
      </c>
      <c r="E358" s="1">
        <f t="shared" si="17"/>
        <v>411000</v>
      </c>
      <c r="F358" s="1">
        <v>67215000</v>
      </c>
    </row>
    <row r="359" spans="1:6" x14ac:dyDescent="0.2">
      <c r="A359" s="1">
        <f t="shared" si="15"/>
        <v>1968</v>
      </c>
      <c r="B359" s="2">
        <v>24898</v>
      </c>
      <c r="C359" s="5" t="str">
        <f>INDEX('Presidential Data'!$A$2:$B$83,MATCH('FRED Graph'!$A359,'Presidential Data'!$A$2:$A$83,),2)</f>
        <v>Democratic</v>
      </c>
      <c r="D359" s="7">
        <f t="shared" si="16"/>
        <v>1.1902105184854572E-3</v>
      </c>
      <c r="E359" s="1">
        <f t="shared" si="17"/>
        <v>80000</v>
      </c>
      <c r="F359" s="1">
        <v>67295000</v>
      </c>
    </row>
    <row r="360" spans="1:6" x14ac:dyDescent="0.2">
      <c r="A360" s="1">
        <f t="shared" si="15"/>
        <v>1968</v>
      </c>
      <c r="B360" s="2">
        <v>24929</v>
      </c>
      <c r="C360" s="5" t="str">
        <f>INDEX('Presidential Data'!$A$2:$B$83,MATCH('FRED Graph'!$A360,'Presidential Data'!$A$2:$A$83,),2)</f>
        <v>Democratic</v>
      </c>
      <c r="D360" s="7">
        <f t="shared" si="16"/>
        <v>3.8784456497510957E-3</v>
      </c>
      <c r="E360" s="1">
        <f t="shared" si="17"/>
        <v>261000</v>
      </c>
      <c r="F360" s="1">
        <v>67556000</v>
      </c>
    </row>
    <row r="361" spans="1:6" x14ac:dyDescent="0.2">
      <c r="A361" s="1">
        <f t="shared" si="15"/>
        <v>1968</v>
      </c>
      <c r="B361" s="2">
        <v>24959</v>
      </c>
      <c r="C361" s="5" t="str">
        <f>INDEX('Presidential Data'!$A$2:$B$83,MATCH('FRED Graph'!$A361,'Presidential Data'!$A$2:$A$83,),2)</f>
        <v>Democratic</v>
      </c>
      <c r="D361" s="7">
        <f t="shared" si="16"/>
        <v>1.4210432826099828E-3</v>
      </c>
      <c r="E361" s="1">
        <f t="shared" si="17"/>
        <v>96000</v>
      </c>
      <c r="F361" s="1">
        <v>67652000</v>
      </c>
    </row>
    <row r="362" spans="1:6" x14ac:dyDescent="0.2">
      <c r="A362" s="1">
        <f t="shared" si="15"/>
        <v>1968</v>
      </c>
      <c r="B362" s="2">
        <v>24990</v>
      </c>
      <c r="C362" s="5" t="str">
        <f>INDEX('Presidential Data'!$A$2:$B$83,MATCH('FRED Graph'!$A362,'Presidential Data'!$A$2:$A$83,),2)</f>
        <v>Democratic</v>
      </c>
      <c r="D362" s="7">
        <f t="shared" si="16"/>
        <v>3.7397268373440548E-3</v>
      </c>
      <c r="E362" s="1">
        <f t="shared" si="17"/>
        <v>253000</v>
      </c>
      <c r="F362" s="1">
        <v>67905000</v>
      </c>
    </row>
    <row r="363" spans="1:6" x14ac:dyDescent="0.2">
      <c r="A363" s="1">
        <f t="shared" si="15"/>
        <v>1968</v>
      </c>
      <c r="B363" s="2">
        <v>25020</v>
      </c>
      <c r="C363" s="5" t="str">
        <f>INDEX('Presidential Data'!$A$2:$B$83,MATCH('FRED Graph'!$A363,'Presidential Data'!$A$2:$A$83,),2)</f>
        <v>Democratic</v>
      </c>
      <c r="D363" s="7">
        <f t="shared" si="16"/>
        <v>3.2545467933141887E-3</v>
      </c>
      <c r="E363" s="1">
        <f t="shared" si="17"/>
        <v>221000</v>
      </c>
      <c r="F363" s="1">
        <v>68126000</v>
      </c>
    </row>
    <row r="364" spans="1:6" x14ac:dyDescent="0.2">
      <c r="A364" s="1">
        <f t="shared" si="15"/>
        <v>1968</v>
      </c>
      <c r="B364" s="2">
        <v>25051</v>
      </c>
      <c r="C364" s="5" t="str">
        <f>INDEX('Presidential Data'!$A$2:$B$83,MATCH('FRED Graph'!$A364,'Presidential Data'!$A$2:$A$83,),2)</f>
        <v>Democratic</v>
      </c>
      <c r="D364" s="7">
        <f t="shared" si="16"/>
        <v>2.9944514575932831E-3</v>
      </c>
      <c r="E364" s="1">
        <f t="shared" si="17"/>
        <v>204000</v>
      </c>
      <c r="F364" s="1">
        <v>68330000</v>
      </c>
    </row>
    <row r="365" spans="1:6" x14ac:dyDescent="0.2">
      <c r="A365" s="1">
        <f t="shared" si="15"/>
        <v>1968</v>
      </c>
      <c r="B365" s="2">
        <v>25082</v>
      </c>
      <c r="C365" s="5" t="str">
        <f>INDEX('Presidential Data'!$A$2:$B$83,MATCH('FRED Graph'!$A365,'Presidential Data'!$A$2:$A$83,),2)</f>
        <v>Democratic</v>
      </c>
      <c r="D365" s="7">
        <f t="shared" si="16"/>
        <v>2.2537684765110491E-3</v>
      </c>
      <c r="E365" s="1">
        <f t="shared" si="17"/>
        <v>154000</v>
      </c>
      <c r="F365" s="1">
        <v>68484000</v>
      </c>
    </row>
    <row r="366" spans="1:6" x14ac:dyDescent="0.2">
      <c r="A366" s="1">
        <f t="shared" si="15"/>
        <v>1968</v>
      </c>
      <c r="B366" s="2">
        <v>25112</v>
      </c>
      <c r="C366" s="5" t="str">
        <f>INDEX('Presidential Data'!$A$2:$B$83,MATCH('FRED Graph'!$A366,'Presidential Data'!$A$2:$A$83,),2)</f>
        <v>Democratic</v>
      </c>
      <c r="D366" s="7">
        <f t="shared" si="16"/>
        <v>3.4606623444892238E-3</v>
      </c>
      <c r="E366" s="1">
        <f t="shared" si="17"/>
        <v>237000</v>
      </c>
      <c r="F366" s="1">
        <v>68721000</v>
      </c>
    </row>
    <row r="367" spans="1:6" x14ac:dyDescent="0.2">
      <c r="A367" s="1">
        <f t="shared" si="15"/>
        <v>1968</v>
      </c>
      <c r="B367" s="2">
        <v>25143</v>
      </c>
      <c r="C367" s="5" t="str">
        <f>INDEX('Presidential Data'!$A$2:$B$83,MATCH('FRED Graph'!$A367,'Presidential Data'!$A$2:$A$83,),2)</f>
        <v>Democratic</v>
      </c>
      <c r="D367" s="7">
        <f t="shared" si="16"/>
        <v>3.8270688726881157E-3</v>
      </c>
      <c r="E367" s="1">
        <f t="shared" si="17"/>
        <v>263000</v>
      </c>
      <c r="F367" s="1">
        <v>68984000</v>
      </c>
    </row>
    <row r="368" spans="1:6" x14ac:dyDescent="0.2">
      <c r="A368" s="1">
        <f t="shared" si="15"/>
        <v>1968</v>
      </c>
      <c r="B368" s="2">
        <v>25173</v>
      </c>
      <c r="C368" s="5" t="str">
        <f>INDEX('Presidential Data'!$A$2:$B$83,MATCH('FRED Graph'!$A368,'Presidential Data'!$A$2:$A$83,),2)</f>
        <v>Democratic</v>
      </c>
      <c r="D368" s="7">
        <f t="shared" si="16"/>
        <v>3.826974370868607E-3</v>
      </c>
      <c r="E368" s="1">
        <f t="shared" si="17"/>
        <v>264000</v>
      </c>
      <c r="F368" s="1">
        <v>69248000</v>
      </c>
    </row>
    <row r="369" spans="1:6" x14ac:dyDescent="0.2">
      <c r="A369" s="1">
        <f t="shared" si="15"/>
        <v>1969</v>
      </c>
      <c r="B369" s="2">
        <v>25204</v>
      </c>
      <c r="C369" s="5" t="str">
        <f>INDEX('Presidential Data'!$A$2:$B$83,MATCH('FRED Graph'!$A369,'Presidential Data'!$A$2:$A$83,),2)</f>
        <v>Republican</v>
      </c>
      <c r="D369" s="7">
        <f t="shared" si="16"/>
        <v>2.7582024029574864E-3</v>
      </c>
      <c r="E369" s="1">
        <f t="shared" si="17"/>
        <v>191000</v>
      </c>
      <c r="F369" s="1">
        <v>69439000</v>
      </c>
    </row>
    <row r="370" spans="1:6" x14ac:dyDescent="0.2">
      <c r="A370" s="1">
        <f t="shared" si="15"/>
        <v>1969</v>
      </c>
      <c r="B370" s="2">
        <v>25235</v>
      </c>
      <c r="C370" s="5" t="str">
        <f>INDEX('Presidential Data'!$A$2:$B$83,MATCH('FRED Graph'!$A370,'Presidential Data'!$A$2:$A$83,),2)</f>
        <v>Republican</v>
      </c>
      <c r="D370" s="7">
        <f t="shared" si="16"/>
        <v>3.744293552614525E-3</v>
      </c>
      <c r="E370" s="1">
        <f t="shared" si="17"/>
        <v>260000</v>
      </c>
      <c r="F370" s="1">
        <v>69699000</v>
      </c>
    </row>
    <row r="371" spans="1:6" x14ac:dyDescent="0.2">
      <c r="A371" s="1">
        <f t="shared" si="15"/>
        <v>1969</v>
      </c>
      <c r="B371" s="2">
        <v>25263</v>
      </c>
      <c r="C371" s="5" t="str">
        <f>INDEX('Presidential Data'!$A$2:$B$83,MATCH('FRED Graph'!$A371,'Presidential Data'!$A$2:$A$83,),2)</f>
        <v>Republican</v>
      </c>
      <c r="D371" s="7">
        <f t="shared" si="16"/>
        <v>2.955566076988192E-3</v>
      </c>
      <c r="E371" s="1">
        <f t="shared" si="17"/>
        <v>206000</v>
      </c>
      <c r="F371" s="1">
        <v>69905000</v>
      </c>
    </row>
    <row r="372" spans="1:6" x14ac:dyDescent="0.2">
      <c r="A372" s="1">
        <f t="shared" si="15"/>
        <v>1969</v>
      </c>
      <c r="B372" s="2">
        <v>25294</v>
      </c>
      <c r="C372" s="5" t="str">
        <f>INDEX('Presidential Data'!$A$2:$B$83,MATCH('FRED Graph'!$A372,'Presidential Data'!$A$2:$A$83,),2)</f>
        <v>Republican</v>
      </c>
      <c r="D372" s="7">
        <f t="shared" si="16"/>
        <v>2.3889564408840569E-3</v>
      </c>
      <c r="E372" s="1">
        <f t="shared" si="17"/>
        <v>167000</v>
      </c>
      <c r="F372" s="1">
        <v>70072000</v>
      </c>
    </row>
    <row r="373" spans="1:6" x14ac:dyDescent="0.2">
      <c r="A373" s="1">
        <f t="shared" si="15"/>
        <v>1969</v>
      </c>
      <c r="B373" s="2">
        <v>25324</v>
      </c>
      <c r="C373" s="5" t="str">
        <f>INDEX('Presidential Data'!$A$2:$B$83,MATCH('FRED Graph'!$A373,'Presidential Data'!$A$2:$A$83,),2)</f>
        <v>Republican</v>
      </c>
      <c r="D373" s="7">
        <f t="shared" si="16"/>
        <v>3.653385089622103E-3</v>
      </c>
      <c r="E373" s="1">
        <f t="shared" si="17"/>
        <v>256000</v>
      </c>
      <c r="F373" s="1">
        <v>70328000</v>
      </c>
    </row>
    <row r="374" spans="1:6" x14ac:dyDescent="0.2">
      <c r="A374" s="1">
        <f t="shared" si="15"/>
        <v>1969</v>
      </c>
      <c r="B374" s="2">
        <v>25355</v>
      </c>
      <c r="C374" s="5" t="str">
        <f>INDEX('Presidential Data'!$A$2:$B$83,MATCH('FRED Graph'!$A374,'Presidential Data'!$A$2:$A$83,),2)</f>
        <v>Republican</v>
      </c>
      <c r="D374" s="7">
        <f t="shared" si="16"/>
        <v>4.3794790126265495E-3</v>
      </c>
      <c r="E374" s="1">
        <f t="shared" si="17"/>
        <v>308000</v>
      </c>
      <c r="F374" s="1">
        <v>70636000</v>
      </c>
    </row>
    <row r="375" spans="1:6" x14ac:dyDescent="0.2">
      <c r="A375" s="1">
        <f t="shared" si="15"/>
        <v>1969</v>
      </c>
      <c r="B375" s="2">
        <v>25385</v>
      </c>
      <c r="C375" s="5" t="str">
        <f>INDEX('Presidential Data'!$A$2:$B$83,MATCH('FRED Graph'!$A375,'Presidential Data'!$A$2:$A$83,),2)</f>
        <v>Republican</v>
      </c>
      <c r="D375" s="7">
        <f t="shared" si="16"/>
        <v>1.316609094512713E-3</v>
      </c>
      <c r="E375" s="1">
        <f t="shared" si="17"/>
        <v>93000</v>
      </c>
      <c r="F375" s="1">
        <v>70729000</v>
      </c>
    </row>
    <row r="376" spans="1:6" x14ac:dyDescent="0.2">
      <c r="A376" s="1">
        <f t="shared" si="15"/>
        <v>1969</v>
      </c>
      <c r="B376" s="2">
        <v>25416</v>
      </c>
      <c r="C376" s="5" t="str">
        <f>INDEX('Presidential Data'!$A$2:$B$83,MATCH('FRED Graph'!$A376,'Presidential Data'!$A$2:$A$83,),2)</f>
        <v>Republican</v>
      </c>
      <c r="D376" s="7">
        <f t="shared" si="16"/>
        <v>3.9446337428777449E-3</v>
      </c>
      <c r="E376" s="1">
        <f t="shared" si="17"/>
        <v>279000</v>
      </c>
      <c r="F376" s="1">
        <v>71008000</v>
      </c>
    </row>
    <row r="377" spans="1:6" x14ac:dyDescent="0.2">
      <c r="A377" s="1">
        <f t="shared" si="15"/>
        <v>1969</v>
      </c>
      <c r="B377" s="2">
        <v>25447</v>
      </c>
      <c r="C377" s="5" t="str">
        <f>INDEX('Presidential Data'!$A$2:$B$83,MATCH('FRED Graph'!$A377,'Presidential Data'!$A$2:$A$83,),2)</f>
        <v>Republican</v>
      </c>
      <c r="D377" s="7">
        <f t="shared" si="16"/>
        <v>-1.3237945020279406E-3</v>
      </c>
      <c r="E377" s="1">
        <f t="shared" si="17"/>
        <v>-94000</v>
      </c>
      <c r="F377" s="1">
        <v>70914000</v>
      </c>
    </row>
    <row r="378" spans="1:6" x14ac:dyDescent="0.2">
      <c r="A378" s="1">
        <f t="shared" si="15"/>
        <v>1969</v>
      </c>
      <c r="B378" s="2">
        <v>25477</v>
      </c>
      <c r="C378" s="5" t="str">
        <f>INDEX('Presidential Data'!$A$2:$B$83,MATCH('FRED Graph'!$A378,'Presidential Data'!$A$2:$A$83,),2)</f>
        <v>Republican</v>
      </c>
      <c r="D378" s="7">
        <f t="shared" si="16"/>
        <v>2.9190286826296639E-3</v>
      </c>
      <c r="E378" s="1">
        <f t="shared" si="17"/>
        <v>207000</v>
      </c>
      <c r="F378" s="1">
        <v>71121000</v>
      </c>
    </row>
    <row r="379" spans="1:6" x14ac:dyDescent="0.2">
      <c r="A379" s="1">
        <f t="shared" si="15"/>
        <v>1969</v>
      </c>
      <c r="B379" s="2">
        <v>25508</v>
      </c>
      <c r="C379" s="5" t="str">
        <f>INDEX('Presidential Data'!$A$2:$B$83,MATCH('FRED Graph'!$A379,'Presidential Data'!$A$2:$A$83,),2)</f>
        <v>Republican</v>
      </c>
      <c r="D379" s="7">
        <f t="shared" si="16"/>
        <v>-4.9211906469256615E-4</v>
      </c>
      <c r="E379" s="1">
        <f t="shared" si="17"/>
        <v>-35000</v>
      </c>
      <c r="F379" s="1">
        <v>71086000</v>
      </c>
    </row>
    <row r="380" spans="1:6" x14ac:dyDescent="0.2">
      <c r="A380" s="1">
        <f t="shared" si="15"/>
        <v>1969</v>
      </c>
      <c r="B380" s="2">
        <v>25538</v>
      </c>
      <c r="C380" s="5" t="str">
        <f>INDEX('Presidential Data'!$A$2:$B$83,MATCH('FRED Graph'!$A380,'Presidential Data'!$A$2:$A$83,),2)</f>
        <v>Republican</v>
      </c>
      <c r="D380" s="7">
        <f t="shared" si="16"/>
        <v>2.1804574740455222E-3</v>
      </c>
      <c r="E380" s="1">
        <f t="shared" si="17"/>
        <v>155000</v>
      </c>
      <c r="F380" s="1">
        <v>71241000</v>
      </c>
    </row>
    <row r="381" spans="1:6" x14ac:dyDescent="0.2">
      <c r="A381" s="1">
        <f t="shared" si="15"/>
        <v>1970</v>
      </c>
      <c r="B381" s="2">
        <v>25569</v>
      </c>
      <c r="C381" s="5" t="str">
        <f>INDEX('Presidential Data'!$A$2:$B$83,MATCH('FRED Graph'!$A381,'Presidential Data'!$A$2:$A$83,),2)</f>
        <v>Republican</v>
      </c>
      <c r="D381" s="7">
        <f t="shared" si="16"/>
        <v>-9.1239595176934626E-4</v>
      </c>
      <c r="E381" s="1">
        <f t="shared" si="17"/>
        <v>-65000</v>
      </c>
      <c r="F381" s="1">
        <v>71176000</v>
      </c>
    </row>
    <row r="382" spans="1:6" x14ac:dyDescent="0.2">
      <c r="A382" s="1">
        <f t="shared" si="15"/>
        <v>1970</v>
      </c>
      <c r="B382" s="2">
        <v>25600</v>
      </c>
      <c r="C382" s="5" t="str">
        <f>INDEX('Presidential Data'!$A$2:$B$83,MATCH('FRED Graph'!$A382,'Presidential Data'!$A$2:$A$83,),2)</f>
        <v>Republican</v>
      </c>
      <c r="D382" s="7">
        <f t="shared" si="16"/>
        <v>1.8124086770821626E-3</v>
      </c>
      <c r="E382" s="1">
        <f t="shared" si="17"/>
        <v>129000</v>
      </c>
      <c r="F382" s="1">
        <v>71305000</v>
      </c>
    </row>
    <row r="383" spans="1:6" x14ac:dyDescent="0.2">
      <c r="A383" s="1">
        <f t="shared" si="15"/>
        <v>1970</v>
      </c>
      <c r="B383" s="2">
        <v>25628</v>
      </c>
      <c r="C383" s="5" t="str">
        <f>INDEX('Presidential Data'!$A$2:$B$83,MATCH('FRED Graph'!$A383,'Presidential Data'!$A$2:$A$83,),2)</f>
        <v>Republican</v>
      </c>
      <c r="D383" s="7">
        <f t="shared" si="16"/>
        <v>2.0475422480891944E-3</v>
      </c>
      <c r="E383" s="1">
        <f t="shared" si="17"/>
        <v>146000</v>
      </c>
      <c r="F383" s="1">
        <v>71451000</v>
      </c>
    </row>
    <row r="384" spans="1:6" x14ac:dyDescent="0.2">
      <c r="A384" s="1">
        <f t="shared" si="15"/>
        <v>1970</v>
      </c>
      <c r="B384" s="2">
        <v>25659</v>
      </c>
      <c r="C384" s="5" t="str">
        <f>INDEX('Presidential Data'!$A$2:$B$83,MATCH('FRED Graph'!$A384,'Presidential Data'!$A$2:$A$83,),2)</f>
        <v>Republican</v>
      </c>
      <c r="D384" s="7">
        <f t="shared" si="16"/>
        <v>-1.4415473541308029E-3</v>
      </c>
      <c r="E384" s="1">
        <f t="shared" si="17"/>
        <v>-103000</v>
      </c>
      <c r="F384" s="1">
        <v>71348000</v>
      </c>
    </row>
    <row r="385" spans="1:6" x14ac:dyDescent="0.2">
      <c r="A385" s="1">
        <f t="shared" si="15"/>
        <v>1970</v>
      </c>
      <c r="B385" s="2">
        <v>25689</v>
      </c>
      <c r="C385" s="5" t="str">
        <f>INDEX('Presidential Data'!$A$2:$B$83,MATCH('FRED Graph'!$A385,'Presidential Data'!$A$2:$A$83,),2)</f>
        <v>Republican</v>
      </c>
      <c r="D385" s="7">
        <f t="shared" si="16"/>
        <v>-3.1395414027022483E-3</v>
      </c>
      <c r="E385" s="1">
        <f t="shared" si="17"/>
        <v>-224000</v>
      </c>
      <c r="F385" s="1">
        <v>71124000</v>
      </c>
    </row>
    <row r="386" spans="1:6" x14ac:dyDescent="0.2">
      <c r="A386" s="1">
        <f t="shared" si="15"/>
        <v>1970</v>
      </c>
      <c r="B386" s="2">
        <v>25720</v>
      </c>
      <c r="C386" s="5" t="str">
        <f>INDEX('Presidential Data'!$A$2:$B$83,MATCH('FRED Graph'!$A386,'Presidential Data'!$A$2:$A$83,),2)</f>
        <v>Republican</v>
      </c>
      <c r="D386" s="7">
        <f t="shared" si="16"/>
        <v>-1.3356954052078061E-3</v>
      </c>
      <c r="E386" s="1">
        <f t="shared" si="17"/>
        <v>-95000</v>
      </c>
      <c r="F386" s="1">
        <v>71029000</v>
      </c>
    </row>
    <row r="387" spans="1:6" x14ac:dyDescent="0.2">
      <c r="A387" s="1">
        <f t="shared" si="15"/>
        <v>1970</v>
      </c>
      <c r="B387" s="2">
        <v>25750</v>
      </c>
      <c r="C387" s="5" t="str">
        <f>INDEX('Presidential Data'!$A$2:$B$83,MATCH('FRED Graph'!$A387,'Presidential Data'!$A$2:$A$83,),2)</f>
        <v>Republican</v>
      </c>
      <c r="D387" s="7">
        <f t="shared" si="16"/>
        <v>3.3789015754128593E-4</v>
      </c>
      <c r="E387" s="1">
        <f t="shared" si="17"/>
        <v>24000</v>
      </c>
      <c r="F387" s="1">
        <v>71053000</v>
      </c>
    </row>
    <row r="388" spans="1:6" x14ac:dyDescent="0.2">
      <c r="A388" s="1">
        <f t="shared" si="15"/>
        <v>1970</v>
      </c>
      <c r="B388" s="2">
        <v>25781</v>
      </c>
      <c r="C388" s="5" t="str">
        <f>INDEX('Presidential Data'!$A$2:$B$83,MATCH('FRED Graph'!$A388,'Presidential Data'!$A$2:$A$83,),2)</f>
        <v>Republican</v>
      </c>
      <c r="D388" s="7">
        <f t="shared" si="16"/>
        <v>-1.6325841273415618E-3</v>
      </c>
      <c r="E388" s="1">
        <f t="shared" si="17"/>
        <v>-116000</v>
      </c>
      <c r="F388" s="1">
        <v>70937000</v>
      </c>
    </row>
    <row r="389" spans="1:6" x14ac:dyDescent="0.2">
      <c r="A389" s="1">
        <f t="shared" si="15"/>
        <v>1970</v>
      </c>
      <c r="B389" s="2">
        <v>25812</v>
      </c>
      <c r="C389" s="5" t="str">
        <f>INDEX('Presidential Data'!$A$2:$B$83,MATCH('FRED Graph'!$A389,'Presidential Data'!$A$2:$A$83,),2)</f>
        <v>Republican</v>
      </c>
      <c r="D389" s="7">
        <f t="shared" si="16"/>
        <v>9.8679109632490798E-5</v>
      </c>
      <c r="E389" s="1">
        <f t="shared" si="17"/>
        <v>7000</v>
      </c>
      <c r="F389" s="1">
        <v>70944000</v>
      </c>
    </row>
    <row r="390" spans="1:6" x14ac:dyDescent="0.2">
      <c r="A390" s="1">
        <f t="shared" si="15"/>
        <v>1970</v>
      </c>
      <c r="B390" s="2">
        <v>25842</v>
      </c>
      <c r="C390" s="5" t="str">
        <f>INDEX('Presidential Data'!$A$2:$B$83,MATCH('FRED Graph'!$A390,'Presidential Data'!$A$2:$A$83,),2)</f>
        <v>Republican</v>
      </c>
      <c r="D390" s="7">
        <f t="shared" si="16"/>
        <v>-5.9624492557510149E-3</v>
      </c>
      <c r="E390" s="1">
        <f t="shared" si="17"/>
        <v>-423000</v>
      </c>
      <c r="F390" s="1">
        <v>70521000</v>
      </c>
    </row>
    <row r="391" spans="1:6" x14ac:dyDescent="0.2">
      <c r="A391" s="1">
        <f t="shared" si="15"/>
        <v>1970</v>
      </c>
      <c r="B391" s="2">
        <v>25873</v>
      </c>
      <c r="C391" s="5" t="str">
        <f>INDEX('Presidential Data'!$A$2:$B$83,MATCH('FRED Graph'!$A391,'Presidential Data'!$A$2:$A$83,),2)</f>
        <v>Republican</v>
      </c>
      <c r="D391" s="7">
        <f t="shared" si="16"/>
        <v>-1.5881794075523602E-3</v>
      </c>
      <c r="E391" s="1">
        <f t="shared" si="17"/>
        <v>-112000</v>
      </c>
      <c r="F391" s="1">
        <v>70409000</v>
      </c>
    </row>
    <row r="392" spans="1:6" x14ac:dyDescent="0.2">
      <c r="A392" s="1">
        <f t="shared" si="15"/>
        <v>1970</v>
      </c>
      <c r="B392" s="2">
        <v>25903</v>
      </c>
      <c r="C392" s="5" t="str">
        <f>INDEX('Presidential Data'!$A$2:$B$83,MATCH('FRED Graph'!$A392,'Presidential Data'!$A$2:$A$83,),2)</f>
        <v>Republican</v>
      </c>
      <c r="D392" s="7">
        <f t="shared" si="16"/>
        <v>5.4396454998650737E-3</v>
      </c>
      <c r="E392" s="1">
        <f t="shared" si="17"/>
        <v>383000</v>
      </c>
      <c r="F392" s="1">
        <v>70792000</v>
      </c>
    </row>
    <row r="393" spans="1:6" x14ac:dyDescent="0.2">
      <c r="A393" s="1">
        <f t="shared" ref="A393:A456" si="18">YEAR(B393)</f>
        <v>1971</v>
      </c>
      <c r="B393" s="2">
        <v>25934</v>
      </c>
      <c r="C393" s="5" t="str">
        <f>INDEX('Presidential Data'!$A$2:$B$83,MATCH('FRED Graph'!$A393,'Presidential Data'!$A$2:$A$83,),2)</f>
        <v>Republican</v>
      </c>
      <c r="D393" s="7">
        <f t="shared" si="16"/>
        <v>1.031189964967793E-3</v>
      </c>
      <c r="E393" s="1">
        <f t="shared" si="17"/>
        <v>73000</v>
      </c>
      <c r="F393" s="1">
        <v>70865000</v>
      </c>
    </row>
    <row r="394" spans="1:6" x14ac:dyDescent="0.2">
      <c r="A394" s="1">
        <f t="shared" si="18"/>
        <v>1971</v>
      </c>
      <c r="B394" s="2">
        <v>25965</v>
      </c>
      <c r="C394" s="5" t="str">
        <f>INDEX('Presidential Data'!$A$2:$B$83,MATCH('FRED Graph'!$A394,'Presidential Data'!$A$2:$A$83,),2)</f>
        <v>Republican</v>
      </c>
      <c r="D394" s="7">
        <f t="shared" si="16"/>
        <v>-8.1845763070627245E-4</v>
      </c>
      <c r="E394" s="1">
        <f t="shared" si="17"/>
        <v>-58000</v>
      </c>
      <c r="F394" s="1">
        <v>70807000</v>
      </c>
    </row>
    <row r="395" spans="1:6" x14ac:dyDescent="0.2">
      <c r="A395" s="1">
        <f t="shared" si="18"/>
        <v>1971</v>
      </c>
      <c r="B395" s="2">
        <v>25993</v>
      </c>
      <c r="C395" s="5" t="str">
        <f>INDEX('Presidential Data'!$A$2:$B$83,MATCH('FRED Graph'!$A395,'Presidential Data'!$A$2:$A$83,),2)</f>
        <v>Republican</v>
      </c>
      <c r="D395" s="7">
        <f t="shared" ref="D395:D458" si="19">E395/F394</f>
        <v>7.4851356504300427E-4</v>
      </c>
      <c r="E395" s="1">
        <f t="shared" ref="E395:E458" si="20">F395-F394</f>
        <v>53000</v>
      </c>
      <c r="F395" s="1">
        <v>70860000</v>
      </c>
    </row>
    <row r="396" spans="1:6" x14ac:dyDescent="0.2">
      <c r="A396" s="1">
        <f t="shared" si="18"/>
        <v>1971</v>
      </c>
      <c r="B396" s="2">
        <v>26024</v>
      </c>
      <c r="C396" s="5" t="str">
        <f>INDEX('Presidential Data'!$A$2:$B$83,MATCH('FRED Graph'!$A396,'Presidential Data'!$A$2:$A$83,),2)</f>
        <v>Republican</v>
      </c>
      <c r="D396" s="7">
        <f t="shared" si="19"/>
        <v>2.4837708156929157E-3</v>
      </c>
      <c r="E396" s="1">
        <f t="shared" si="20"/>
        <v>176000</v>
      </c>
      <c r="F396" s="1">
        <v>71036000</v>
      </c>
    </row>
    <row r="397" spans="1:6" x14ac:dyDescent="0.2">
      <c r="A397" s="1">
        <f t="shared" si="18"/>
        <v>1971</v>
      </c>
      <c r="B397" s="2">
        <v>26054</v>
      </c>
      <c r="C397" s="5" t="str">
        <f>INDEX('Presidential Data'!$A$2:$B$83,MATCH('FRED Graph'!$A397,'Presidential Data'!$A$2:$A$83,),2)</f>
        <v>Republican</v>
      </c>
      <c r="D397" s="7">
        <f t="shared" si="19"/>
        <v>2.9703249056816264E-3</v>
      </c>
      <c r="E397" s="1">
        <f t="shared" si="20"/>
        <v>211000</v>
      </c>
      <c r="F397" s="1">
        <v>71247000</v>
      </c>
    </row>
    <row r="398" spans="1:6" x14ac:dyDescent="0.2">
      <c r="A398" s="1">
        <f t="shared" si="18"/>
        <v>1971</v>
      </c>
      <c r="B398" s="2">
        <v>26085</v>
      </c>
      <c r="C398" s="5" t="str">
        <f>INDEX('Presidential Data'!$A$2:$B$83,MATCH('FRED Graph'!$A398,'Presidential Data'!$A$2:$A$83,),2)</f>
        <v>Republican</v>
      </c>
      <c r="D398" s="7">
        <f t="shared" si="19"/>
        <v>9.8249750866703165E-5</v>
      </c>
      <c r="E398" s="1">
        <f t="shared" si="20"/>
        <v>7000</v>
      </c>
      <c r="F398" s="1">
        <v>71254000</v>
      </c>
    </row>
    <row r="399" spans="1:6" x14ac:dyDescent="0.2">
      <c r="A399" s="1">
        <f t="shared" si="18"/>
        <v>1971</v>
      </c>
      <c r="B399" s="2">
        <v>26115</v>
      </c>
      <c r="C399" s="5" t="str">
        <f>INDEX('Presidential Data'!$A$2:$B$83,MATCH('FRED Graph'!$A399,'Presidential Data'!$A$2:$A$83,),2)</f>
        <v>Republican</v>
      </c>
      <c r="D399" s="7">
        <f t="shared" si="19"/>
        <v>8.5609228955567406E-4</v>
      </c>
      <c r="E399" s="1">
        <f t="shared" si="20"/>
        <v>61000</v>
      </c>
      <c r="F399" s="1">
        <v>71315000</v>
      </c>
    </row>
    <row r="400" spans="1:6" x14ac:dyDescent="0.2">
      <c r="A400" s="1">
        <f t="shared" si="18"/>
        <v>1971</v>
      </c>
      <c r="B400" s="2">
        <v>26146</v>
      </c>
      <c r="C400" s="5" t="str">
        <f>INDEX('Presidential Data'!$A$2:$B$83,MATCH('FRED Graph'!$A400,'Presidential Data'!$A$2:$A$83,),2)</f>
        <v>Republican</v>
      </c>
      <c r="D400" s="7">
        <f t="shared" si="19"/>
        <v>8.1329313608637739E-4</v>
      </c>
      <c r="E400" s="1">
        <f t="shared" si="20"/>
        <v>58000</v>
      </c>
      <c r="F400" s="1">
        <v>71373000</v>
      </c>
    </row>
    <row r="401" spans="1:6" x14ac:dyDescent="0.2">
      <c r="A401" s="1">
        <f t="shared" si="18"/>
        <v>1971</v>
      </c>
      <c r="B401" s="2">
        <v>26177</v>
      </c>
      <c r="C401" s="5" t="str">
        <f>INDEX('Presidential Data'!$A$2:$B$83,MATCH('FRED Graph'!$A401,'Presidential Data'!$A$2:$A$83,),2)</f>
        <v>Republican</v>
      </c>
      <c r="D401" s="7">
        <f t="shared" si="19"/>
        <v>3.3766270158183068E-3</v>
      </c>
      <c r="E401" s="1">
        <f t="shared" si="20"/>
        <v>241000</v>
      </c>
      <c r="F401" s="1">
        <v>71614000</v>
      </c>
    </row>
    <row r="402" spans="1:6" x14ac:dyDescent="0.2">
      <c r="A402" s="1">
        <f t="shared" si="18"/>
        <v>1971</v>
      </c>
      <c r="B402" s="2">
        <v>26207</v>
      </c>
      <c r="C402" s="5" t="str">
        <f>INDEX('Presidential Data'!$A$2:$B$83,MATCH('FRED Graph'!$A402,'Presidential Data'!$A$2:$A$83,),2)</f>
        <v>Republican</v>
      </c>
      <c r="D402" s="7">
        <f t="shared" si="19"/>
        <v>3.9098500293238751E-4</v>
      </c>
      <c r="E402" s="1">
        <f t="shared" si="20"/>
        <v>28000</v>
      </c>
      <c r="F402" s="1">
        <v>71642000</v>
      </c>
    </row>
    <row r="403" spans="1:6" x14ac:dyDescent="0.2">
      <c r="A403" s="1">
        <f t="shared" si="18"/>
        <v>1971</v>
      </c>
      <c r="B403" s="2">
        <v>26238</v>
      </c>
      <c r="C403" s="5" t="str">
        <f>INDEX('Presidential Data'!$A$2:$B$83,MATCH('FRED Graph'!$A403,'Presidential Data'!$A$2:$A$83,),2)</f>
        <v>Republican</v>
      </c>
      <c r="D403" s="7">
        <f t="shared" si="19"/>
        <v>2.8614499874375365E-3</v>
      </c>
      <c r="E403" s="1">
        <f t="shared" si="20"/>
        <v>205000</v>
      </c>
      <c r="F403" s="1">
        <v>71847000</v>
      </c>
    </row>
    <row r="404" spans="1:6" x14ac:dyDescent="0.2">
      <c r="A404" s="1">
        <f t="shared" si="18"/>
        <v>1971</v>
      </c>
      <c r="B404" s="2">
        <v>26268</v>
      </c>
      <c r="C404" s="5" t="str">
        <f>INDEX('Presidential Data'!$A$2:$B$83,MATCH('FRED Graph'!$A404,'Presidential Data'!$A$2:$A$83,),2)</f>
        <v>Republican</v>
      </c>
      <c r="D404" s="7">
        <f t="shared" si="19"/>
        <v>3.6466379946274723E-3</v>
      </c>
      <c r="E404" s="1">
        <f t="shared" si="20"/>
        <v>262000</v>
      </c>
      <c r="F404" s="1">
        <v>72109000</v>
      </c>
    </row>
    <row r="405" spans="1:6" x14ac:dyDescent="0.2">
      <c r="A405" s="1">
        <f t="shared" si="18"/>
        <v>1972</v>
      </c>
      <c r="B405" s="2">
        <v>26299</v>
      </c>
      <c r="C405" s="5" t="str">
        <f>INDEX('Presidential Data'!$A$2:$B$83,MATCH('FRED Graph'!$A405,'Presidential Data'!$A$2:$A$83,),2)</f>
        <v>Republican</v>
      </c>
      <c r="D405" s="7">
        <f t="shared" si="19"/>
        <v>4.6041409532790638E-3</v>
      </c>
      <c r="E405" s="1">
        <f t="shared" si="20"/>
        <v>332000</v>
      </c>
      <c r="F405" s="1">
        <v>72441000</v>
      </c>
    </row>
    <row r="406" spans="1:6" x14ac:dyDescent="0.2">
      <c r="A406" s="1">
        <f t="shared" si="18"/>
        <v>1972</v>
      </c>
      <c r="B406" s="2">
        <v>26330</v>
      </c>
      <c r="C406" s="5" t="str">
        <f>INDEX('Presidential Data'!$A$2:$B$83,MATCH('FRED Graph'!$A406,'Presidential Data'!$A$2:$A$83,),2)</f>
        <v>Republican</v>
      </c>
      <c r="D406" s="7">
        <f t="shared" si="19"/>
        <v>2.8574978258168716E-3</v>
      </c>
      <c r="E406" s="1">
        <f t="shared" si="20"/>
        <v>207000</v>
      </c>
      <c r="F406" s="1">
        <v>72648000</v>
      </c>
    </row>
    <row r="407" spans="1:6" x14ac:dyDescent="0.2">
      <c r="A407" s="1">
        <f t="shared" si="18"/>
        <v>1972</v>
      </c>
      <c r="B407" s="2">
        <v>26359</v>
      </c>
      <c r="C407" s="5" t="str">
        <f>INDEX('Presidential Data'!$A$2:$B$83,MATCH('FRED Graph'!$A407,'Presidential Data'!$A$2:$A$83,),2)</f>
        <v>Republican</v>
      </c>
      <c r="D407" s="7">
        <f t="shared" si="19"/>
        <v>4.0744411408435198E-3</v>
      </c>
      <c r="E407" s="1">
        <f t="shared" si="20"/>
        <v>296000</v>
      </c>
      <c r="F407" s="1">
        <v>72944000</v>
      </c>
    </row>
    <row r="408" spans="1:6" x14ac:dyDescent="0.2">
      <c r="A408" s="1">
        <f t="shared" si="18"/>
        <v>1972</v>
      </c>
      <c r="B408" s="2">
        <v>26390</v>
      </c>
      <c r="C408" s="5" t="str">
        <f>INDEX('Presidential Data'!$A$2:$B$83,MATCH('FRED Graph'!$A408,'Presidential Data'!$A$2:$A$83,),2)</f>
        <v>Republican</v>
      </c>
      <c r="D408" s="7">
        <f t="shared" si="19"/>
        <v>2.9885939899100679E-3</v>
      </c>
      <c r="E408" s="1">
        <f t="shared" si="20"/>
        <v>218000</v>
      </c>
      <c r="F408" s="1">
        <v>73162000</v>
      </c>
    </row>
    <row r="409" spans="1:6" x14ac:dyDescent="0.2">
      <c r="A409" s="1">
        <f t="shared" si="18"/>
        <v>1972</v>
      </c>
      <c r="B409" s="2">
        <v>26420</v>
      </c>
      <c r="C409" s="5" t="str">
        <f>INDEX('Presidential Data'!$A$2:$B$83,MATCH('FRED Graph'!$A409,'Presidential Data'!$A$2:$A$83,),2)</f>
        <v>Republican</v>
      </c>
      <c r="D409" s="7">
        <f t="shared" si="19"/>
        <v>4.1961674093108445E-3</v>
      </c>
      <c r="E409" s="1">
        <f t="shared" si="20"/>
        <v>307000</v>
      </c>
      <c r="F409" s="1">
        <v>73469000</v>
      </c>
    </row>
    <row r="410" spans="1:6" x14ac:dyDescent="0.2">
      <c r="A410" s="1">
        <f t="shared" si="18"/>
        <v>1972</v>
      </c>
      <c r="B410" s="2">
        <v>26451</v>
      </c>
      <c r="C410" s="5" t="str">
        <f>INDEX('Presidential Data'!$A$2:$B$83,MATCH('FRED Graph'!$A410,'Presidential Data'!$A$2:$A$83,),2)</f>
        <v>Republican</v>
      </c>
      <c r="D410" s="7">
        <f t="shared" si="19"/>
        <v>3.933631871945991E-3</v>
      </c>
      <c r="E410" s="1">
        <f t="shared" si="20"/>
        <v>289000</v>
      </c>
      <c r="F410" s="1">
        <v>73758000</v>
      </c>
    </row>
    <row r="411" spans="1:6" x14ac:dyDescent="0.2">
      <c r="A411" s="1">
        <f t="shared" si="18"/>
        <v>1972</v>
      </c>
      <c r="B411" s="2">
        <v>26481</v>
      </c>
      <c r="C411" s="5" t="str">
        <f>INDEX('Presidential Data'!$A$2:$B$83,MATCH('FRED Graph'!$A411,'Presidential Data'!$A$2:$A$83,),2)</f>
        <v>Republican</v>
      </c>
      <c r="D411" s="7">
        <f t="shared" si="19"/>
        <v>-6.6433471623417119E-4</v>
      </c>
      <c r="E411" s="1">
        <f t="shared" si="20"/>
        <v>-49000</v>
      </c>
      <c r="F411" s="1">
        <v>73709000</v>
      </c>
    </row>
    <row r="412" spans="1:6" x14ac:dyDescent="0.2">
      <c r="A412" s="1">
        <f t="shared" si="18"/>
        <v>1972</v>
      </c>
      <c r="B412" s="2">
        <v>26512</v>
      </c>
      <c r="C412" s="5" t="str">
        <f>INDEX('Presidential Data'!$A$2:$B$83,MATCH('FRED Graph'!$A412,'Presidential Data'!$A$2:$A$83,),2)</f>
        <v>Republican</v>
      </c>
      <c r="D412" s="7">
        <f t="shared" si="19"/>
        <v>5.8608853735636086E-3</v>
      </c>
      <c r="E412" s="1">
        <f t="shared" si="20"/>
        <v>432000</v>
      </c>
      <c r="F412" s="1">
        <v>74141000</v>
      </c>
    </row>
    <row r="413" spans="1:6" x14ac:dyDescent="0.2">
      <c r="A413" s="1">
        <f t="shared" si="18"/>
        <v>1972</v>
      </c>
      <c r="B413" s="2">
        <v>26543</v>
      </c>
      <c r="C413" s="5" t="str">
        <f>INDEX('Presidential Data'!$A$2:$B$83,MATCH('FRED Graph'!$A413,'Presidential Data'!$A$2:$A$83,),2)</f>
        <v>Republican</v>
      </c>
      <c r="D413" s="7">
        <f t="shared" si="19"/>
        <v>1.6590010925129147E-3</v>
      </c>
      <c r="E413" s="1">
        <f t="shared" si="20"/>
        <v>123000</v>
      </c>
      <c r="F413" s="1">
        <v>74264000</v>
      </c>
    </row>
    <row r="414" spans="1:6" x14ac:dyDescent="0.2">
      <c r="A414" s="1">
        <f t="shared" si="18"/>
        <v>1972</v>
      </c>
      <c r="B414" s="2">
        <v>26573</v>
      </c>
      <c r="C414" s="5" t="str">
        <f>INDEX('Presidential Data'!$A$2:$B$83,MATCH('FRED Graph'!$A414,'Presidential Data'!$A$2:$A$83,),2)</f>
        <v>Republican</v>
      </c>
      <c r="D414" s="7">
        <f t="shared" si="19"/>
        <v>5.5208445545621024E-3</v>
      </c>
      <c r="E414" s="1">
        <f t="shared" si="20"/>
        <v>410000</v>
      </c>
      <c r="F414" s="1">
        <v>74674000</v>
      </c>
    </row>
    <row r="415" spans="1:6" x14ac:dyDescent="0.2">
      <c r="A415" s="1">
        <f t="shared" si="18"/>
        <v>1972</v>
      </c>
      <c r="B415" s="2">
        <v>26604</v>
      </c>
      <c r="C415" s="5" t="str">
        <f>INDEX('Presidential Data'!$A$2:$B$83,MATCH('FRED Graph'!$A415,'Presidential Data'!$A$2:$A$83,),2)</f>
        <v>Republican</v>
      </c>
      <c r="D415" s="7">
        <f t="shared" si="19"/>
        <v>4.0040710287382493E-3</v>
      </c>
      <c r="E415" s="1">
        <f t="shared" si="20"/>
        <v>299000</v>
      </c>
      <c r="F415" s="1">
        <v>74973000</v>
      </c>
    </row>
    <row r="416" spans="1:6" x14ac:dyDescent="0.2">
      <c r="A416" s="1">
        <f t="shared" si="18"/>
        <v>1972</v>
      </c>
      <c r="B416" s="2">
        <v>26634</v>
      </c>
      <c r="C416" s="5" t="str">
        <f>INDEX('Presidential Data'!$A$2:$B$83,MATCH('FRED Graph'!$A416,'Presidential Data'!$A$2:$A$83,),2)</f>
        <v>Republican</v>
      </c>
      <c r="D416" s="7">
        <f t="shared" si="19"/>
        <v>3.9347498432769131E-3</v>
      </c>
      <c r="E416" s="1">
        <f t="shared" si="20"/>
        <v>295000</v>
      </c>
      <c r="F416" s="1">
        <v>75268000</v>
      </c>
    </row>
    <row r="417" spans="1:6" x14ac:dyDescent="0.2">
      <c r="A417" s="1">
        <f t="shared" si="18"/>
        <v>1973</v>
      </c>
      <c r="B417" s="2">
        <v>26665</v>
      </c>
      <c r="C417" s="5" t="str">
        <f>INDEX('Presidential Data'!$A$2:$B$83,MATCH('FRED Graph'!$A417,'Presidential Data'!$A$2:$A$83,),2)</f>
        <v>Republican</v>
      </c>
      <c r="D417" s="7">
        <f t="shared" si="19"/>
        <v>4.6367646277302443E-3</v>
      </c>
      <c r="E417" s="1">
        <f t="shared" si="20"/>
        <v>349000</v>
      </c>
      <c r="F417" s="1">
        <v>75617000</v>
      </c>
    </row>
    <row r="418" spans="1:6" x14ac:dyDescent="0.2">
      <c r="A418" s="1">
        <f t="shared" si="18"/>
        <v>1973</v>
      </c>
      <c r="B418" s="2">
        <v>26696</v>
      </c>
      <c r="C418" s="5" t="str">
        <f>INDEX('Presidential Data'!$A$2:$B$83,MATCH('FRED Graph'!$A418,'Presidential Data'!$A$2:$A$83,),2)</f>
        <v>Republican</v>
      </c>
      <c r="D418" s="7">
        <f t="shared" si="19"/>
        <v>5.2501421637991454E-3</v>
      </c>
      <c r="E418" s="1">
        <f t="shared" si="20"/>
        <v>397000</v>
      </c>
      <c r="F418" s="1">
        <v>76014000</v>
      </c>
    </row>
    <row r="419" spans="1:6" x14ac:dyDescent="0.2">
      <c r="A419" s="1">
        <f t="shared" si="18"/>
        <v>1973</v>
      </c>
      <c r="B419" s="2">
        <v>26724</v>
      </c>
      <c r="C419" s="5" t="str">
        <f>INDEX('Presidential Data'!$A$2:$B$83,MATCH('FRED Graph'!$A419,'Presidential Data'!$A$2:$A$83,),2)</f>
        <v>Republican</v>
      </c>
      <c r="D419" s="7">
        <f t="shared" si="19"/>
        <v>3.5519772673454891E-3</v>
      </c>
      <c r="E419" s="1">
        <f t="shared" si="20"/>
        <v>270000</v>
      </c>
      <c r="F419" s="1">
        <v>76284000</v>
      </c>
    </row>
    <row r="420" spans="1:6" x14ac:dyDescent="0.2">
      <c r="A420" s="1">
        <f t="shared" si="18"/>
        <v>1973</v>
      </c>
      <c r="B420" s="2">
        <v>26755</v>
      </c>
      <c r="C420" s="5" t="str">
        <f>INDEX('Presidential Data'!$A$2:$B$83,MATCH('FRED Graph'!$A420,'Presidential Data'!$A$2:$A$83,),2)</f>
        <v>Republican</v>
      </c>
      <c r="D420" s="7">
        <f t="shared" si="19"/>
        <v>2.2416234072675789E-3</v>
      </c>
      <c r="E420" s="1">
        <f t="shared" si="20"/>
        <v>171000</v>
      </c>
      <c r="F420" s="1">
        <v>76455000</v>
      </c>
    </row>
    <row r="421" spans="1:6" x14ac:dyDescent="0.2">
      <c r="A421" s="1">
        <f t="shared" si="18"/>
        <v>1973</v>
      </c>
      <c r="B421" s="2">
        <v>26785</v>
      </c>
      <c r="C421" s="5" t="str">
        <f>INDEX('Presidential Data'!$A$2:$B$83,MATCH('FRED Graph'!$A421,'Presidential Data'!$A$2:$A$83,),2)</f>
        <v>Republican</v>
      </c>
      <c r="D421" s="7">
        <f t="shared" si="19"/>
        <v>2.5243607350729186E-3</v>
      </c>
      <c r="E421" s="1">
        <f t="shared" si="20"/>
        <v>193000</v>
      </c>
      <c r="F421" s="1">
        <v>76648000</v>
      </c>
    </row>
    <row r="422" spans="1:6" x14ac:dyDescent="0.2">
      <c r="A422" s="1">
        <f t="shared" si="18"/>
        <v>1973</v>
      </c>
      <c r="B422" s="2">
        <v>26816</v>
      </c>
      <c r="C422" s="5" t="str">
        <f>INDEX('Presidential Data'!$A$2:$B$83,MATCH('FRED Graph'!$A422,'Presidential Data'!$A$2:$A$83,),2)</f>
        <v>Republican</v>
      </c>
      <c r="D422" s="7">
        <f t="shared" si="19"/>
        <v>3.1181505062102075E-3</v>
      </c>
      <c r="E422" s="1">
        <f t="shared" si="20"/>
        <v>239000</v>
      </c>
      <c r="F422" s="1">
        <v>76887000</v>
      </c>
    </row>
    <row r="423" spans="1:6" x14ac:dyDescent="0.2">
      <c r="A423" s="1">
        <f t="shared" si="18"/>
        <v>1973</v>
      </c>
      <c r="B423" s="2">
        <v>26846</v>
      </c>
      <c r="C423" s="5" t="str">
        <f>INDEX('Presidential Data'!$A$2:$B$83,MATCH('FRED Graph'!$A423,'Presidential Data'!$A$2:$A$83,),2)</f>
        <v>Republican</v>
      </c>
      <c r="D423" s="7">
        <f t="shared" si="19"/>
        <v>3.38158596381703E-4</v>
      </c>
      <c r="E423" s="1">
        <f t="shared" si="20"/>
        <v>26000</v>
      </c>
      <c r="F423" s="1">
        <v>76913000</v>
      </c>
    </row>
    <row r="424" spans="1:6" x14ac:dyDescent="0.2">
      <c r="A424" s="1">
        <f t="shared" si="18"/>
        <v>1973</v>
      </c>
      <c r="B424" s="2">
        <v>26877</v>
      </c>
      <c r="C424" s="5" t="str">
        <f>INDEX('Presidential Data'!$A$2:$B$83,MATCH('FRED Graph'!$A424,'Presidential Data'!$A$2:$A$83,),2)</f>
        <v>Republican</v>
      </c>
      <c r="D424" s="7">
        <f t="shared" si="19"/>
        <v>3.3154343218961685E-3</v>
      </c>
      <c r="E424" s="1">
        <f t="shared" si="20"/>
        <v>255000</v>
      </c>
      <c r="F424" s="1">
        <v>77168000</v>
      </c>
    </row>
    <row r="425" spans="1:6" x14ac:dyDescent="0.2">
      <c r="A425" s="1">
        <f t="shared" si="18"/>
        <v>1973</v>
      </c>
      <c r="B425" s="2">
        <v>26908</v>
      </c>
      <c r="C425" s="5" t="str">
        <f>INDEX('Presidential Data'!$A$2:$B$83,MATCH('FRED Graph'!$A425,'Presidential Data'!$A$2:$A$83,),2)</f>
        <v>Republican</v>
      </c>
      <c r="D425" s="7">
        <f t="shared" si="19"/>
        <v>1.399543852374041E-3</v>
      </c>
      <c r="E425" s="1">
        <f t="shared" si="20"/>
        <v>108000</v>
      </c>
      <c r="F425" s="1">
        <v>77276000</v>
      </c>
    </row>
    <row r="426" spans="1:6" x14ac:dyDescent="0.2">
      <c r="A426" s="1">
        <f t="shared" si="18"/>
        <v>1973</v>
      </c>
      <c r="B426" s="2">
        <v>26938</v>
      </c>
      <c r="C426" s="5" t="str">
        <f>INDEX('Presidential Data'!$A$2:$B$83,MATCH('FRED Graph'!$A426,'Presidential Data'!$A$2:$A$83,),2)</f>
        <v>Republican</v>
      </c>
      <c r="D426" s="7">
        <f t="shared" si="19"/>
        <v>4.2833479993788495E-3</v>
      </c>
      <c r="E426" s="1">
        <f t="shared" si="20"/>
        <v>331000</v>
      </c>
      <c r="F426" s="1">
        <v>77607000</v>
      </c>
    </row>
    <row r="427" spans="1:6" x14ac:dyDescent="0.2">
      <c r="A427" s="1">
        <f t="shared" si="18"/>
        <v>1973</v>
      </c>
      <c r="B427" s="2">
        <v>26969</v>
      </c>
      <c r="C427" s="5" t="str">
        <f>INDEX('Presidential Data'!$A$2:$B$83,MATCH('FRED Graph'!$A427,'Presidential Data'!$A$2:$A$83,),2)</f>
        <v>Republican</v>
      </c>
      <c r="D427" s="7">
        <f t="shared" si="19"/>
        <v>4.0331413403430104E-3</v>
      </c>
      <c r="E427" s="1">
        <f t="shared" si="20"/>
        <v>313000</v>
      </c>
      <c r="F427" s="1">
        <v>77920000</v>
      </c>
    </row>
    <row r="428" spans="1:6" x14ac:dyDescent="0.2">
      <c r="A428" s="1">
        <f t="shared" si="18"/>
        <v>1973</v>
      </c>
      <c r="B428" s="2">
        <v>26999</v>
      </c>
      <c r="C428" s="5" t="str">
        <f>INDEX('Presidential Data'!$A$2:$B$83,MATCH('FRED Graph'!$A428,'Presidential Data'!$A$2:$A$83,),2)</f>
        <v>Republican</v>
      </c>
      <c r="D428" s="7">
        <f t="shared" si="19"/>
        <v>1.4245379876796714E-3</v>
      </c>
      <c r="E428" s="1">
        <f t="shared" si="20"/>
        <v>111000</v>
      </c>
      <c r="F428" s="1">
        <v>78031000</v>
      </c>
    </row>
    <row r="429" spans="1:6" x14ac:dyDescent="0.2">
      <c r="A429" s="1">
        <f t="shared" si="18"/>
        <v>1974</v>
      </c>
      <c r="B429" s="2">
        <v>27030</v>
      </c>
      <c r="C429" s="5" t="str">
        <f>INDEX('Presidential Data'!$A$2:$B$83,MATCH('FRED Graph'!$A429,'Presidential Data'!$A$2:$A$83,),2)</f>
        <v>Republican</v>
      </c>
      <c r="D429" s="7">
        <f t="shared" si="19"/>
        <v>8.8426394638028473E-4</v>
      </c>
      <c r="E429" s="1">
        <f t="shared" si="20"/>
        <v>69000</v>
      </c>
      <c r="F429" s="1">
        <v>78100000</v>
      </c>
    </row>
    <row r="430" spans="1:6" x14ac:dyDescent="0.2">
      <c r="A430" s="1">
        <f t="shared" si="18"/>
        <v>1974</v>
      </c>
      <c r="B430" s="2">
        <v>27061</v>
      </c>
      <c r="C430" s="5" t="str">
        <f>INDEX('Presidential Data'!$A$2:$B$83,MATCH('FRED Graph'!$A430,'Presidential Data'!$A$2:$A$83,),2)</f>
        <v>Republican</v>
      </c>
      <c r="D430" s="7">
        <f t="shared" si="19"/>
        <v>1.9718309859154928E-3</v>
      </c>
      <c r="E430" s="1">
        <f t="shared" si="20"/>
        <v>154000</v>
      </c>
      <c r="F430" s="1">
        <v>78254000</v>
      </c>
    </row>
    <row r="431" spans="1:6" x14ac:dyDescent="0.2">
      <c r="A431" s="1">
        <f t="shared" si="18"/>
        <v>1974</v>
      </c>
      <c r="B431" s="2">
        <v>27089</v>
      </c>
      <c r="C431" s="5" t="str">
        <f>INDEX('Presidential Data'!$A$2:$B$83,MATCH('FRED Graph'!$A431,'Presidential Data'!$A$2:$A$83,),2)</f>
        <v>Republican</v>
      </c>
      <c r="D431" s="7">
        <f t="shared" si="19"/>
        <v>5.3671377820942059E-4</v>
      </c>
      <c r="E431" s="1">
        <f t="shared" si="20"/>
        <v>42000</v>
      </c>
      <c r="F431" s="1">
        <v>78296000</v>
      </c>
    </row>
    <row r="432" spans="1:6" x14ac:dyDescent="0.2">
      <c r="A432" s="1">
        <f t="shared" si="18"/>
        <v>1974</v>
      </c>
      <c r="B432" s="2">
        <v>27120</v>
      </c>
      <c r="C432" s="5" t="str">
        <f>INDEX('Presidential Data'!$A$2:$B$83,MATCH('FRED Graph'!$A432,'Presidential Data'!$A$2:$A$83,),2)</f>
        <v>Republican</v>
      </c>
      <c r="D432" s="7">
        <f t="shared" si="19"/>
        <v>1.0983958312046592E-3</v>
      </c>
      <c r="E432" s="1">
        <f t="shared" si="20"/>
        <v>86000</v>
      </c>
      <c r="F432" s="1">
        <v>78382000</v>
      </c>
    </row>
    <row r="433" spans="1:6" x14ac:dyDescent="0.2">
      <c r="A433" s="1">
        <f t="shared" si="18"/>
        <v>1974</v>
      </c>
      <c r="B433" s="2">
        <v>27150</v>
      </c>
      <c r="C433" s="5" t="str">
        <f>INDEX('Presidential Data'!$A$2:$B$83,MATCH('FRED Graph'!$A433,'Presidential Data'!$A$2:$A$83,),2)</f>
        <v>Republican</v>
      </c>
      <c r="D433" s="7">
        <f t="shared" si="19"/>
        <v>2.1305912071649105E-3</v>
      </c>
      <c r="E433" s="1">
        <f t="shared" si="20"/>
        <v>167000</v>
      </c>
      <c r="F433" s="1">
        <v>78549000</v>
      </c>
    </row>
    <row r="434" spans="1:6" x14ac:dyDescent="0.2">
      <c r="A434" s="1">
        <f t="shared" si="18"/>
        <v>1974</v>
      </c>
      <c r="B434" s="2">
        <v>27181</v>
      </c>
      <c r="C434" s="5" t="str">
        <f>INDEX('Presidential Data'!$A$2:$B$83,MATCH('FRED Graph'!$A434,'Presidential Data'!$A$2:$A$83,),2)</f>
        <v>Republican</v>
      </c>
      <c r="D434" s="7">
        <f t="shared" si="19"/>
        <v>7.0019987523711313E-4</v>
      </c>
      <c r="E434" s="1">
        <f t="shared" si="20"/>
        <v>55000</v>
      </c>
      <c r="F434" s="1">
        <v>78604000</v>
      </c>
    </row>
    <row r="435" spans="1:6" x14ac:dyDescent="0.2">
      <c r="A435" s="1">
        <f t="shared" si="18"/>
        <v>1974</v>
      </c>
      <c r="B435" s="2">
        <v>27211</v>
      </c>
      <c r="C435" s="5" t="str">
        <f>INDEX('Presidential Data'!$A$2:$B$83,MATCH('FRED Graph'!$A435,'Presidential Data'!$A$2:$A$83,),2)</f>
        <v>Republican</v>
      </c>
      <c r="D435" s="7">
        <f t="shared" si="19"/>
        <v>4.0710396417485115E-4</v>
      </c>
      <c r="E435" s="1">
        <f t="shared" si="20"/>
        <v>32000</v>
      </c>
      <c r="F435" s="1">
        <v>78636000</v>
      </c>
    </row>
    <row r="436" spans="1:6" x14ac:dyDescent="0.2">
      <c r="A436" s="1">
        <f t="shared" si="18"/>
        <v>1974</v>
      </c>
      <c r="B436" s="2">
        <v>27242</v>
      </c>
      <c r="C436" s="5" t="str">
        <f>INDEX('Presidential Data'!$A$2:$B$83,MATCH('FRED Graph'!$A436,'Presidential Data'!$A$2:$A$83,),2)</f>
        <v>Republican</v>
      </c>
      <c r="D436" s="7">
        <f t="shared" si="19"/>
        <v>-2.1618597080217712E-4</v>
      </c>
      <c r="E436" s="1">
        <f t="shared" si="20"/>
        <v>-17000</v>
      </c>
      <c r="F436" s="1">
        <v>78619000</v>
      </c>
    </row>
    <row r="437" spans="1:6" x14ac:dyDescent="0.2">
      <c r="A437" s="1">
        <f t="shared" si="18"/>
        <v>1974</v>
      </c>
      <c r="B437" s="2">
        <v>27273</v>
      </c>
      <c r="C437" s="5" t="str">
        <f>INDEX('Presidential Data'!$A$2:$B$83,MATCH('FRED Graph'!$A437,'Presidential Data'!$A$2:$A$83,),2)</f>
        <v>Republican</v>
      </c>
      <c r="D437" s="7">
        <f t="shared" si="19"/>
        <v>-1.1447614444345514E-4</v>
      </c>
      <c r="E437" s="1">
        <f t="shared" si="20"/>
        <v>-9000</v>
      </c>
      <c r="F437" s="1">
        <v>78610000</v>
      </c>
    </row>
    <row r="438" spans="1:6" x14ac:dyDescent="0.2">
      <c r="A438" s="1">
        <f t="shared" si="18"/>
        <v>1974</v>
      </c>
      <c r="B438" s="2">
        <v>27303</v>
      </c>
      <c r="C438" s="5" t="str">
        <f>INDEX('Presidential Data'!$A$2:$B$83,MATCH('FRED Graph'!$A438,'Presidential Data'!$A$2:$A$83,),2)</f>
        <v>Republican</v>
      </c>
      <c r="D438" s="7">
        <f t="shared" si="19"/>
        <v>2.5442055718102023E-4</v>
      </c>
      <c r="E438" s="1">
        <f t="shared" si="20"/>
        <v>20000</v>
      </c>
      <c r="F438" s="1">
        <v>78630000</v>
      </c>
    </row>
    <row r="439" spans="1:6" x14ac:dyDescent="0.2">
      <c r="A439" s="1">
        <f t="shared" si="18"/>
        <v>1974</v>
      </c>
      <c r="B439" s="2">
        <v>27334</v>
      </c>
      <c r="C439" s="5" t="str">
        <f>INDEX('Presidential Data'!$A$2:$B$83,MATCH('FRED Graph'!$A439,'Presidential Data'!$A$2:$A$83,),2)</f>
        <v>Republican</v>
      </c>
      <c r="D439" s="7">
        <f t="shared" si="19"/>
        <v>-4.6419941498155922E-3</v>
      </c>
      <c r="E439" s="1">
        <f t="shared" si="20"/>
        <v>-365000</v>
      </c>
      <c r="F439" s="1">
        <v>78265000</v>
      </c>
    </row>
    <row r="440" spans="1:6" x14ac:dyDescent="0.2">
      <c r="A440" s="1">
        <f t="shared" si="18"/>
        <v>1974</v>
      </c>
      <c r="B440" s="2">
        <v>27364</v>
      </c>
      <c r="C440" s="5" t="str">
        <f>INDEX('Presidential Data'!$A$2:$B$83,MATCH('FRED Graph'!$A440,'Presidential Data'!$A$2:$A$83,),2)</f>
        <v>Republican</v>
      </c>
      <c r="D440" s="7">
        <f t="shared" si="19"/>
        <v>-7.8323644029898425E-3</v>
      </c>
      <c r="E440" s="1">
        <f t="shared" si="20"/>
        <v>-613000</v>
      </c>
      <c r="F440" s="1">
        <v>77652000</v>
      </c>
    </row>
    <row r="441" spans="1:6" x14ac:dyDescent="0.2">
      <c r="A441" s="1">
        <f t="shared" si="18"/>
        <v>1975</v>
      </c>
      <c r="B441" s="2">
        <v>27395</v>
      </c>
      <c r="C441" s="5" t="str">
        <f>INDEX('Presidential Data'!$A$2:$B$83,MATCH('FRED Graph'!$A441,'Presidential Data'!$A$2:$A$83,),2)</f>
        <v>Republican</v>
      </c>
      <c r="D441" s="7">
        <f t="shared" si="19"/>
        <v>-4.6231906454437749E-3</v>
      </c>
      <c r="E441" s="1">
        <f t="shared" si="20"/>
        <v>-359000</v>
      </c>
      <c r="F441" s="1">
        <v>77293000</v>
      </c>
    </row>
    <row r="442" spans="1:6" x14ac:dyDescent="0.2">
      <c r="A442" s="1">
        <f t="shared" si="18"/>
        <v>1975</v>
      </c>
      <c r="B442" s="2">
        <v>27426</v>
      </c>
      <c r="C442" s="5" t="str">
        <f>INDEX('Presidential Data'!$A$2:$B$83,MATCH('FRED Graph'!$A442,'Presidential Data'!$A$2:$A$83,),2)</f>
        <v>Republican</v>
      </c>
      <c r="D442" s="7">
        <f t="shared" si="19"/>
        <v>-4.8516683270153826E-3</v>
      </c>
      <c r="E442" s="1">
        <f t="shared" si="20"/>
        <v>-375000</v>
      </c>
      <c r="F442" s="1">
        <v>76918000</v>
      </c>
    </row>
    <row r="443" spans="1:6" x14ac:dyDescent="0.2">
      <c r="A443" s="1">
        <f t="shared" si="18"/>
        <v>1975</v>
      </c>
      <c r="B443" s="2">
        <v>27454</v>
      </c>
      <c r="C443" s="5" t="str">
        <f>INDEX('Presidential Data'!$A$2:$B$83,MATCH('FRED Graph'!$A443,'Presidential Data'!$A$2:$A$83,),2)</f>
        <v>Republican</v>
      </c>
      <c r="D443" s="7">
        <f t="shared" si="19"/>
        <v>-3.5102316752905691E-3</v>
      </c>
      <c r="E443" s="1">
        <f t="shared" si="20"/>
        <v>-270000</v>
      </c>
      <c r="F443" s="1">
        <v>76648000</v>
      </c>
    </row>
    <row r="444" spans="1:6" x14ac:dyDescent="0.2">
      <c r="A444" s="1">
        <f t="shared" si="18"/>
        <v>1975</v>
      </c>
      <c r="B444" s="2">
        <v>27485</v>
      </c>
      <c r="C444" s="5" t="str">
        <f>INDEX('Presidential Data'!$A$2:$B$83,MATCH('FRED Graph'!$A444,'Presidential Data'!$A$2:$A$83,),2)</f>
        <v>Republican</v>
      </c>
      <c r="D444" s="7">
        <f t="shared" si="19"/>
        <v>-2.4527711094875274E-3</v>
      </c>
      <c r="E444" s="1">
        <f t="shared" si="20"/>
        <v>-188000</v>
      </c>
      <c r="F444" s="1">
        <v>76460000</v>
      </c>
    </row>
    <row r="445" spans="1:6" x14ac:dyDescent="0.2">
      <c r="A445" s="1">
        <f t="shared" si="18"/>
        <v>1975</v>
      </c>
      <c r="B445" s="2">
        <v>27515</v>
      </c>
      <c r="C445" s="5" t="str">
        <f>INDEX('Presidential Data'!$A$2:$B$83,MATCH('FRED Graph'!$A445,'Presidential Data'!$A$2:$A$83,),2)</f>
        <v>Republican</v>
      </c>
      <c r="D445" s="7">
        <f t="shared" si="19"/>
        <v>2.1449123724823437E-3</v>
      </c>
      <c r="E445" s="1">
        <f t="shared" si="20"/>
        <v>164000</v>
      </c>
      <c r="F445" s="1">
        <v>76624000</v>
      </c>
    </row>
    <row r="446" spans="1:6" x14ac:dyDescent="0.2">
      <c r="A446" s="1">
        <f t="shared" si="18"/>
        <v>1975</v>
      </c>
      <c r="B446" s="2">
        <v>27546</v>
      </c>
      <c r="C446" s="5" t="str">
        <f>INDEX('Presidential Data'!$A$2:$B$83,MATCH('FRED Graph'!$A446,'Presidential Data'!$A$2:$A$83,),2)</f>
        <v>Republican</v>
      </c>
      <c r="D446" s="7">
        <f t="shared" si="19"/>
        <v>-1.3442263520567969E-3</v>
      </c>
      <c r="E446" s="1">
        <f t="shared" si="20"/>
        <v>-103000</v>
      </c>
      <c r="F446" s="1">
        <v>76521000</v>
      </c>
    </row>
    <row r="447" spans="1:6" x14ac:dyDescent="0.2">
      <c r="A447" s="1">
        <f t="shared" si="18"/>
        <v>1975</v>
      </c>
      <c r="B447" s="2">
        <v>27576</v>
      </c>
      <c r="C447" s="5" t="str">
        <f>INDEX('Presidential Data'!$A$2:$B$83,MATCH('FRED Graph'!$A447,'Presidential Data'!$A$2:$A$83,),2)</f>
        <v>Republican</v>
      </c>
      <c r="D447" s="7">
        <f t="shared" si="19"/>
        <v>3.2540087034931588E-3</v>
      </c>
      <c r="E447" s="1">
        <f t="shared" si="20"/>
        <v>249000</v>
      </c>
      <c r="F447" s="1">
        <v>76770000</v>
      </c>
    </row>
    <row r="448" spans="1:6" x14ac:dyDescent="0.2">
      <c r="A448" s="1">
        <f t="shared" si="18"/>
        <v>1975</v>
      </c>
      <c r="B448" s="2">
        <v>27607</v>
      </c>
      <c r="C448" s="5" t="str">
        <f>INDEX('Presidential Data'!$A$2:$B$83,MATCH('FRED Graph'!$A448,'Presidential Data'!$A$2:$A$83,),2)</f>
        <v>Republican</v>
      </c>
      <c r="D448" s="7">
        <f t="shared" si="19"/>
        <v>4.9889279666536406E-3</v>
      </c>
      <c r="E448" s="1">
        <f t="shared" si="20"/>
        <v>383000</v>
      </c>
      <c r="F448" s="1">
        <v>77153000</v>
      </c>
    </row>
    <row r="449" spans="1:6" x14ac:dyDescent="0.2">
      <c r="A449" s="1">
        <f t="shared" si="18"/>
        <v>1975</v>
      </c>
      <c r="B449" s="2">
        <v>27638</v>
      </c>
      <c r="C449" s="5" t="str">
        <f>INDEX('Presidential Data'!$A$2:$B$83,MATCH('FRED Graph'!$A449,'Presidential Data'!$A$2:$A$83,),2)</f>
        <v>Republican</v>
      </c>
      <c r="D449" s="7">
        <f t="shared" si="19"/>
        <v>9.7209440980908061E-4</v>
      </c>
      <c r="E449" s="1">
        <f t="shared" si="20"/>
        <v>75000</v>
      </c>
      <c r="F449" s="1">
        <v>77228000</v>
      </c>
    </row>
    <row r="450" spans="1:6" x14ac:dyDescent="0.2">
      <c r="A450" s="1">
        <f t="shared" si="18"/>
        <v>1975</v>
      </c>
      <c r="B450" s="2">
        <v>27668</v>
      </c>
      <c r="C450" s="5" t="str">
        <f>INDEX('Presidential Data'!$A$2:$B$83,MATCH('FRED Graph'!$A450,'Presidential Data'!$A$2:$A$83,),2)</f>
        <v>Republican</v>
      </c>
      <c r="D450" s="7">
        <f t="shared" si="19"/>
        <v>4.0399854974879574E-3</v>
      </c>
      <c r="E450" s="1">
        <f t="shared" si="20"/>
        <v>312000</v>
      </c>
      <c r="F450" s="1">
        <v>77540000</v>
      </c>
    </row>
    <row r="451" spans="1:6" x14ac:dyDescent="0.2">
      <c r="A451" s="1">
        <f t="shared" si="18"/>
        <v>1975</v>
      </c>
      <c r="B451" s="2">
        <v>27699</v>
      </c>
      <c r="C451" s="5" t="str">
        <f>INDEX('Presidential Data'!$A$2:$B$83,MATCH('FRED Graph'!$A451,'Presidential Data'!$A$2:$A$83,),2)</f>
        <v>Republican</v>
      </c>
      <c r="D451" s="7">
        <f t="shared" si="19"/>
        <v>1.8700025793139026E-3</v>
      </c>
      <c r="E451" s="1">
        <f t="shared" si="20"/>
        <v>145000</v>
      </c>
      <c r="F451" s="1">
        <v>77685000</v>
      </c>
    </row>
    <row r="452" spans="1:6" x14ac:dyDescent="0.2">
      <c r="A452" s="1">
        <f t="shared" si="18"/>
        <v>1975</v>
      </c>
      <c r="B452" s="2">
        <v>27729</v>
      </c>
      <c r="C452" s="5" t="str">
        <f>INDEX('Presidential Data'!$A$2:$B$83,MATCH('FRED Graph'!$A452,'Presidential Data'!$A$2:$A$83,),2)</f>
        <v>Republican</v>
      </c>
      <c r="D452" s="7">
        <f t="shared" si="19"/>
        <v>4.2736693055287376E-3</v>
      </c>
      <c r="E452" s="1">
        <f t="shared" si="20"/>
        <v>332000</v>
      </c>
      <c r="F452" s="1">
        <v>78017000</v>
      </c>
    </row>
    <row r="453" spans="1:6" x14ac:dyDescent="0.2">
      <c r="A453" s="1">
        <f t="shared" si="18"/>
        <v>1976</v>
      </c>
      <c r="B453" s="2">
        <v>27760</v>
      </c>
      <c r="C453" s="5" t="str">
        <f>INDEX('Presidential Data'!$A$2:$B$83,MATCH('FRED Graph'!$A453,'Presidential Data'!$A$2:$A$83,),2)</f>
        <v>Republican</v>
      </c>
      <c r="D453" s="7">
        <f t="shared" si="19"/>
        <v>6.2294115385108373E-3</v>
      </c>
      <c r="E453" s="1">
        <f t="shared" si="20"/>
        <v>486000</v>
      </c>
      <c r="F453" s="1">
        <v>78503000</v>
      </c>
    </row>
    <row r="454" spans="1:6" x14ac:dyDescent="0.2">
      <c r="A454" s="1">
        <f t="shared" si="18"/>
        <v>1976</v>
      </c>
      <c r="B454" s="2">
        <v>27791</v>
      </c>
      <c r="C454" s="5" t="str">
        <f>INDEX('Presidential Data'!$A$2:$B$83,MATCH('FRED Graph'!$A454,'Presidential Data'!$A$2:$A$83,),2)</f>
        <v>Republican</v>
      </c>
      <c r="D454" s="7">
        <f t="shared" si="19"/>
        <v>3.9871087729131368E-3</v>
      </c>
      <c r="E454" s="1">
        <f t="shared" si="20"/>
        <v>313000</v>
      </c>
      <c r="F454" s="1">
        <v>78816000</v>
      </c>
    </row>
    <row r="455" spans="1:6" x14ac:dyDescent="0.2">
      <c r="A455" s="1">
        <f t="shared" si="18"/>
        <v>1976</v>
      </c>
      <c r="B455" s="2">
        <v>27820</v>
      </c>
      <c r="C455" s="5" t="str">
        <f>INDEX('Presidential Data'!$A$2:$B$83,MATCH('FRED Graph'!$A455,'Presidential Data'!$A$2:$A$83,),2)</f>
        <v>Republican</v>
      </c>
      <c r="D455" s="7">
        <f t="shared" si="19"/>
        <v>2.9435647584246855E-3</v>
      </c>
      <c r="E455" s="1">
        <f t="shared" si="20"/>
        <v>232000</v>
      </c>
      <c r="F455" s="1">
        <v>79048000</v>
      </c>
    </row>
    <row r="456" spans="1:6" x14ac:dyDescent="0.2">
      <c r="A456" s="1">
        <f t="shared" si="18"/>
        <v>1976</v>
      </c>
      <c r="B456" s="2">
        <v>27851</v>
      </c>
      <c r="C456" s="5" t="str">
        <f>INDEX('Presidential Data'!$A$2:$B$83,MATCH('FRED Graph'!$A456,'Presidential Data'!$A$2:$A$83,),2)</f>
        <v>Republican</v>
      </c>
      <c r="D456" s="7">
        <f t="shared" si="19"/>
        <v>3.0867321121343994E-3</v>
      </c>
      <c r="E456" s="1">
        <f t="shared" si="20"/>
        <v>244000</v>
      </c>
      <c r="F456" s="1">
        <v>79292000</v>
      </c>
    </row>
    <row r="457" spans="1:6" x14ac:dyDescent="0.2">
      <c r="A457" s="1">
        <f t="shared" ref="A457:A520" si="21">YEAR(B457)</f>
        <v>1976</v>
      </c>
      <c r="B457" s="2">
        <v>27881</v>
      </c>
      <c r="C457" s="5" t="str">
        <f>INDEX('Presidential Data'!$A$2:$B$83,MATCH('FRED Graph'!$A457,'Presidential Data'!$A$2:$A$83,),2)</f>
        <v>Republican</v>
      </c>
      <c r="D457" s="7">
        <f t="shared" si="19"/>
        <v>2.5223225546082835E-4</v>
      </c>
      <c r="E457" s="1">
        <f t="shared" si="20"/>
        <v>20000</v>
      </c>
      <c r="F457" s="1">
        <v>79312000</v>
      </c>
    </row>
    <row r="458" spans="1:6" x14ac:dyDescent="0.2">
      <c r="A458" s="1">
        <f t="shared" si="21"/>
        <v>1976</v>
      </c>
      <c r="B458" s="2">
        <v>27912</v>
      </c>
      <c r="C458" s="5" t="str">
        <f>INDEX('Presidential Data'!$A$2:$B$83,MATCH('FRED Graph'!$A458,'Presidential Data'!$A$2:$A$83,),2)</f>
        <v>Republican</v>
      </c>
      <c r="D458" s="7">
        <f t="shared" si="19"/>
        <v>8.0693968125882594E-4</v>
      </c>
      <c r="E458" s="1">
        <f t="shared" si="20"/>
        <v>64000</v>
      </c>
      <c r="F458" s="1">
        <v>79376000</v>
      </c>
    </row>
    <row r="459" spans="1:6" x14ac:dyDescent="0.2">
      <c r="A459" s="1">
        <f t="shared" si="21"/>
        <v>1976</v>
      </c>
      <c r="B459" s="2">
        <v>27942</v>
      </c>
      <c r="C459" s="5" t="str">
        <f>INDEX('Presidential Data'!$A$2:$B$83,MATCH('FRED Graph'!$A459,'Presidential Data'!$A$2:$A$83,),2)</f>
        <v>Republican</v>
      </c>
      <c r="D459" s="7">
        <f t="shared" ref="D459:D522" si="22">E459/F458</f>
        <v>2.1543035678290665E-3</v>
      </c>
      <c r="E459" s="1">
        <f t="shared" ref="E459:E522" si="23">F459-F458</f>
        <v>171000</v>
      </c>
      <c r="F459" s="1">
        <v>79547000</v>
      </c>
    </row>
    <row r="460" spans="1:6" x14ac:dyDescent="0.2">
      <c r="A460" s="1">
        <f t="shared" si="21"/>
        <v>1976</v>
      </c>
      <c r="B460" s="2">
        <v>27973</v>
      </c>
      <c r="C460" s="5" t="str">
        <f>INDEX('Presidential Data'!$A$2:$B$83,MATCH('FRED Graph'!$A460,'Presidential Data'!$A$2:$A$83,),2)</f>
        <v>Republican</v>
      </c>
      <c r="D460" s="7">
        <f t="shared" si="22"/>
        <v>1.9736759400103086E-3</v>
      </c>
      <c r="E460" s="1">
        <f t="shared" si="23"/>
        <v>157000</v>
      </c>
      <c r="F460" s="1">
        <v>79704000</v>
      </c>
    </row>
    <row r="461" spans="1:6" x14ac:dyDescent="0.2">
      <c r="A461" s="1">
        <f t="shared" si="21"/>
        <v>1976</v>
      </c>
      <c r="B461" s="2">
        <v>28004</v>
      </c>
      <c r="C461" s="5" t="str">
        <f>INDEX('Presidential Data'!$A$2:$B$83,MATCH('FRED Graph'!$A461,'Presidential Data'!$A$2:$A$83,),2)</f>
        <v>Republican</v>
      </c>
      <c r="D461" s="7">
        <f t="shared" si="22"/>
        <v>2.3587272909766136E-3</v>
      </c>
      <c r="E461" s="1">
        <f t="shared" si="23"/>
        <v>188000</v>
      </c>
      <c r="F461" s="1">
        <v>79892000</v>
      </c>
    </row>
    <row r="462" spans="1:6" x14ac:dyDescent="0.2">
      <c r="A462" s="1">
        <f t="shared" si="21"/>
        <v>1976</v>
      </c>
      <c r="B462" s="2">
        <v>28034</v>
      </c>
      <c r="C462" s="5" t="str">
        <f>INDEX('Presidential Data'!$A$2:$B$83,MATCH('FRED Graph'!$A462,'Presidential Data'!$A$2:$A$83,),2)</f>
        <v>Republican</v>
      </c>
      <c r="D462" s="7">
        <f t="shared" si="22"/>
        <v>2.3782105842887899E-4</v>
      </c>
      <c r="E462" s="1">
        <f t="shared" si="23"/>
        <v>19000</v>
      </c>
      <c r="F462" s="1">
        <v>79911000</v>
      </c>
    </row>
    <row r="463" spans="1:6" x14ac:dyDescent="0.2">
      <c r="A463" s="1">
        <f t="shared" si="21"/>
        <v>1976</v>
      </c>
      <c r="B463" s="2">
        <v>28065</v>
      </c>
      <c r="C463" s="5" t="str">
        <f>INDEX('Presidential Data'!$A$2:$B$83,MATCH('FRED Graph'!$A463,'Presidential Data'!$A$2:$A$83,),2)</f>
        <v>Republican</v>
      </c>
      <c r="D463" s="7">
        <f t="shared" si="22"/>
        <v>4.117080251780105E-3</v>
      </c>
      <c r="E463" s="1">
        <f t="shared" si="23"/>
        <v>329000</v>
      </c>
      <c r="F463" s="1">
        <v>80240000</v>
      </c>
    </row>
    <row r="464" spans="1:6" x14ac:dyDescent="0.2">
      <c r="A464" s="1">
        <f t="shared" si="21"/>
        <v>1976</v>
      </c>
      <c r="B464" s="2">
        <v>28095</v>
      </c>
      <c r="C464" s="5" t="str">
        <f>INDEX('Presidential Data'!$A$2:$B$83,MATCH('FRED Graph'!$A464,'Presidential Data'!$A$2:$A$83,),2)</f>
        <v>Republican</v>
      </c>
      <c r="D464" s="7">
        <f t="shared" si="22"/>
        <v>2.5922233300099701E-3</v>
      </c>
      <c r="E464" s="1">
        <f t="shared" si="23"/>
        <v>208000</v>
      </c>
      <c r="F464" s="1">
        <v>80448000</v>
      </c>
    </row>
    <row r="465" spans="1:6" x14ac:dyDescent="0.2">
      <c r="A465" s="1">
        <f t="shared" si="21"/>
        <v>1977</v>
      </c>
      <c r="B465" s="2">
        <v>28126</v>
      </c>
      <c r="C465" s="5" t="str">
        <f>INDEX('Presidential Data'!$A$2:$B$83,MATCH('FRED Graph'!$A465,'Presidential Data'!$A$2:$A$83,),2)</f>
        <v>Democratic</v>
      </c>
      <c r="D465" s="7">
        <f t="shared" si="22"/>
        <v>3.0081543357199682E-3</v>
      </c>
      <c r="E465" s="1">
        <f t="shared" si="23"/>
        <v>242000</v>
      </c>
      <c r="F465" s="1">
        <v>80690000</v>
      </c>
    </row>
    <row r="466" spans="1:6" x14ac:dyDescent="0.2">
      <c r="A466" s="1">
        <f t="shared" si="21"/>
        <v>1977</v>
      </c>
      <c r="B466" s="2">
        <v>28157</v>
      </c>
      <c r="C466" s="5" t="str">
        <f>INDEX('Presidential Data'!$A$2:$B$83,MATCH('FRED Graph'!$A466,'Presidential Data'!$A$2:$A$83,),2)</f>
        <v>Democratic</v>
      </c>
      <c r="D466" s="7">
        <f t="shared" si="22"/>
        <v>3.6931466104845705E-3</v>
      </c>
      <c r="E466" s="1">
        <f t="shared" si="23"/>
        <v>298000</v>
      </c>
      <c r="F466" s="1">
        <v>80988000</v>
      </c>
    </row>
    <row r="467" spans="1:6" x14ac:dyDescent="0.2">
      <c r="A467" s="1">
        <f t="shared" si="21"/>
        <v>1977</v>
      </c>
      <c r="B467" s="2">
        <v>28185</v>
      </c>
      <c r="C467" s="5" t="str">
        <f>INDEX('Presidential Data'!$A$2:$B$83,MATCH('FRED Graph'!$A467,'Presidential Data'!$A$2:$A$83,),2)</f>
        <v>Democratic</v>
      </c>
      <c r="D467" s="7">
        <f t="shared" si="22"/>
        <v>4.976045833950709E-3</v>
      </c>
      <c r="E467" s="1">
        <f t="shared" si="23"/>
        <v>403000</v>
      </c>
      <c r="F467" s="1">
        <v>81391000</v>
      </c>
    </row>
    <row r="468" spans="1:6" x14ac:dyDescent="0.2">
      <c r="A468" s="1">
        <f t="shared" si="21"/>
        <v>1977</v>
      </c>
      <c r="B468" s="2">
        <v>28216</v>
      </c>
      <c r="C468" s="5" t="str">
        <f>INDEX('Presidential Data'!$A$2:$B$83,MATCH('FRED Graph'!$A468,'Presidential Data'!$A$2:$A$83,),2)</f>
        <v>Democratic</v>
      </c>
      <c r="D468" s="7">
        <f t="shared" si="22"/>
        <v>4.1405069356562768E-3</v>
      </c>
      <c r="E468" s="1">
        <f t="shared" si="23"/>
        <v>337000</v>
      </c>
      <c r="F468" s="1">
        <v>81728000</v>
      </c>
    </row>
    <row r="469" spans="1:6" x14ac:dyDescent="0.2">
      <c r="A469" s="1">
        <f t="shared" si="21"/>
        <v>1977</v>
      </c>
      <c r="B469" s="2">
        <v>28246</v>
      </c>
      <c r="C469" s="5" t="str">
        <f>INDEX('Presidential Data'!$A$2:$B$83,MATCH('FRED Graph'!$A469,'Presidential Data'!$A$2:$A$83,),2)</f>
        <v>Democratic</v>
      </c>
      <c r="D469" s="7">
        <f t="shared" si="22"/>
        <v>4.4048551292090836E-3</v>
      </c>
      <c r="E469" s="1">
        <f t="shared" si="23"/>
        <v>360000</v>
      </c>
      <c r="F469" s="1">
        <v>82088000</v>
      </c>
    </row>
    <row r="470" spans="1:6" x14ac:dyDescent="0.2">
      <c r="A470" s="1">
        <f t="shared" si="21"/>
        <v>1977</v>
      </c>
      <c r="B470" s="2">
        <v>28277</v>
      </c>
      <c r="C470" s="5" t="str">
        <f>INDEX('Presidential Data'!$A$2:$B$83,MATCH('FRED Graph'!$A470,'Presidential Data'!$A$2:$A$83,),2)</f>
        <v>Democratic</v>
      </c>
      <c r="D470" s="7">
        <f t="shared" si="22"/>
        <v>4.8728194133125426E-3</v>
      </c>
      <c r="E470" s="1">
        <f t="shared" si="23"/>
        <v>400000</v>
      </c>
      <c r="F470" s="1">
        <v>82488000</v>
      </c>
    </row>
    <row r="471" spans="1:6" x14ac:dyDescent="0.2">
      <c r="A471" s="1">
        <f t="shared" si="21"/>
        <v>1977</v>
      </c>
      <c r="B471" s="2">
        <v>28307</v>
      </c>
      <c r="C471" s="5" t="str">
        <f>INDEX('Presidential Data'!$A$2:$B$83,MATCH('FRED Graph'!$A471,'Presidential Data'!$A$2:$A$83,),2)</f>
        <v>Democratic</v>
      </c>
      <c r="D471" s="7">
        <f t="shared" si="22"/>
        <v>4.1945495102317914E-3</v>
      </c>
      <c r="E471" s="1">
        <f t="shared" si="23"/>
        <v>346000</v>
      </c>
      <c r="F471" s="1">
        <v>82834000</v>
      </c>
    </row>
    <row r="472" spans="1:6" x14ac:dyDescent="0.2">
      <c r="A472" s="1">
        <f t="shared" si="21"/>
        <v>1977</v>
      </c>
      <c r="B472" s="2">
        <v>28338</v>
      </c>
      <c r="C472" s="5" t="str">
        <f>INDEX('Presidential Data'!$A$2:$B$83,MATCH('FRED Graph'!$A472,'Presidential Data'!$A$2:$A$83,),2)</f>
        <v>Democratic</v>
      </c>
      <c r="D472" s="7">
        <f t="shared" si="22"/>
        <v>2.9094333244802859E-3</v>
      </c>
      <c r="E472" s="1">
        <f t="shared" si="23"/>
        <v>241000</v>
      </c>
      <c r="F472" s="1">
        <v>83075000</v>
      </c>
    </row>
    <row r="473" spans="1:6" x14ac:dyDescent="0.2">
      <c r="A473" s="1">
        <f t="shared" si="21"/>
        <v>1977</v>
      </c>
      <c r="B473" s="2">
        <v>28369</v>
      </c>
      <c r="C473" s="5" t="str">
        <f>INDEX('Presidential Data'!$A$2:$B$83,MATCH('FRED Graph'!$A473,'Presidential Data'!$A$2:$A$83,),2)</f>
        <v>Democratic</v>
      </c>
      <c r="D473" s="7">
        <f t="shared" si="22"/>
        <v>5.5010532651218781E-3</v>
      </c>
      <c r="E473" s="1">
        <f t="shared" si="23"/>
        <v>457000</v>
      </c>
      <c r="F473" s="1">
        <v>83532000</v>
      </c>
    </row>
    <row r="474" spans="1:6" x14ac:dyDescent="0.2">
      <c r="A474" s="1">
        <f t="shared" si="21"/>
        <v>1977</v>
      </c>
      <c r="B474" s="2">
        <v>28399</v>
      </c>
      <c r="C474" s="5" t="str">
        <f>INDEX('Presidential Data'!$A$2:$B$83,MATCH('FRED Graph'!$A474,'Presidential Data'!$A$2:$A$83,),2)</f>
        <v>Democratic</v>
      </c>
      <c r="D474" s="7">
        <f t="shared" si="22"/>
        <v>3.2083512905233921E-3</v>
      </c>
      <c r="E474" s="1">
        <f t="shared" si="23"/>
        <v>268000</v>
      </c>
      <c r="F474" s="1">
        <v>83800000</v>
      </c>
    </row>
    <row r="475" spans="1:6" x14ac:dyDescent="0.2">
      <c r="A475" s="1">
        <f t="shared" si="21"/>
        <v>1977</v>
      </c>
      <c r="B475" s="2">
        <v>28430</v>
      </c>
      <c r="C475" s="5" t="str">
        <f>INDEX('Presidential Data'!$A$2:$B$83,MATCH('FRED Graph'!$A475,'Presidential Data'!$A$2:$A$83,),2)</f>
        <v>Democratic</v>
      </c>
      <c r="D475" s="7">
        <f t="shared" si="22"/>
        <v>4.4510739856801909E-3</v>
      </c>
      <c r="E475" s="1">
        <f t="shared" si="23"/>
        <v>373000</v>
      </c>
      <c r="F475" s="1">
        <v>84173000</v>
      </c>
    </row>
    <row r="476" spans="1:6" x14ac:dyDescent="0.2">
      <c r="A476" s="1">
        <f t="shared" si="21"/>
        <v>1977</v>
      </c>
      <c r="B476" s="2">
        <v>28460</v>
      </c>
      <c r="C476" s="5" t="str">
        <f>INDEX('Presidential Data'!$A$2:$B$83,MATCH('FRED Graph'!$A476,'Presidential Data'!$A$2:$A$83,),2)</f>
        <v>Democratic</v>
      </c>
      <c r="D476" s="7">
        <f t="shared" si="22"/>
        <v>2.8156297149917434E-3</v>
      </c>
      <c r="E476" s="1">
        <f t="shared" si="23"/>
        <v>237000</v>
      </c>
      <c r="F476" s="1">
        <v>84410000</v>
      </c>
    </row>
    <row r="477" spans="1:6" x14ac:dyDescent="0.2">
      <c r="A477" s="1">
        <f t="shared" si="21"/>
        <v>1978</v>
      </c>
      <c r="B477" s="2">
        <v>28491</v>
      </c>
      <c r="C477" s="5" t="str">
        <f>INDEX('Presidential Data'!$A$2:$B$83,MATCH('FRED Graph'!$A477,'Presidential Data'!$A$2:$A$83,),2)</f>
        <v>Democratic</v>
      </c>
      <c r="D477" s="7">
        <f t="shared" si="22"/>
        <v>2.1798365122615805E-3</v>
      </c>
      <c r="E477" s="1">
        <f t="shared" si="23"/>
        <v>184000</v>
      </c>
      <c r="F477" s="1">
        <v>84594000</v>
      </c>
    </row>
    <row r="478" spans="1:6" x14ac:dyDescent="0.2">
      <c r="A478" s="1">
        <f t="shared" si="21"/>
        <v>1978</v>
      </c>
      <c r="B478" s="2">
        <v>28522</v>
      </c>
      <c r="C478" s="5" t="str">
        <f>INDEX('Presidential Data'!$A$2:$B$83,MATCH('FRED Graph'!$A478,'Presidential Data'!$A$2:$A$83,),2)</f>
        <v>Democratic</v>
      </c>
      <c r="D478" s="7">
        <f t="shared" si="22"/>
        <v>4.1846939499255269E-3</v>
      </c>
      <c r="E478" s="1">
        <f t="shared" si="23"/>
        <v>354000</v>
      </c>
      <c r="F478" s="1">
        <v>84948000</v>
      </c>
    </row>
    <row r="479" spans="1:6" x14ac:dyDescent="0.2">
      <c r="A479" s="1">
        <f t="shared" si="21"/>
        <v>1978</v>
      </c>
      <c r="B479" s="2">
        <v>28550</v>
      </c>
      <c r="C479" s="5" t="str">
        <f>INDEX('Presidential Data'!$A$2:$B$83,MATCH('FRED Graph'!$A479,'Presidential Data'!$A$2:$A$83,),2)</f>
        <v>Democratic</v>
      </c>
      <c r="D479" s="7">
        <f t="shared" si="22"/>
        <v>6.0272166501859964E-3</v>
      </c>
      <c r="E479" s="1">
        <f t="shared" si="23"/>
        <v>512000</v>
      </c>
      <c r="F479" s="1">
        <v>85460000</v>
      </c>
    </row>
    <row r="480" spans="1:6" x14ac:dyDescent="0.2">
      <c r="A480" s="1">
        <f t="shared" si="21"/>
        <v>1978</v>
      </c>
      <c r="B480" s="2">
        <v>28581</v>
      </c>
      <c r="C480" s="5" t="str">
        <f>INDEX('Presidential Data'!$A$2:$B$83,MATCH('FRED Graph'!$A480,'Presidential Data'!$A$2:$A$83,),2)</f>
        <v>Democratic</v>
      </c>
      <c r="D480" s="7">
        <f t="shared" si="22"/>
        <v>8.2143692955768781E-3</v>
      </c>
      <c r="E480" s="1">
        <f t="shared" si="23"/>
        <v>702000</v>
      </c>
      <c r="F480" s="1">
        <v>86162000</v>
      </c>
    </row>
    <row r="481" spans="1:6" x14ac:dyDescent="0.2">
      <c r="A481" s="1">
        <f t="shared" si="21"/>
        <v>1978</v>
      </c>
      <c r="B481" s="2">
        <v>28611</v>
      </c>
      <c r="C481" s="5" t="str">
        <f>INDEX('Presidential Data'!$A$2:$B$83,MATCH('FRED Graph'!$A481,'Presidential Data'!$A$2:$A$83,),2)</f>
        <v>Democratic</v>
      </c>
      <c r="D481" s="7">
        <f t="shared" si="22"/>
        <v>4.0272974164945107E-3</v>
      </c>
      <c r="E481" s="1">
        <f t="shared" si="23"/>
        <v>347000</v>
      </c>
      <c r="F481" s="1">
        <v>86509000</v>
      </c>
    </row>
    <row r="482" spans="1:6" x14ac:dyDescent="0.2">
      <c r="A482" s="1">
        <f t="shared" si="21"/>
        <v>1978</v>
      </c>
      <c r="B482" s="2">
        <v>28642</v>
      </c>
      <c r="C482" s="5" t="str">
        <f>INDEX('Presidential Data'!$A$2:$B$83,MATCH('FRED Graph'!$A482,'Presidential Data'!$A$2:$A$83,),2)</f>
        <v>Democratic</v>
      </c>
      <c r="D482" s="7">
        <f t="shared" si="22"/>
        <v>5.0977354957287679E-3</v>
      </c>
      <c r="E482" s="1">
        <f t="shared" si="23"/>
        <v>441000</v>
      </c>
      <c r="F482" s="1">
        <v>86950000</v>
      </c>
    </row>
    <row r="483" spans="1:6" x14ac:dyDescent="0.2">
      <c r="A483" s="1">
        <f t="shared" si="21"/>
        <v>1978</v>
      </c>
      <c r="B483" s="2">
        <v>28672</v>
      </c>
      <c r="C483" s="5" t="str">
        <f>INDEX('Presidential Data'!$A$2:$B$83,MATCH('FRED Graph'!$A483,'Presidential Data'!$A$2:$A$83,),2)</f>
        <v>Democratic</v>
      </c>
      <c r="D483" s="7">
        <f t="shared" si="22"/>
        <v>2.9212190914318574E-3</v>
      </c>
      <c r="E483" s="1">
        <f t="shared" si="23"/>
        <v>254000</v>
      </c>
      <c r="F483" s="1">
        <v>87204000</v>
      </c>
    </row>
    <row r="484" spans="1:6" x14ac:dyDescent="0.2">
      <c r="A484" s="1">
        <f t="shared" si="21"/>
        <v>1978</v>
      </c>
      <c r="B484" s="2">
        <v>28703</v>
      </c>
      <c r="C484" s="5" t="str">
        <f>INDEX('Presidential Data'!$A$2:$B$83,MATCH('FRED Graph'!$A484,'Presidential Data'!$A$2:$A$83,),2)</f>
        <v>Democratic</v>
      </c>
      <c r="D484" s="7">
        <f t="shared" si="22"/>
        <v>3.1993945231870097E-3</v>
      </c>
      <c r="E484" s="1">
        <f t="shared" si="23"/>
        <v>279000</v>
      </c>
      <c r="F484" s="1">
        <v>87483000</v>
      </c>
    </row>
    <row r="485" spans="1:6" x14ac:dyDescent="0.2">
      <c r="A485" s="1">
        <f t="shared" si="21"/>
        <v>1978</v>
      </c>
      <c r="B485" s="2">
        <v>28734</v>
      </c>
      <c r="C485" s="5" t="str">
        <f>INDEX('Presidential Data'!$A$2:$B$83,MATCH('FRED Graph'!$A485,'Presidential Data'!$A$2:$A$83,),2)</f>
        <v>Democratic</v>
      </c>
      <c r="D485" s="7">
        <f t="shared" si="22"/>
        <v>1.5774493330132711E-3</v>
      </c>
      <c r="E485" s="1">
        <f t="shared" si="23"/>
        <v>138000</v>
      </c>
      <c r="F485" s="1">
        <v>87621000</v>
      </c>
    </row>
    <row r="486" spans="1:6" x14ac:dyDescent="0.2">
      <c r="A486" s="1">
        <f t="shared" si="21"/>
        <v>1978</v>
      </c>
      <c r="B486" s="2">
        <v>28764</v>
      </c>
      <c r="C486" s="5" t="str">
        <f>INDEX('Presidential Data'!$A$2:$B$83,MATCH('FRED Graph'!$A486,'Presidential Data'!$A$2:$A$83,),2)</f>
        <v>Democratic</v>
      </c>
      <c r="D486" s="7">
        <f t="shared" si="22"/>
        <v>3.8232843724677872E-3</v>
      </c>
      <c r="E486" s="1">
        <f t="shared" si="23"/>
        <v>335000</v>
      </c>
      <c r="F486" s="1">
        <v>87956000</v>
      </c>
    </row>
    <row r="487" spans="1:6" x14ac:dyDescent="0.2">
      <c r="A487" s="1">
        <f t="shared" si="21"/>
        <v>1978</v>
      </c>
      <c r="B487" s="2">
        <v>28795</v>
      </c>
      <c r="C487" s="5" t="str">
        <f>INDEX('Presidential Data'!$A$2:$B$83,MATCH('FRED Graph'!$A487,'Presidential Data'!$A$2:$A$83,),2)</f>
        <v>Democratic</v>
      </c>
      <c r="D487" s="7">
        <f t="shared" si="22"/>
        <v>4.9456546455045707E-3</v>
      </c>
      <c r="E487" s="1">
        <f t="shared" si="23"/>
        <v>435000</v>
      </c>
      <c r="F487" s="1">
        <v>88391000</v>
      </c>
    </row>
    <row r="488" spans="1:6" x14ac:dyDescent="0.2">
      <c r="A488" s="1">
        <f t="shared" si="21"/>
        <v>1978</v>
      </c>
      <c r="B488" s="2">
        <v>28825</v>
      </c>
      <c r="C488" s="5" t="str">
        <f>INDEX('Presidential Data'!$A$2:$B$83,MATCH('FRED Graph'!$A488,'Presidential Data'!$A$2:$A$83,),2)</f>
        <v>Democratic</v>
      </c>
      <c r="D488" s="7">
        <f t="shared" si="22"/>
        <v>3.1677433222839428E-3</v>
      </c>
      <c r="E488" s="1">
        <f t="shared" si="23"/>
        <v>280000</v>
      </c>
      <c r="F488" s="1">
        <v>88671000</v>
      </c>
    </row>
    <row r="489" spans="1:6" x14ac:dyDescent="0.2">
      <c r="A489" s="1">
        <f t="shared" si="21"/>
        <v>1979</v>
      </c>
      <c r="B489" s="2">
        <v>28856</v>
      </c>
      <c r="C489" s="5" t="str">
        <f>INDEX('Presidential Data'!$A$2:$B$83,MATCH('FRED Graph'!$A489,'Presidential Data'!$A$2:$A$83,),2)</f>
        <v>Democratic</v>
      </c>
      <c r="D489" s="7">
        <f t="shared" si="22"/>
        <v>1.5450372726144963E-3</v>
      </c>
      <c r="E489" s="1">
        <f t="shared" si="23"/>
        <v>137000</v>
      </c>
      <c r="F489" s="1">
        <v>88808000</v>
      </c>
    </row>
    <row r="490" spans="1:6" x14ac:dyDescent="0.2">
      <c r="A490" s="1">
        <f t="shared" si="21"/>
        <v>1979</v>
      </c>
      <c r="B490" s="2">
        <v>28887</v>
      </c>
      <c r="C490" s="5" t="str">
        <f>INDEX('Presidential Data'!$A$2:$B$83,MATCH('FRED Graph'!$A490,'Presidential Data'!$A$2:$A$83,),2)</f>
        <v>Democratic</v>
      </c>
      <c r="D490" s="7">
        <f t="shared" si="22"/>
        <v>2.7812809656787675E-3</v>
      </c>
      <c r="E490" s="1">
        <f t="shared" si="23"/>
        <v>247000</v>
      </c>
      <c r="F490" s="1">
        <v>89055000</v>
      </c>
    </row>
    <row r="491" spans="1:6" x14ac:dyDescent="0.2">
      <c r="A491" s="1">
        <f t="shared" si="21"/>
        <v>1979</v>
      </c>
      <c r="B491" s="2">
        <v>28915</v>
      </c>
      <c r="C491" s="5" t="str">
        <f>INDEX('Presidential Data'!$A$2:$B$83,MATCH('FRED Graph'!$A491,'Presidential Data'!$A$2:$A$83,),2)</f>
        <v>Democratic</v>
      </c>
      <c r="D491" s="7">
        <f t="shared" si="22"/>
        <v>4.7611026893492787E-3</v>
      </c>
      <c r="E491" s="1">
        <f t="shared" si="23"/>
        <v>424000</v>
      </c>
      <c r="F491" s="1">
        <v>89479000</v>
      </c>
    </row>
    <row r="492" spans="1:6" x14ac:dyDescent="0.2">
      <c r="A492" s="1">
        <f t="shared" si="21"/>
        <v>1979</v>
      </c>
      <c r="B492" s="2">
        <v>28946</v>
      </c>
      <c r="C492" s="5" t="str">
        <f>INDEX('Presidential Data'!$A$2:$B$83,MATCH('FRED Graph'!$A492,'Presidential Data'!$A$2:$A$83,),2)</f>
        <v>Democratic</v>
      </c>
      <c r="D492" s="7">
        <f t="shared" si="22"/>
        <v>-6.9290001005822594E-4</v>
      </c>
      <c r="E492" s="1">
        <f t="shared" si="23"/>
        <v>-62000</v>
      </c>
      <c r="F492" s="1">
        <v>89417000</v>
      </c>
    </row>
    <row r="493" spans="1:6" x14ac:dyDescent="0.2">
      <c r="A493" s="1">
        <f t="shared" si="21"/>
        <v>1979</v>
      </c>
      <c r="B493" s="2">
        <v>28976</v>
      </c>
      <c r="C493" s="5" t="str">
        <f>INDEX('Presidential Data'!$A$2:$B$83,MATCH('FRED Graph'!$A493,'Presidential Data'!$A$2:$A$83,),2)</f>
        <v>Democratic</v>
      </c>
      <c r="D493" s="7">
        <f t="shared" si="22"/>
        <v>4.1602827202880882E-3</v>
      </c>
      <c r="E493" s="1">
        <f t="shared" si="23"/>
        <v>372000</v>
      </c>
      <c r="F493" s="1">
        <v>89789000</v>
      </c>
    </row>
    <row r="494" spans="1:6" x14ac:dyDescent="0.2">
      <c r="A494" s="1">
        <f t="shared" si="21"/>
        <v>1979</v>
      </c>
      <c r="B494" s="2">
        <v>29007</v>
      </c>
      <c r="C494" s="5" t="str">
        <f>INDEX('Presidential Data'!$A$2:$B$83,MATCH('FRED Graph'!$A494,'Presidential Data'!$A$2:$A$83,),2)</f>
        <v>Democratic</v>
      </c>
      <c r="D494" s="7">
        <f t="shared" si="22"/>
        <v>3.552773725066545E-3</v>
      </c>
      <c r="E494" s="1">
        <f t="shared" si="23"/>
        <v>319000</v>
      </c>
      <c r="F494" s="1">
        <v>90108000</v>
      </c>
    </row>
    <row r="495" spans="1:6" x14ac:dyDescent="0.2">
      <c r="A495" s="1">
        <f t="shared" si="21"/>
        <v>1979</v>
      </c>
      <c r="B495" s="2">
        <v>29037</v>
      </c>
      <c r="C495" s="5" t="str">
        <f>INDEX('Presidential Data'!$A$2:$B$83,MATCH('FRED Graph'!$A495,'Presidential Data'!$A$2:$A$83,),2)</f>
        <v>Democratic</v>
      </c>
      <c r="D495" s="7">
        <f t="shared" si="22"/>
        <v>1.2096595196874861E-3</v>
      </c>
      <c r="E495" s="1">
        <f t="shared" si="23"/>
        <v>109000</v>
      </c>
      <c r="F495" s="1">
        <v>90217000</v>
      </c>
    </row>
    <row r="496" spans="1:6" x14ac:dyDescent="0.2">
      <c r="A496" s="1">
        <f t="shared" si="21"/>
        <v>1979</v>
      </c>
      <c r="B496" s="2">
        <v>29068</v>
      </c>
      <c r="C496" s="5" t="str">
        <f>INDEX('Presidential Data'!$A$2:$B$83,MATCH('FRED Graph'!$A496,'Presidential Data'!$A$2:$A$83,),2)</f>
        <v>Democratic</v>
      </c>
      <c r="D496" s="7">
        <f t="shared" si="22"/>
        <v>9.2000399037875347E-4</v>
      </c>
      <c r="E496" s="1">
        <f t="shared" si="23"/>
        <v>83000</v>
      </c>
      <c r="F496" s="1">
        <v>90300000</v>
      </c>
    </row>
    <row r="497" spans="1:6" x14ac:dyDescent="0.2">
      <c r="A497" s="1">
        <f t="shared" si="21"/>
        <v>1979</v>
      </c>
      <c r="B497" s="2">
        <v>29099</v>
      </c>
      <c r="C497" s="5" t="str">
        <f>INDEX('Presidential Data'!$A$2:$B$83,MATCH('FRED Graph'!$A497,'Presidential Data'!$A$2:$A$83,),2)</f>
        <v>Democratic</v>
      </c>
      <c r="D497" s="7">
        <f t="shared" si="22"/>
        <v>2.990033222591362E-4</v>
      </c>
      <c r="E497" s="1">
        <f t="shared" si="23"/>
        <v>27000</v>
      </c>
      <c r="F497" s="1">
        <v>90327000</v>
      </c>
    </row>
    <row r="498" spans="1:6" x14ac:dyDescent="0.2">
      <c r="A498" s="1">
        <f t="shared" si="21"/>
        <v>1979</v>
      </c>
      <c r="B498" s="2">
        <v>29129</v>
      </c>
      <c r="C498" s="5" t="str">
        <f>INDEX('Presidential Data'!$A$2:$B$83,MATCH('FRED Graph'!$A498,'Presidential Data'!$A$2:$A$83,),2)</f>
        <v>Democratic</v>
      </c>
      <c r="D498" s="7">
        <f t="shared" si="22"/>
        <v>1.7049165808672932E-3</v>
      </c>
      <c r="E498" s="1">
        <f t="shared" si="23"/>
        <v>154000</v>
      </c>
      <c r="F498" s="1">
        <v>90481000</v>
      </c>
    </row>
    <row r="499" spans="1:6" x14ac:dyDescent="0.2">
      <c r="A499" s="1">
        <f t="shared" si="21"/>
        <v>1979</v>
      </c>
      <c r="B499" s="2">
        <v>29160</v>
      </c>
      <c r="C499" s="5" t="str">
        <f>INDEX('Presidential Data'!$A$2:$B$83,MATCH('FRED Graph'!$A499,'Presidential Data'!$A$2:$A$83,),2)</f>
        <v>Democratic</v>
      </c>
      <c r="D499" s="7">
        <f t="shared" si="22"/>
        <v>1.0167880549507631E-3</v>
      </c>
      <c r="E499" s="1">
        <f t="shared" si="23"/>
        <v>92000</v>
      </c>
      <c r="F499" s="1">
        <v>90573000</v>
      </c>
    </row>
    <row r="500" spans="1:6" x14ac:dyDescent="0.2">
      <c r="A500" s="1">
        <f t="shared" si="21"/>
        <v>1979</v>
      </c>
      <c r="B500" s="2">
        <v>29190</v>
      </c>
      <c r="C500" s="5" t="str">
        <f>INDEX('Presidential Data'!$A$2:$B$83,MATCH('FRED Graph'!$A500,'Presidential Data'!$A$2:$A$83,),2)</f>
        <v>Democratic</v>
      </c>
      <c r="D500" s="7">
        <f t="shared" si="22"/>
        <v>1.0930409724752409E-3</v>
      </c>
      <c r="E500" s="1">
        <f t="shared" si="23"/>
        <v>99000</v>
      </c>
      <c r="F500" s="1">
        <v>90672000</v>
      </c>
    </row>
    <row r="501" spans="1:6" x14ac:dyDescent="0.2">
      <c r="A501" s="1">
        <f t="shared" si="21"/>
        <v>1980</v>
      </c>
      <c r="B501" s="2">
        <v>29221</v>
      </c>
      <c r="C501" s="5" t="str">
        <f>INDEX('Presidential Data'!$A$2:$B$83,MATCH('FRED Graph'!$A501,'Presidential Data'!$A$2:$A$83,),2)</f>
        <v>Democratic</v>
      </c>
      <c r="D501" s="7">
        <f t="shared" si="22"/>
        <v>1.4116816657843657E-3</v>
      </c>
      <c r="E501" s="1">
        <f t="shared" si="23"/>
        <v>128000</v>
      </c>
      <c r="F501" s="1">
        <v>90800000</v>
      </c>
    </row>
    <row r="502" spans="1:6" x14ac:dyDescent="0.2">
      <c r="A502" s="1">
        <f t="shared" si="21"/>
        <v>1980</v>
      </c>
      <c r="B502" s="2">
        <v>29252</v>
      </c>
      <c r="C502" s="5" t="str">
        <f>INDEX('Presidential Data'!$A$2:$B$83,MATCH('FRED Graph'!$A502,'Presidential Data'!$A$2:$A$83,),2)</f>
        <v>Democratic</v>
      </c>
      <c r="D502" s="7">
        <f t="shared" si="22"/>
        <v>9.1409691629955943E-4</v>
      </c>
      <c r="E502" s="1">
        <f t="shared" si="23"/>
        <v>83000</v>
      </c>
      <c r="F502" s="1">
        <v>90883000</v>
      </c>
    </row>
    <row r="503" spans="1:6" x14ac:dyDescent="0.2">
      <c r="A503" s="1">
        <f t="shared" si="21"/>
        <v>1980</v>
      </c>
      <c r="B503" s="2">
        <v>29281</v>
      </c>
      <c r="C503" s="5" t="str">
        <f>INDEX('Presidential Data'!$A$2:$B$83,MATCH('FRED Graph'!$A503,'Presidential Data'!$A$2:$A$83,),2)</f>
        <v>Democratic</v>
      </c>
      <c r="D503" s="7">
        <f t="shared" si="22"/>
        <v>1.2213505276014217E-3</v>
      </c>
      <c r="E503" s="1">
        <f t="shared" si="23"/>
        <v>111000</v>
      </c>
      <c r="F503" s="1">
        <v>90994000</v>
      </c>
    </row>
    <row r="504" spans="1:6" x14ac:dyDescent="0.2">
      <c r="A504" s="1">
        <f t="shared" si="21"/>
        <v>1980</v>
      </c>
      <c r="B504" s="2">
        <v>29312</v>
      </c>
      <c r="C504" s="5" t="str">
        <f>INDEX('Presidential Data'!$A$2:$B$83,MATCH('FRED Graph'!$A504,'Presidential Data'!$A$2:$A$83,),2)</f>
        <v>Democratic</v>
      </c>
      <c r="D504" s="7">
        <f t="shared" si="22"/>
        <v>-1.5935116601094577E-3</v>
      </c>
      <c r="E504" s="1">
        <f t="shared" si="23"/>
        <v>-145000</v>
      </c>
      <c r="F504" s="1">
        <v>90849000</v>
      </c>
    </row>
    <row r="505" spans="1:6" x14ac:dyDescent="0.2">
      <c r="A505" s="1">
        <f t="shared" si="21"/>
        <v>1980</v>
      </c>
      <c r="B505" s="2">
        <v>29342</v>
      </c>
      <c r="C505" s="5" t="str">
        <f>INDEX('Presidential Data'!$A$2:$B$83,MATCH('FRED Graph'!$A505,'Presidential Data'!$A$2:$A$83,),2)</f>
        <v>Democratic</v>
      </c>
      <c r="D505" s="7">
        <f t="shared" si="22"/>
        <v>-4.7221213221939704E-3</v>
      </c>
      <c r="E505" s="1">
        <f t="shared" si="23"/>
        <v>-429000</v>
      </c>
      <c r="F505" s="1">
        <v>90420000</v>
      </c>
    </row>
    <row r="506" spans="1:6" x14ac:dyDescent="0.2">
      <c r="A506" s="1">
        <f t="shared" si="21"/>
        <v>1980</v>
      </c>
      <c r="B506" s="2">
        <v>29373</v>
      </c>
      <c r="C506" s="5" t="str">
        <f>INDEX('Presidential Data'!$A$2:$B$83,MATCH('FRED Graph'!$A506,'Presidential Data'!$A$2:$A$83,),2)</f>
        <v>Democratic</v>
      </c>
      <c r="D506" s="7">
        <f t="shared" si="22"/>
        <v>-3.5279805352798053E-3</v>
      </c>
      <c r="E506" s="1">
        <f t="shared" si="23"/>
        <v>-319000</v>
      </c>
      <c r="F506" s="1">
        <v>90101000</v>
      </c>
    </row>
    <row r="507" spans="1:6" x14ac:dyDescent="0.2">
      <c r="A507" s="1">
        <f t="shared" si="21"/>
        <v>1980</v>
      </c>
      <c r="B507" s="2">
        <v>29403</v>
      </c>
      <c r="C507" s="5" t="str">
        <f>INDEX('Presidential Data'!$A$2:$B$83,MATCH('FRED Graph'!$A507,'Presidential Data'!$A$2:$A$83,),2)</f>
        <v>Democratic</v>
      </c>
      <c r="D507" s="7">
        <f t="shared" si="22"/>
        <v>-2.8967492036714353E-3</v>
      </c>
      <c r="E507" s="1">
        <f t="shared" si="23"/>
        <v>-261000</v>
      </c>
      <c r="F507" s="1">
        <v>89840000</v>
      </c>
    </row>
    <row r="508" spans="1:6" x14ac:dyDescent="0.2">
      <c r="A508" s="1">
        <f t="shared" si="21"/>
        <v>1980</v>
      </c>
      <c r="B508" s="2">
        <v>29434</v>
      </c>
      <c r="C508" s="5" t="str">
        <f>INDEX('Presidential Data'!$A$2:$B$83,MATCH('FRED Graph'!$A508,'Presidential Data'!$A$2:$A$83,),2)</f>
        <v>Democratic</v>
      </c>
      <c r="D508" s="7">
        <f t="shared" si="22"/>
        <v>2.8829029385574355E-3</v>
      </c>
      <c r="E508" s="1">
        <f t="shared" si="23"/>
        <v>259000</v>
      </c>
      <c r="F508" s="1">
        <v>90099000</v>
      </c>
    </row>
    <row r="509" spans="1:6" x14ac:dyDescent="0.2">
      <c r="A509" s="1">
        <f t="shared" si="21"/>
        <v>1980</v>
      </c>
      <c r="B509" s="2">
        <v>29465</v>
      </c>
      <c r="C509" s="5" t="str">
        <f>INDEX('Presidential Data'!$A$2:$B$83,MATCH('FRED Graph'!$A509,'Presidential Data'!$A$2:$A$83,),2)</f>
        <v>Democratic</v>
      </c>
      <c r="D509" s="7">
        <f t="shared" si="22"/>
        <v>1.2652748643159192E-3</v>
      </c>
      <c r="E509" s="1">
        <f t="shared" si="23"/>
        <v>114000</v>
      </c>
      <c r="F509" s="1">
        <v>90213000</v>
      </c>
    </row>
    <row r="510" spans="1:6" x14ac:dyDescent="0.2">
      <c r="A510" s="1">
        <f t="shared" si="21"/>
        <v>1980</v>
      </c>
      <c r="B510" s="2">
        <v>29495</v>
      </c>
      <c r="C510" s="5" t="str">
        <f>INDEX('Presidential Data'!$A$2:$B$83,MATCH('FRED Graph'!$A510,'Presidential Data'!$A$2:$A$83,),2)</f>
        <v>Democratic</v>
      </c>
      <c r="D510" s="7">
        <f t="shared" si="22"/>
        <v>3.0705109019764335E-3</v>
      </c>
      <c r="E510" s="1">
        <f t="shared" si="23"/>
        <v>277000</v>
      </c>
      <c r="F510" s="1">
        <v>90490000</v>
      </c>
    </row>
    <row r="511" spans="1:6" x14ac:dyDescent="0.2">
      <c r="A511" s="1">
        <f t="shared" si="21"/>
        <v>1980</v>
      </c>
      <c r="B511" s="2">
        <v>29526</v>
      </c>
      <c r="C511" s="5" t="str">
        <f>INDEX('Presidential Data'!$A$2:$B$83,MATCH('FRED Graph'!$A511,'Presidential Data'!$A$2:$A$83,),2)</f>
        <v>Democratic</v>
      </c>
      <c r="D511" s="7">
        <f t="shared" si="22"/>
        <v>2.8400928279367888E-3</v>
      </c>
      <c r="E511" s="1">
        <f t="shared" si="23"/>
        <v>257000</v>
      </c>
      <c r="F511" s="1">
        <v>90747000</v>
      </c>
    </row>
    <row r="512" spans="1:6" x14ac:dyDescent="0.2">
      <c r="A512" s="1">
        <f t="shared" si="21"/>
        <v>1980</v>
      </c>
      <c r="B512" s="2">
        <v>29556</v>
      </c>
      <c r="C512" s="5" t="str">
        <f>INDEX('Presidential Data'!$A$2:$B$83,MATCH('FRED Graph'!$A512,'Presidential Data'!$A$2:$A$83,),2)</f>
        <v>Democratic</v>
      </c>
      <c r="D512" s="7">
        <f t="shared" si="22"/>
        <v>2.1598510143586015E-3</v>
      </c>
      <c r="E512" s="1">
        <f t="shared" si="23"/>
        <v>196000</v>
      </c>
      <c r="F512" s="1">
        <v>90943000</v>
      </c>
    </row>
    <row r="513" spans="1:6" x14ac:dyDescent="0.2">
      <c r="A513" s="1">
        <f t="shared" si="21"/>
        <v>1981</v>
      </c>
      <c r="B513" s="2">
        <v>29587</v>
      </c>
      <c r="C513" s="5" t="str">
        <f>INDEX('Presidential Data'!$A$2:$B$83,MATCH('FRED Graph'!$A513,'Presidential Data'!$A$2:$A$83,),2)</f>
        <v>Republican</v>
      </c>
      <c r="D513" s="7">
        <f t="shared" si="22"/>
        <v>9.8963086768635291E-4</v>
      </c>
      <c r="E513" s="1">
        <f t="shared" si="23"/>
        <v>90000</v>
      </c>
      <c r="F513" s="1">
        <v>91033000</v>
      </c>
    </row>
    <row r="514" spans="1:6" x14ac:dyDescent="0.2">
      <c r="A514" s="1">
        <f t="shared" si="21"/>
        <v>1981</v>
      </c>
      <c r="B514" s="2">
        <v>29618</v>
      </c>
      <c r="C514" s="5" t="str">
        <f>INDEX('Presidential Data'!$A$2:$B$83,MATCH('FRED Graph'!$A514,'Presidential Data'!$A$2:$A$83,),2)</f>
        <v>Republican</v>
      </c>
      <c r="D514" s="7">
        <f t="shared" si="22"/>
        <v>7.909219733503235E-4</v>
      </c>
      <c r="E514" s="1">
        <f t="shared" si="23"/>
        <v>72000</v>
      </c>
      <c r="F514" s="1">
        <v>91105000</v>
      </c>
    </row>
    <row r="515" spans="1:6" x14ac:dyDescent="0.2">
      <c r="A515" s="1">
        <f t="shared" si="21"/>
        <v>1981</v>
      </c>
      <c r="B515" s="2">
        <v>29646</v>
      </c>
      <c r="C515" s="5" t="str">
        <f>INDEX('Presidential Data'!$A$2:$B$83,MATCH('FRED Graph'!$A515,'Presidential Data'!$A$2:$A$83,),2)</f>
        <v>Republican</v>
      </c>
      <c r="D515" s="7">
        <f t="shared" si="22"/>
        <v>1.1525163273146369E-3</v>
      </c>
      <c r="E515" s="1">
        <f t="shared" si="23"/>
        <v>105000</v>
      </c>
      <c r="F515" s="1">
        <v>91210000</v>
      </c>
    </row>
    <row r="516" spans="1:6" x14ac:dyDescent="0.2">
      <c r="A516" s="1">
        <f t="shared" si="21"/>
        <v>1981</v>
      </c>
      <c r="B516" s="2">
        <v>29677</v>
      </c>
      <c r="C516" s="5" t="str">
        <f>INDEX('Presidential Data'!$A$2:$B$83,MATCH('FRED Graph'!$A516,'Presidential Data'!$A$2:$A$83,),2)</f>
        <v>Republican</v>
      </c>
      <c r="D516" s="7">
        <f t="shared" si="22"/>
        <v>8.0035083872382414E-4</v>
      </c>
      <c r="E516" s="1">
        <f t="shared" si="23"/>
        <v>73000</v>
      </c>
      <c r="F516" s="1">
        <v>91283000</v>
      </c>
    </row>
    <row r="517" spans="1:6" x14ac:dyDescent="0.2">
      <c r="A517" s="1">
        <f t="shared" si="21"/>
        <v>1981</v>
      </c>
      <c r="B517" s="2">
        <v>29707</v>
      </c>
      <c r="C517" s="5" t="str">
        <f>INDEX('Presidential Data'!$A$2:$B$83,MATCH('FRED Graph'!$A517,'Presidential Data'!$A$2:$A$83,),2)</f>
        <v>Republican</v>
      </c>
      <c r="D517" s="7">
        <f t="shared" si="22"/>
        <v>1.4241425018897275E-4</v>
      </c>
      <c r="E517" s="1">
        <f t="shared" si="23"/>
        <v>13000</v>
      </c>
      <c r="F517" s="1">
        <v>91296000</v>
      </c>
    </row>
    <row r="518" spans="1:6" x14ac:dyDescent="0.2">
      <c r="A518" s="1">
        <f t="shared" si="21"/>
        <v>1981</v>
      </c>
      <c r="B518" s="2">
        <v>29738</v>
      </c>
      <c r="C518" s="5" t="str">
        <f>INDEX('Presidential Data'!$A$2:$B$83,MATCH('FRED Graph'!$A518,'Presidential Data'!$A$2:$A$83,),2)</f>
        <v>Republican</v>
      </c>
      <c r="D518" s="7">
        <f t="shared" si="22"/>
        <v>2.124956186470382E-3</v>
      </c>
      <c r="E518" s="1">
        <f t="shared" si="23"/>
        <v>194000</v>
      </c>
      <c r="F518" s="1">
        <v>91490000</v>
      </c>
    </row>
    <row r="519" spans="1:6" x14ac:dyDescent="0.2">
      <c r="A519" s="1">
        <f t="shared" si="21"/>
        <v>1981</v>
      </c>
      <c r="B519" s="2">
        <v>29768</v>
      </c>
      <c r="C519" s="5" t="str">
        <f>INDEX('Presidential Data'!$A$2:$B$83,MATCH('FRED Graph'!$A519,'Presidential Data'!$A$2:$A$83,),2)</f>
        <v>Republican</v>
      </c>
      <c r="D519" s="7">
        <f t="shared" si="22"/>
        <v>1.2132473494370969E-3</v>
      </c>
      <c r="E519" s="1">
        <f t="shared" si="23"/>
        <v>111000</v>
      </c>
      <c r="F519" s="1">
        <v>91601000</v>
      </c>
    </row>
    <row r="520" spans="1:6" x14ac:dyDescent="0.2">
      <c r="A520" s="1">
        <f t="shared" si="21"/>
        <v>1981</v>
      </c>
      <c r="B520" s="2">
        <v>29799</v>
      </c>
      <c r="C520" s="5" t="str">
        <f>INDEX('Presidential Data'!$A$2:$B$83,MATCH('FRED Graph'!$A520,'Presidential Data'!$A$2:$A$83,),2)</f>
        <v>Republican</v>
      </c>
      <c r="D520" s="7">
        <f t="shared" si="22"/>
        <v>-3.9300880994748964E-4</v>
      </c>
      <c r="E520" s="1">
        <f t="shared" si="23"/>
        <v>-36000</v>
      </c>
      <c r="F520" s="1">
        <v>91565000</v>
      </c>
    </row>
    <row r="521" spans="1:6" x14ac:dyDescent="0.2">
      <c r="A521" s="1">
        <f t="shared" ref="A521:A584" si="24">YEAR(B521)</f>
        <v>1981</v>
      </c>
      <c r="B521" s="2">
        <v>29830</v>
      </c>
      <c r="C521" s="5" t="str">
        <f>INDEX('Presidential Data'!$A$2:$B$83,MATCH('FRED Graph'!$A521,'Presidential Data'!$A$2:$A$83,),2)</f>
        <v>Republican</v>
      </c>
      <c r="D521" s="7">
        <f t="shared" si="22"/>
        <v>-9.6106590946322282E-4</v>
      </c>
      <c r="E521" s="1">
        <f t="shared" si="23"/>
        <v>-88000</v>
      </c>
      <c r="F521" s="1">
        <v>91477000</v>
      </c>
    </row>
    <row r="522" spans="1:6" x14ac:dyDescent="0.2">
      <c r="A522" s="1">
        <f t="shared" si="24"/>
        <v>1981</v>
      </c>
      <c r="B522" s="2">
        <v>29860</v>
      </c>
      <c r="C522" s="5" t="str">
        <f>INDEX('Presidential Data'!$A$2:$B$83,MATCH('FRED Graph'!$A522,'Presidential Data'!$A$2:$A$83,),2)</f>
        <v>Republican</v>
      </c>
      <c r="D522" s="7">
        <f t="shared" si="22"/>
        <v>-1.0603758321763941E-3</v>
      </c>
      <c r="E522" s="1">
        <f t="shared" si="23"/>
        <v>-97000</v>
      </c>
      <c r="F522" s="1">
        <v>91380000</v>
      </c>
    </row>
    <row r="523" spans="1:6" x14ac:dyDescent="0.2">
      <c r="A523" s="1">
        <f t="shared" si="24"/>
        <v>1981</v>
      </c>
      <c r="B523" s="2">
        <v>29891</v>
      </c>
      <c r="C523" s="5" t="str">
        <f>INDEX('Presidential Data'!$A$2:$B$83,MATCH('FRED Graph'!$A523,'Presidential Data'!$A$2:$A$83,),2)</f>
        <v>Republican</v>
      </c>
      <c r="D523" s="7">
        <f t="shared" ref="D523:D586" si="25">E523/F522</f>
        <v>-2.2871525497920771E-3</v>
      </c>
      <c r="E523" s="1">
        <f t="shared" ref="E523:E586" si="26">F523-F522</f>
        <v>-209000</v>
      </c>
      <c r="F523" s="1">
        <v>91171000</v>
      </c>
    </row>
    <row r="524" spans="1:6" x14ac:dyDescent="0.2">
      <c r="A524" s="1">
        <f t="shared" si="24"/>
        <v>1981</v>
      </c>
      <c r="B524" s="2">
        <v>29921</v>
      </c>
      <c r="C524" s="5" t="str">
        <f>INDEX('Presidential Data'!$A$2:$B$83,MATCH('FRED Graph'!$A524,'Presidential Data'!$A$2:$A$83,),2)</f>
        <v>Republican</v>
      </c>
      <c r="D524" s="7">
        <f t="shared" si="25"/>
        <v>-3.0272784108982022E-3</v>
      </c>
      <c r="E524" s="1">
        <f t="shared" si="26"/>
        <v>-276000</v>
      </c>
      <c r="F524" s="1">
        <v>90895000</v>
      </c>
    </row>
    <row r="525" spans="1:6" x14ac:dyDescent="0.2">
      <c r="A525" s="1">
        <f t="shared" si="24"/>
        <v>1982</v>
      </c>
      <c r="B525" s="2">
        <v>29952</v>
      </c>
      <c r="C525" s="5" t="str">
        <f>INDEX('Presidential Data'!$A$2:$B$83,MATCH('FRED Graph'!$A525,'Presidential Data'!$A$2:$A$83,),2)</f>
        <v>Republican</v>
      </c>
      <c r="D525" s="7">
        <f t="shared" si="25"/>
        <v>-3.6305627372242699E-3</v>
      </c>
      <c r="E525" s="1">
        <f t="shared" si="26"/>
        <v>-330000</v>
      </c>
      <c r="F525" s="1">
        <v>90565000</v>
      </c>
    </row>
    <row r="526" spans="1:6" x14ac:dyDescent="0.2">
      <c r="A526" s="1">
        <f t="shared" si="24"/>
        <v>1982</v>
      </c>
      <c r="B526" s="2">
        <v>29983</v>
      </c>
      <c r="C526" s="5" t="str">
        <f>INDEX('Presidential Data'!$A$2:$B$83,MATCH('FRED Graph'!$A526,'Presidential Data'!$A$2:$A$83,),2)</f>
        <v>Republican</v>
      </c>
      <c r="D526" s="7">
        <f t="shared" si="25"/>
        <v>-2.2083586374427206E-5</v>
      </c>
      <c r="E526" s="1">
        <f t="shared" si="26"/>
        <v>-2000</v>
      </c>
      <c r="F526" s="1">
        <v>90563000</v>
      </c>
    </row>
    <row r="527" spans="1:6" x14ac:dyDescent="0.2">
      <c r="A527" s="1">
        <f t="shared" si="24"/>
        <v>1982</v>
      </c>
      <c r="B527" s="2">
        <v>30011</v>
      </c>
      <c r="C527" s="5" t="str">
        <f>INDEX('Presidential Data'!$A$2:$B$83,MATCH('FRED Graph'!$A527,'Presidential Data'!$A$2:$A$83,),2)</f>
        <v>Republican</v>
      </c>
      <c r="D527" s="7">
        <f t="shared" si="25"/>
        <v>-1.4244227775139957E-3</v>
      </c>
      <c r="E527" s="1">
        <f t="shared" si="26"/>
        <v>-129000</v>
      </c>
      <c r="F527" s="1">
        <v>90434000</v>
      </c>
    </row>
    <row r="528" spans="1:6" x14ac:dyDescent="0.2">
      <c r="A528" s="1">
        <f t="shared" si="24"/>
        <v>1982</v>
      </c>
      <c r="B528" s="2">
        <v>30042</v>
      </c>
      <c r="C528" s="5" t="str">
        <f>INDEX('Presidential Data'!$A$2:$B$83,MATCH('FRED Graph'!$A528,'Presidential Data'!$A$2:$A$83,),2)</f>
        <v>Republican</v>
      </c>
      <c r="D528" s="7">
        <f t="shared" si="25"/>
        <v>-3.1404117920251235E-3</v>
      </c>
      <c r="E528" s="1">
        <f t="shared" si="26"/>
        <v>-284000</v>
      </c>
      <c r="F528" s="1">
        <v>90150000</v>
      </c>
    </row>
    <row r="529" spans="1:6" x14ac:dyDescent="0.2">
      <c r="A529" s="1">
        <f t="shared" si="24"/>
        <v>1982</v>
      </c>
      <c r="B529" s="2">
        <v>30072</v>
      </c>
      <c r="C529" s="5" t="str">
        <f>INDEX('Presidential Data'!$A$2:$B$83,MATCH('FRED Graph'!$A529,'Presidential Data'!$A$2:$A$83,),2)</f>
        <v>Republican</v>
      </c>
      <c r="D529" s="7">
        <f t="shared" si="25"/>
        <v>-4.7698280643372159E-4</v>
      </c>
      <c r="E529" s="1">
        <f t="shared" si="26"/>
        <v>-43000</v>
      </c>
      <c r="F529" s="1">
        <v>90107000</v>
      </c>
    </row>
    <row r="530" spans="1:6" x14ac:dyDescent="0.2">
      <c r="A530" s="1">
        <f t="shared" si="24"/>
        <v>1982</v>
      </c>
      <c r="B530" s="2">
        <v>30103</v>
      </c>
      <c r="C530" s="5" t="str">
        <f>INDEX('Presidential Data'!$A$2:$B$83,MATCH('FRED Graph'!$A530,'Presidential Data'!$A$2:$A$83,),2)</f>
        <v>Republican</v>
      </c>
      <c r="D530" s="7">
        <f t="shared" si="25"/>
        <v>-2.6856958948805309E-3</v>
      </c>
      <c r="E530" s="1">
        <f t="shared" si="26"/>
        <v>-242000</v>
      </c>
      <c r="F530" s="1">
        <v>89865000</v>
      </c>
    </row>
    <row r="531" spans="1:6" x14ac:dyDescent="0.2">
      <c r="A531" s="1">
        <f t="shared" si="24"/>
        <v>1982</v>
      </c>
      <c r="B531" s="2">
        <v>30133</v>
      </c>
      <c r="C531" s="5" t="str">
        <f>INDEX('Presidential Data'!$A$2:$B$83,MATCH('FRED Graph'!$A531,'Presidential Data'!$A$2:$A$83,),2)</f>
        <v>Republican</v>
      </c>
      <c r="D531" s="7">
        <f t="shared" si="25"/>
        <v>-3.8279641684749346E-3</v>
      </c>
      <c r="E531" s="1">
        <f t="shared" si="26"/>
        <v>-344000</v>
      </c>
      <c r="F531" s="1">
        <v>89521000</v>
      </c>
    </row>
    <row r="532" spans="1:6" x14ac:dyDescent="0.2">
      <c r="A532" s="1">
        <f t="shared" si="24"/>
        <v>1982</v>
      </c>
      <c r="B532" s="2">
        <v>30164</v>
      </c>
      <c r="C532" s="5" t="str">
        <f>INDEX('Presidential Data'!$A$2:$B$83,MATCH('FRED Graph'!$A532,'Presidential Data'!$A$2:$A$83,),2)</f>
        <v>Republican</v>
      </c>
      <c r="D532" s="7">
        <f t="shared" si="25"/>
        <v>-1.7649490063783918E-3</v>
      </c>
      <c r="E532" s="1">
        <f t="shared" si="26"/>
        <v>-158000</v>
      </c>
      <c r="F532" s="1">
        <v>89363000</v>
      </c>
    </row>
    <row r="533" spans="1:6" x14ac:dyDescent="0.2">
      <c r="A533" s="1">
        <f t="shared" si="24"/>
        <v>1982</v>
      </c>
      <c r="B533" s="2">
        <v>30195</v>
      </c>
      <c r="C533" s="5" t="str">
        <f>INDEX('Presidential Data'!$A$2:$B$83,MATCH('FRED Graph'!$A533,'Presidential Data'!$A$2:$A$83,),2)</f>
        <v>Republican</v>
      </c>
      <c r="D533" s="7">
        <f t="shared" si="25"/>
        <v>-2.0142564596085629E-3</v>
      </c>
      <c r="E533" s="1">
        <f t="shared" si="26"/>
        <v>-180000</v>
      </c>
      <c r="F533" s="1">
        <v>89183000</v>
      </c>
    </row>
    <row r="534" spans="1:6" x14ac:dyDescent="0.2">
      <c r="A534" s="1">
        <f t="shared" si="24"/>
        <v>1982</v>
      </c>
      <c r="B534" s="2">
        <v>30225</v>
      </c>
      <c r="C534" s="5" t="str">
        <f>INDEX('Presidential Data'!$A$2:$B$83,MATCH('FRED Graph'!$A534,'Presidential Data'!$A$2:$A$83,),2)</f>
        <v>Republican</v>
      </c>
      <c r="D534" s="7">
        <f t="shared" si="25"/>
        <v>-3.094760212148055E-3</v>
      </c>
      <c r="E534" s="1">
        <f t="shared" si="26"/>
        <v>-276000</v>
      </c>
      <c r="F534" s="1">
        <v>88907000</v>
      </c>
    </row>
    <row r="535" spans="1:6" x14ac:dyDescent="0.2">
      <c r="A535" s="1">
        <f t="shared" si="24"/>
        <v>1982</v>
      </c>
      <c r="B535" s="2">
        <v>30256</v>
      </c>
      <c r="C535" s="5" t="str">
        <f>INDEX('Presidential Data'!$A$2:$B$83,MATCH('FRED Graph'!$A535,'Presidential Data'!$A$2:$A$83,),2)</f>
        <v>Republican</v>
      </c>
      <c r="D535" s="7">
        <f t="shared" si="25"/>
        <v>-1.3609727018120059E-3</v>
      </c>
      <c r="E535" s="1">
        <f t="shared" si="26"/>
        <v>-121000</v>
      </c>
      <c r="F535" s="1">
        <v>88786000</v>
      </c>
    </row>
    <row r="536" spans="1:6" x14ac:dyDescent="0.2">
      <c r="A536" s="1">
        <f t="shared" si="24"/>
        <v>1982</v>
      </c>
      <c r="B536" s="2">
        <v>30286</v>
      </c>
      <c r="C536" s="5" t="str">
        <f>INDEX('Presidential Data'!$A$2:$B$83,MATCH('FRED Graph'!$A536,'Presidential Data'!$A$2:$A$83,),2)</f>
        <v>Republican</v>
      </c>
      <c r="D536" s="7">
        <f t="shared" si="25"/>
        <v>-1.6894555447930981E-4</v>
      </c>
      <c r="E536" s="1">
        <f t="shared" si="26"/>
        <v>-15000</v>
      </c>
      <c r="F536" s="1">
        <v>88771000</v>
      </c>
    </row>
    <row r="537" spans="1:6" x14ac:dyDescent="0.2">
      <c r="A537" s="1">
        <f t="shared" si="24"/>
        <v>1983</v>
      </c>
      <c r="B537" s="2">
        <v>30317</v>
      </c>
      <c r="C537" s="5" t="str">
        <f>INDEX('Presidential Data'!$A$2:$B$83,MATCH('FRED Graph'!$A537,'Presidential Data'!$A$2:$A$83,),2)</f>
        <v>Republican</v>
      </c>
      <c r="D537" s="7">
        <f t="shared" si="25"/>
        <v>2.4670218877786664E-3</v>
      </c>
      <c r="E537" s="1">
        <f t="shared" si="26"/>
        <v>219000</v>
      </c>
      <c r="F537" s="1">
        <v>88990000</v>
      </c>
    </row>
    <row r="538" spans="1:6" x14ac:dyDescent="0.2">
      <c r="A538" s="1">
        <f t="shared" si="24"/>
        <v>1983</v>
      </c>
      <c r="B538" s="2">
        <v>30348</v>
      </c>
      <c r="C538" s="5" t="str">
        <f>INDEX('Presidential Data'!$A$2:$B$83,MATCH('FRED Graph'!$A538,'Presidential Data'!$A$2:$A$83,),2)</f>
        <v>Republican</v>
      </c>
      <c r="D538" s="7">
        <f t="shared" si="25"/>
        <v>-8.2031688953815036E-4</v>
      </c>
      <c r="E538" s="1">
        <f t="shared" si="26"/>
        <v>-73000</v>
      </c>
      <c r="F538" s="1">
        <v>88917000</v>
      </c>
    </row>
    <row r="539" spans="1:6" x14ac:dyDescent="0.2">
      <c r="A539" s="1">
        <f t="shared" si="24"/>
        <v>1983</v>
      </c>
      <c r="B539" s="2">
        <v>30376</v>
      </c>
      <c r="C539" s="5" t="str">
        <f>INDEX('Presidential Data'!$A$2:$B$83,MATCH('FRED Graph'!$A539,'Presidential Data'!$A$2:$A$83,),2)</f>
        <v>Republican</v>
      </c>
      <c r="D539" s="7">
        <f t="shared" si="25"/>
        <v>1.9456346930283297E-3</v>
      </c>
      <c r="E539" s="1">
        <f t="shared" si="26"/>
        <v>173000</v>
      </c>
      <c r="F539" s="1">
        <v>89090000</v>
      </c>
    </row>
    <row r="540" spans="1:6" x14ac:dyDescent="0.2">
      <c r="A540" s="1">
        <f t="shared" si="24"/>
        <v>1983</v>
      </c>
      <c r="B540" s="2">
        <v>30407</v>
      </c>
      <c r="C540" s="5" t="str">
        <f>INDEX('Presidential Data'!$A$2:$B$83,MATCH('FRED Graph'!$A540,'Presidential Data'!$A$2:$A$83,),2)</f>
        <v>Republican</v>
      </c>
      <c r="D540" s="7">
        <f t="shared" si="25"/>
        <v>3.0755415871590525E-3</v>
      </c>
      <c r="E540" s="1">
        <f t="shared" si="26"/>
        <v>274000</v>
      </c>
      <c r="F540" s="1">
        <v>89364000</v>
      </c>
    </row>
    <row r="541" spans="1:6" x14ac:dyDescent="0.2">
      <c r="A541" s="1">
        <f t="shared" si="24"/>
        <v>1983</v>
      </c>
      <c r="B541" s="2">
        <v>30437</v>
      </c>
      <c r="C541" s="5" t="str">
        <f>INDEX('Presidential Data'!$A$2:$B$83,MATCH('FRED Graph'!$A541,'Presidential Data'!$A$2:$A$83,),2)</f>
        <v>Republican</v>
      </c>
      <c r="D541" s="7">
        <f t="shared" si="25"/>
        <v>3.1332527639765452E-3</v>
      </c>
      <c r="E541" s="1">
        <f t="shared" si="26"/>
        <v>280000</v>
      </c>
      <c r="F541" s="1">
        <v>89644000</v>
      </c>
    </row>
    <row r="542" spans="1:6" x14ac:dyDescent="0.2">
      <c r="A542" s="1">
        <f t="shared" si="24"/>
        <v>1983</v>
      </c>
      <c r="B542" s="2">
        <v>30468</v>
      </c>
      <c r="C542" s="5" t="str">
        <f>INDEX('Presidential Data'!$A$2:$B$83,MATCH('FRED Graph'!$A542,'Presidential Data'!$A$2:$A$83,),2)</f>
        <v>Republican</v>
      </c>
      <c r="D542" s="7">
        <f t="shared" si="25"/>
        <v>4.2055240729998661E-3</v>
      </c>
      <c r="E542" s="1">
        <f t="shared" si="26"/>
        <v>377000</v>
      </c>
      <c r="F542" s="1">
        <v>90021000</v>
      </c>
    </row>
    <row r="543" spans="1:6" x14ac:dyDescent="0.2">
      <c r="A543" s="1">
        <f t="shared" si="24"/>
        <v>1983</v>
      </c>
      <c r="B543" s="2">
        <v>30498</v>
      </c>
      <c r="C543" s="5" t="str">
        <f>INDEX('Presidential Data'!$A$2:$B$83,MATCH('FRED Graph'!$A543,'Presidential Data'!$A$2:$A$83,),2)</f>
        <v>Republican</v>
      </c>
      <c r="D543" s="7">
        <f t="shared" si="25"/>
        <v>4.6211439552993191E-3</v>
      </c>
      <c r="E543" s="1">
        <f t="shared" si="26"/>
        <v>416000</v>
      </c>
      <c r="F543" s="1">
        <v>90437000</v>
      </c>
    </row>
    <row r="544" spans="1:6" x14ac:dyDescent="0.2">
      <c r="A544" s="1">
        <f t="shared" si="24"/>
        <v>1983</v>
      </c>
      <c r="B544" s="2">
        <v>30529</v>
      </c>
      <c r="C544" s="5" t="str">
        <f>INDEX('Presidential Data'!$A$2:$B$83,MATCH('FRED Graph'!$A544,'Presidential Data'!$A$2:$A$83,),2)</f>
        <v>Republican</v>
      </c>
      <c r="D544" s="7">
        <f t="shared" si="25"/>
        <v>-3.4056857259749879E-3</v>
      </c>
      <c r="E544" s="1">
        <f t="shared" si="26"/>
        <v>-308000</v>
      </c>
      <c r="F544" s="1">
        <v>90129000</v>
      </c>
    </row>
    <row r="545" spans="1:6" x14ac:dyDescent="0.2">
      <c r="A545" s="1">
        <f t="shared" si="24"/>
        <v>1983</v>
      </c>
      <c r="B545" s="2">
        <v>30560</v>
      </c>
      <c r="C545" s="5" t="str">
        <f>INDEX('Presidential Data'!$A$2:$B$83,MATCH('FRED Graph'!$A545,'Presidential Data'!$A$2:$A$83,),2)</f>
        <v>Republican</v>
      </c>
      <c r="D545" s="7">
        <f t="shared" si="25"/>
        <v>1.2404442521275061E-2</v>
      </c>
      <c r="E545" s="1">
        <f t="shared" si="26"/>
        <v>1118000</v>
      </c>
      <c r="F545" s="1">
        <v>91247000</v>
      </c>
    </row>
    <row r="546" spans="1:6" x14ac:dyDescent="0.2">
      <c r="A546" s="1">
        <f t="shared" si="24"/>
        <v>1983</v>
      </c>
      <c r="B546" s="2">
        <v>30590</v>
      </c>
      <c r="C546" s="5" t="str">
        <f>INDEX('Presidential Data'!$A$2:$B$83,MATCH('FRED Graph'!$A546,'Presidential Data'!$A$2:$A$83,),2)</f>
        <v>Republican</v>
      </c>
      <c r="D546" s="7">
        <f t="shared" si="25"/>
        <v>2.9918791850690983E-3</v>
      </c>
      <c r="E546" s="1">
        <f t="shared" si="26"/>
        <v>273000</v>
      </c>
      <c r="F546" s="1">
        <v>91520000</v>
      </c>
    </row>
    <row r="547" spans="1:6" x14ac:dyDescent="0.2">
      <c r="A547" s="1">
        <f t="shared" si="24"/>
        <v>1983</v>
      </c>
      <c r="B547" s="2">
        <v>30621</v>
      </c>
      <c r="C547" s="5" t="str">
        <f>INDEX('Presidential Data'!$A$2:$B$83,MATCH('FRED Graph'!$A547,'Presidential Data'!$A$2:$A$83,),2)</f>
        <v>Republican</v>
      </c>
      <c r="D547" s="7">
        <f t="shared" si="25"/>
        <v>3.8789335664335665E-3</v>
      </c>
      <c r="E547" s="1">
        <f t="shared" si="26"/>
        <v>355000</v>
      </c>
      <c r="F547" s="1">
        <v>91875000</v>
      </c>
    </row>
    <row r="548" spans="1:6" x14ac:dyDescent="0.2">
      <c r="A548" s="1">
        <f t="shared" si="24"/>
        <v>1983</v>
      </c>
      <c r="B548" s="2">
        <v>30651</v>
      </c>
      <c r="C548" s="5" t="str">
        <f>INDEX('Presidential Data'!$A$2:$B$83,MATCH('FRED Graph'!$A548,'Presidential Data'!$A$2:$A$83,),2)</f>
        <v>Republican</v>
      </c>
      <c r="D548" s="7">
        <f t="shared" si="25"/>
        <v>3.8639455782312924E-3</v>
      </c>
      <c r="E548" s="1">
        <f t="shared" si="26"/>
        <v>355000</v>
      </c>
      <c r="F548" s="1">
        <v>92230000</v>
      </c>
    </row>
    <row r="549" spans="1:6" x14ac:dyDescent="0.2">
      <c r="A549" s="1">
        <f t="shared" si="24"/>
        <v>1984</v>
      </c>
      <c r="B549" s="2">
        <v>30682</v>
      </c>
      <c r="C549" s="5" t="str">
        <f>INDEX('Presidential Data'!$A$2:$B$83,MATCH('FRED Graph'!$A549,'Presidential Data'!$A$2:$A$83,),2)</f>
        <v>Republican</v>
      </c>
      <c r="D549" s="7">
        <f t="shared" si="25"/>
        <v>4.8032093678846361E-3</v>
      </c>
      <c r="E549" s="1">
        <f t="shared" si="26"/>
        <v>443000</v>
      </c>
      <c r="F549" s="1">
        <v>92673000</v>
      </c>
    </row>
    <row r="550" spans="1:6" x14ac:dyDescent="0.2">
      <c r="A550" s="1">
        <f t="shared" si="24"/>
        <v>1984</v>
      </c>
      <c r="B550" s="2">
        <v>30713</v>
      </c>
      <c r="C550" s="5" t="str">
        <f>INDEX('Presidential Data'!$A$2:$B$83,MATCH('FRED Graph'!$A550,'Presidential Data'!$A$2:$A$83,),2)</f>
        <v>Republican</v>
      </c>
      <c r="D550" s="7">
        <f t="shared" si="25"/>
        <v>5.222664638028336E-3</v>
      </c>
      <c r="E550" s="1">
        <f t="shared" si="26"/>
        <v>484000</v>
      </c>
      <c r="F550" s="1">
        <v>93157000</v>
      </c>
    </row>
    <row r="551" spans="1:6" x14ac:dyDescent="0.2">
      <c r="A551" s="1">
        <f t="shared" si="24"/>
        <v>1984</v>
      </c>
      <c r="B551" s="2">
        <v>30742</v>
      </c>
      <c r="C551" s="5" t="str">
        <f>INDEX('Presidential Data'!$A$2:$B$83,MATCH('FRED Graph'!$A551,'Presidential Data'!$A$2:$A$83,),2)</f>
        <v>Republican</v>
      </c>
      <c r="D551" s="7">
        <f t="shared" si="25"/>
        <v>2.9198020545960048E-3</v>
      </c>
      <c r="E551" s="1">
        <f t="shared" si="26"/>
        <v>272000</v>
      </c>
      <c r="F551" s="1">
        <v>93429000</v>
      </c>
    </row>
    <row r="552" spans="1:6" x14ac:dyDescent="0.2">
      <c r="A552" s="1">
        <f t="shared" si="24"/>
        <v>1984</v>
      </c>
      <c r="B552" s="2">
        <v>30773</v>
      </c>
      <c r="C552" s="5" t="str">
        <f>INDEX('Presidential Data'!$A$2:$B$83,MATCH('FRED Graph'!$A552,'Presidential Data'!$A$2:$A$83,),2)</f>
        <v>Republican</v>
      </c>
      <c r="D552" s="7">
        <f t="shared" si="25"/>
        <v>3.8853032784253285E-3</v>
      </c>
      <c r="E552" s="1">
        <f t="shared" si="26"/>
        <v>363000</v>
      </c>
      <c r="F552" s="1">
        <v>93792000</v>
      </c>
    </row>
    <row r="553" spans="1:6" x14ac:dyDescent="0.2">
      <c r="A553" s="1">
        <f t="shared" si="24"/>
        <v>1984</v>
      </c>
      <c r="B553" s="2">
        <v>30803</v>
      </c>
      <c r="C553" s="5" t="str">
        <f>INDEX('Presidential Data'!$A$2:$B$83,MATCH('FRED Graph'!$A553,'Presidential Data'!$A$2:$A$83,),2)</f>
        <v>Republican</v>
      </c>
      <c r="D553" s="7">
        <f t="shared" si="25"/>
        <v>3.2625383828045035E-3</v>
      </c>
      <c r="E553" s="1">
        <f t="shared" si="26"/>
        <v>306000</v>
      </c>
      <c r="F553" s="1">
        <v>94098000</v>
      </c>
    </row>
    <row r="554" spans="1:6" x14ac:dyDescent="0.2">
      <c r="A554" s="1">
        <f t="shared" si="24"/>
        <v>1984</v>
      </c>
      <c r="B554" s="2">
        <v>30834</v>
      </c>
      <c r="C554" s="5" t="str">
        <f>INDEX('Presidential Data'!$A$2:$B$83,MATCH('FRED Graph'!$A554,'Presidential Data'!$A$2:$A$83,),2)</f>
        <v>Republican</v>
      </c>
      <c r="D554" s="7">
        <f t="shared" si="25"/>
        <v>4.0489702225339538E-3</v>
      </c>
      <c r="E554" s="1">
        <f t="shared" si="26"/>
        <v>381000</v>
      </c>
      <c r="F554" s="1">
        <v>94479000</v>
      </c>
    </row>
    <row r="555" spans="1:6" x14ac:dyDescent="0.2">
      <c r="A555" s="1">
        <f t="shared" si="24"/>
        <v>1984</v>
      </c>
      <c r="B555" s="2">
        <v>30864</v>
      </c>
      <c r="C555" s="5" t="str">
        <f>INDEX('Presidential Data'!$A$2:$B$83,MATCH('FRED Graph'!$A555,'Presidential Data'!$A$2:$A$83,),2)</f>
        <v>Republican</v>
      </c>
      <c r="D555" s="7">
        <f t="shared" si="25"/>
        <v>3.2811524254067041E-3</v>
      </c>
      <c r="E555" s="1">
        <f t="shared" si="26"/>
        <v>310000</v>
      </c>
      <c r="F555" s="1">
        <v>94789000</v>
      </c>
    </row>
    <row r="556" spans="1:6" x14ac:dyDescent="0.2">
      <c r="A556" s="1">
        <f t="shared" si="24"/>
        <v>1984</v>
      </c>
      <c r="B556" s="2">
        <v>30895</v>
      </c>
      <c r="C556" s="5" t="str">
        <f>INDEX('Presidential Data'!$A$2:$B$83,MATCH('FRED Graph'!$A556,'Presidential Data'!$A$2:$A$83,),2)</f>
        <v>Republican</v>
      </c>
      <c r="D556" s="7">
        <f t="shared" si="25"/>
        <v>2.5635886020529807E-3</v>
      </c>
      <c r="E556" s="1">
        <f t="shared" si="26"/>
        <v>243000</v>
      </c>
      <c r="F556" s="1">
        <v>95032000</v>
      </c>
    </row>
    <row r="557" spans="1:6" x14ac:dyDescent="0.2">
      <c r="A557" s="1">
        <f t="shared" si="24"/>
        <v>1984</v>
      </c>
      <c r="B557" s="2">
        <v>30926</v>
      </c>
      <c r="C557" s="5" t="str">
        <f>INDEX('Presidential Data'!$A$2:$B$83,MATCH('FRED Graph'!$A557,'Presidential Data'!$A$2:$A$83,),2)</f>
        <v>Republican</v>
      </c>
      <c r="D557" s="7">
        <f t="shared" si="25"/>
        <v>3.2831046384375791E-3</v>
      </c>
      <c r="E557" s="1">
        <f t="shared" si="26"/>
        <v>312000</v>
      </c>
      <c r="F557" s="1">
        <v>95344000</v>
      </c>
    </row>
    <row r="558" spans="1:6" x14ac:dyDescent="0.2">
      <c r="A558" s="1">
        <f t="shared" si="24"/>
        <v>1984</v>
      </c>
      <c r="B558" s="2">
        <v>30956</v>
      </c>
      <c r="C558" s="5" t="str">
        <f>INDEX('Presidential Data'!$A$2:$B$83,MATCH('FRED Graph'!$A558,'Presidential Data'!$A$2:$A$83,),2)</f>
        <v>Republican</v>
      </c>
      <c r="D558" s="7">
        <f t="shared" si="25"/>
        <v>2.9891760362476924E-3</v>
      </c>
      <c r="E558" s="1">
        <f t="shared" si="26"/>
        <v>285000</v>
      </c>
      <c r="F558" s="1">
        <v>95629000</v>
      </c>
    </row>
    <row r="559" spans="1:6" x14ac:dyDescent="0.2">
      <c r="A559" s="1">
        <f t="shared" si="24"/>
        <v>1984</v>
      </c>
      <c r="B559" s="2">
        <v>30987</v>
      </c>
      <c r="C559" s="5" t="str">
        <f>INDEX('Presidential Data'!$A$2:$B$83,MATCH('FRED Graph'!$A559,'Presidential Data'!$A$2:$A$83,),2)</f>
        <v>Republican</v>
      </c>
      <c r="D559" s="7">
        <f t="shared" si="25"/>
        <v>3.6913488586098361E-3</v>
      </c>
      <c r="E559" s="1">
        <f t="shared" si="26"/>
        <v>353000</v>
      </c>
      <c r="F559" s="1">
        <v>95982000</v>
      </c>
    </row>
    <row r="560" spans="1:6" x14ac:dyDescent="0.2">
      <c r="A560" s="1">
        <f t="shared" si="24"/>
        <v>1984</v>
      </c>
      <c r="B560" s="2">
        <v>31017</v>
      </c>
      <c r="C560" s="5" t="str">
        <f>INDEX('Presidential Data'!$A$2:$B$83,MATCH('FRED Graph'!$A560,'Presidential Data'!$A$2:$A$83,),2)</f>
        <v>Republican</v>
      </c>
      <c r="D560" s="7">
        <f t="shared" si="25"/>
        <v>1.3023275197432851E-3</v>
      </c>
      <c r="E560" s="1">
        <f t="shared" si="26"/>
        <v>125000</v>
      </c>
      <c r="F560" s="1">
        <v>96107000</v>
      </c>
    </row>
    <row r="561" spans="1:6" x14ac:dyDescent="0.2">
      <c r="A561" s="1">
        <f t="shared" si="24"/>
        <v>1985</v>
      </c>
      <c r="B561" s="2">
        <v>31048</v>
      </c>
      <c r="C561" s="5" t="str">
        <f>INDEX('Presidential Data'!$A$2:$B$83,MATCH('FRED Graph'!$A561,'Presidential Data'!$A$2:$A$83,),2)</f>
        <v>Republican</v>
      </c>
      <c r="D561" s="7">
        <f t="shared" si="25"/>
        <v>2.7573433776936123E-3</v>
      </c>
      <c r="E561" s="1">
        <f t="shared" si="26"/>
        <v>265000</v>
      </c>
      <c r="F561" s="1">
        <v>96372000</v>
      </c>
    </row>
    <row r="562" spans="1:6" x14ac:dyDescent="0.2">
      <c r="A562" s="1">
        <f t="shared" si="24"/>
        <v>1985</v>
      </c>
      <c r="B562" s="2">
        <v>31079</v>
      </c>
      <c r="C562" s="5" t="str">
        <f>INDEX('Presidential Data'!$A$2:$B$83,MATCH('FRED Graph'!$A562,'Presidential Data'!$A$2:$A$83,),2)</f>
        <v>Republican</v>
      </c>
      <c r="D562" s="7">
        <f t="shared" si="25"/>
        <v>1.3593159838957373E-3</v>
      </c>
      <c r="E562" s="1">
        <f t="shared" si="26"/>
        <v>131000</v>
      </c>
      <c r="F562" s="1">
        <v>96503000</v>
      </c>
    </row>
    <row r="563" spans="1:6" x14ac:dyDescent="0.2">
      <c r="A563" s="1">
        <f t="shared" si="24"/>
        <v>1985</v>
      </c>
      <c r="B563" s="2">
        <v>31107</v>
      </c>
      <c r="C563" s="5" t="str">
        <f>INDEX('Presidential Data'!$A$2:$B$83,MATCH('FRED Graph'!$A563,'Presidential Data'!$A$2:$A$83,),2)</f>
        <v>Republican</v>
      </c>
      <c r="D563" s="7">
        <f t="shared" si="25"/>
        <v>3.5128441602851725E-3</v>
      </c>
      <c r="E563" s="1">
        <f t="shared" si="26"/>
        <v>339000</v>
      </c>
      <c r="F563" s="1">
        <v>96842000</v>
      </c>
    </row>
    <row r="564" spans="1:6" x14ac:dyDescent="0.2">
      <c r="A564" s="1">
        <f t="shared" si="24"/>
        <v>1985</v>
      </c>
      <c r="B564" s="2">
        <v>31138</v>
      </c>
      <c r="C564" s="5" t="str">
        <f>INDEX('Presidential Data'!$A$2:$B$83,MATCH('FRED Graph'!$A564,'Presidential Data'!$A$2:$A$83,),2)</f>
        <v>Republican</v>
      </c>
      <c r="D564" s="7">
        <f t="shared" si="25"/>
        <v>2.023915243386134E-3</v>
      </c>
      <c r="E564" s="1">
        <f t="shared" si="26"/>
        <v>196000</v>
      </c>
      <c r="F564" s="1">
        <v>97038000</v>
      </c>
    </row>
    <row r="565" spans="1:6" x14ac:dyDescent="0.2">
      <c r="A565" s="1">
        <f t="shared" si="24"/>
        <v>1985</v>
      </c>
      <c r="B565" s="2">
        <v>31168</v>
      </c>
      <c r="C565" s="5" t="str">
        <f>INDEX('Presidential Data'!$A$2:$B$83,MATCH('FRED Graph'!$A565,'Presidential Data'!$A$2:$A$83,),2)</f>
        <v>Republican</v>
      </c>
      <c r="D565" s="7">
        <f t="shared" si="25"/>
        <v>2.8236361013211321E-3</v>
      </c>
      <c r="E565" s="1">
        <f t="shared" si="26"/>
        <v>274000</v>
      </c>
      <c r="F565" s="1">
        <v>97312000</v>
      </c>
    </row>
    <row r="566" spans="1:6" x14ac:dyDescent="0.2">
      <c r="A566" s="1">
        <f t="shared" si="24"/>
        <v>1985</v>
      </c>
      <c r="B566" s="2">
        <v>31199</v>
      </c>
      <c r="C566" s="5" t="str">
        <f>INDEX('Presidential Data'!$A$2:$B$83,MATCH('FRED Graph'!$A566,'Presidential Data'!$A$2:$A$83,),2)</f>
        <v>Republican</v>
      </c>
      <c r="D566" s="7">
        <f t="shared" si="25"/>
        <v>1.5106050641236436E-3</v>
      </c>
      <c r="E566" s="1">
        <f t="shared" si="26"/>
        <v>147000</v>
      </c>
      <c r="F566" s="1">
        <v>97459000</v>
      </c>
    </row>
    <row r="567" spans="1:6" x14ac:dyDescent="0.2">
      <c r="A567" s="1">
        <f t="shared" si="24"/>
        <v>1985</v>
      </c>
      <c r="B567" s="2">
        <v>31229</v>
      </c>
      <c r="C567" s="5" t="str">
        <f>INDEX('Presidential Data'!$A$2:$B$83,MATCH('FRED Graph'!$A567,'Presidential Data'!$A$2:$A$83,),2)</f>
        <v>Republican</v>
      </c>
      <c r="D567" s="7">
        <f t="shared" si="25"/>
        <v>1.9392770293148913E-3</v>
      </c>
      <c r="E567" s="1">
        <f t="shared" si="26"/>
        <v>189000</v>
      </c>
      <c r="F567" s="1">
        <v>97648000</v>
      </c>
    </row>
    <row r="568" spans="1:6" x14ac:dyDescent="0.2">
      <c r="A568" s="1">
        <f t="shared" si="24"/>
        <v>1985</v>
      </c>
      <c r="B568" s="2">
        <v>31260</v>
      </c>
      <c r="C568" s="5" t="str">
        <f>INDEX('Presidential Data'!$A$2:$B$83,MATCH('FRED Graph'!$A568,'Presidential Data'!$A$2:$A$83,),2)</f>
        <v>Republican</v>
      </c>
      <c r="D568" s="7">
        <f t="shared" si="25"/>
        <v>1.9662461084712438E-3</v>
      </c>
      <c r="E568" s="1">
        <f t="shared" si="26"/>
        <v>192000</v>
      </c>
      <c r="F568" s="1">
        <v>97840000</v>
      </c>
    </row>
    <row r="569" spans="1:6" x14ac:dyDescent="0.2">
      <c r="A569" s="1">
        <f t="shared" si="24"/>
        <v>1985</v>
      </c>
      <c r="B569" s="2">
        <v>31291</v>
      </c>
      <c r="C569" s="5" t="str">
        <f>INDEX('Presidential Data'!$A$2:$B$83,MATCH('FRED Graph'!$A569,'Presidential Data'!$A$2:$A$83,),2)</f>
        <v>Republican</v>
      </c>
      <c r="D569" s="7">
        <f t="shared" si="25"/>
        <v>2.0952575633687654E-3</v>
      </c>
      <c r="E569" s="1">
        <f t="shared" si="26"/>
        <v>205000</v>
      </c>
      <c r="F569" s="1">
        <v>98045000</v>
      </c>
    </row>
    <row r="570" spans="1:6" x14ac:dyDescent="0.2">
      <c r="A570" s="1">
        <f t="shared" si="24"/>
        <v>1985</v>
      </c>
      <c r="B570" s="2">
        <v>31321</v>
      </c>
      <c r="C570" s="5" t="str">
        <f>INDEX('Presidential Data'!$A$2:$B$83,MATCH('FRED Graph'!$A570,'Presidential Data'!$A$2:$A$83,),2)</f>
        <v>Republican</v>
      </c>
      <c r="D570" s="7">
        <f t="shared" si="25"/>
        <v>1.9174868682747719E-3</v>
      </c>
      <c r="E570" s="1">
        <f t="shared" si="26"/>
        <v>188000</v>
      </c>
      <c r="F570" s="1">
        <v>98233000</v>
      </c>
    </row>
    <row r="571" spans="1:6" x14ac:dyDescent="0.2">
      <c r="A571" s="1">
        <f t="shared" si="24"/>
        <v>1985</v>
      </c>
      <c r="B571" s="2">
        <v>31352</v>
      </c>
      <c r="C571" s="5" t="str">
        <f>INDEX('Presidential Data'!$A$2:$B$83,MATCH('FRED Graph'!$A571,'Presidential Data'!$A$2:$A$83,),2)</f>
        <v>Republican</v>
      </c>
      <c r="D571" s="7">
        <f t="shared" si="25"/>
        <v>2.1377744749727689E-3</v>
      </c>
      <c r="E571" s="1">
        <f t="shared" si="26"/>
        <v>210000</v>
      </c>
      <c r="F571" s="1">
        <v>98443000</v>
      </c>
    </row>
    <row r="572" spans="1:6" x14ac:dyDescent="0.2">
      <c r="A572" s="1">
        <f t="shared" si="24"/>
        <v>1985</v>
      </c>
      <c r="B572" s="2">
        <v>31382</v>
      </c>
      <c r="C572" s="5" t="str">
        <f>INDEX('Presidential Data'!$A$2:$B$83,MATCH('FRED Graph'!$A572,'Presidential Data'!$A$2:$A$83,),2)</f>
        <v>Republican</v>
      </c>
      <c r="D572" s="7">
        <f t="shared" si="25"/>
        <v>1.6862549901973732E-3</v>
      </c>
      <c r="E572" s="1">
        <f t="shared" si="26"/>
        <v>166000</v>
      </c>
      <c r="F572" s="1">
        <v>98609000</v>
      </c>
    </row>
    <row r="573" spans="1:6" x14ac:dyDescent="0.2">
      <c r="A573" s="1">
        <f t="shared" si="24"/>
        <v>1986</v>
      </c>
      <c r="B573" s="2">
        <v>31413</v>
      </c>
      <c r="C573" s="5" t="str">
        <f>INDEX('Presidential Data'!$A$2:$B$83,MATCH('FRED Graph'!$A573,'Presidential Data'!$A$2:$A$83,),2)</f>
        <v>Republican</v>
      </c>
      <c r="D573" s="7">
        <f t="shared" si="25"/>
        <v>1.2473506475068198E-3</v>
      </c>
      <c r="E573" s="1">
        <f t="shared" si="26"/>
        <v>123000</v>
      </c>
      <c r="F573" s="1">
        <v>98732000</v>
      </c>
    </row>
    <row r="574" spans="1:6" x14ac:dyDescent="0.2">
      <c r="A574" s="1">
        <f t="shared" si="24"/>
        <v>1986</v>
      </c>
      <c r="B574" s="2">
        <v>31444</v>
      </c>
      <c r="C574" s="5" t="str">
        <f>INDEX('Presidential Data'!$A$2:$B$83,MATCH('FRED Graph'!$A574,'Presidential Data'!$A$2:$A$83,),2)</f>
        <v>Republican</v>
      </c>
      <c r="D574" s="7">
        <f t="shared" si="25"/>
        <v>1.1647692743993843E-3</v>
      </c>
      <c r="E574" s="1">
        <f t="shared" si="26"/>
        <v>115000</v>
      </c>
      <c r="F574" s="1">
        <v>98847000</v>
      </c>
    </row>
    <row r="575" spans="1:6" x14ac:dyDescent="0.2">
      <c r="A575" s="1">
        <f t="shared" si="24"/>
        <v>1986</v>
      </c>
      <c r="B575" s="2">
        <v>31472</v>
      </c>
      <c r="C575" s="5" t="str">
        <f>INDEX('Presidential Data'!$A$2:$B$83,MATCH('FRED Graph'!$A575,'Presidential Data'!$A$2:$A$83,),2)</f>
        <v>Republican</v>
      </c>
      <c r="D575" s="7">
        <f t="shared" si="25"/>
        <v>8.801481076815685E-4</v>
      </c>
      <c r="E575" s="1">
        <f t="shared" si="26"/>
        <v>87000</v>
      </c>
      <c r="F575" s="1">
        <v>98934000</v>
      </c>
    </row>
    <row r="576" spans="1:6" x14ac:dyDescent="0.2">
      <c r="A576" s="1">
        <f t="shared" si="24"/>
        <v>1986</v>
      </c>
      <c r="B576" s="2">
        <v>31503</v>
      </c>
      <c r="C576" s="5" t="str">
        <f>INDEX('Presidential Data'!$A$2:$B$83,MATCH('FRED Graph'!$A576,'Presidential Data'!$A$2:$A$83,),2)</f>
        <v>Republican</v>
      </c>
      <c r="D576" s="7">
        <f t="shared" si="25"/>
        <v>1.8901489882143651E-3</v>
      </c>
      <c r="E576" s="1">
        <f t="shared" si="26"/>
        <v>187000</v>
      </c>
      <c r="F576" s="1">
        <v>99121000</v>
      </c>
    </row>
    <row r="577" spans="1:6" x14ac:dyDescent="0.2">
      <c r="A577" s="1">
        <f t="shared" si="24"/>
        <v>1986</v>
      </c>
      <c r="B577" s="2">
        <v>31533</v>
      </c>
      <c r="C577" s="5" t="str">
        <f>INDEX('Presidential Data'!$A$2:$B$83,MATCH('FRED Graph'!$A577,'Presidential Data'!$A$2:$A$83,),2)</f>
        <v>Republican</v>
      </c>
      <c r="D577" s="7">
        <f t="shared" si="25"/>
        <v>1.2812622955781319E-3</v>
      </c>
      <c r="E577" s="1">
        <f t="shared" si="26"/>
        <v>127000</v>
      </c>
      <c r="F577" s="1">
        <v>99248000</v>
      </c>
    </row>
    <row r="578" spans="1:6" x14ac:dyDescent="0.2">
      <c r="A578" s="1">
        <f t="shared" si="24"/>
        <v>1986</v>
      </c>
      <c r="B578" s="2">
        <v>31564</v>
      </c>
      <c r="C578" s="5" t="str">
        <f>INDEX('Presidential Data'!$A$2:$B$83,MATCH('FRED Graph'!$A578,'Presidential Data'!$A$2:$A$83,),2)</f>
        <v>Republican</v>
      </c>
      <c r="D578" s="7">
        <f t="shared" si="25"/>
        <v>-9.3704659035950344E-4</v>
      </c>
      <c r="E578" s="1">
        <f t="shared" si="26"/>
        <v>-93000</v>
      </c>
      <c r="F578" s="1">
        <v>99155000</v>
      </c>
    </row>
    <row r="579" spans="1:6" x14ac:dyDescent="0.2">
      <c r="A579" s="1">
        <f t="shared" si="24"/>
        <v>1986</v>
      </c>
      <c r="B579" s="2">
        <v>31594</v>
      </c>
      <c r="C579" s="5" t="str">
        <f>INDEX('Presidential Data'!$A$2:$B$83,MATCH('FRED Graph'!$A579,'Presidential Data'!$A$2:$A$83,),2)</f>
        <v>Republican</v>
      </c>
      <c r="D579" s="7">
        <f t="shared" si="25"/>
        <v>3.2070999949573901E-3</v>
      </c>
      <c r="E579" s="1">
        <f t="shared" si="26"/>
        <v>318000</v>
      </c>
      <c r="F579" s="1">
        <v>99473000</v>
      </c>
    </row>
    <row r="580" spans="1:6" x14ac:dyDescent="0.2">
      <c r="A580" s="1">
        <f t="shared" si="24"/>
        <v>1986</v>
      </c>
      <c r="B580" s="2">
        <v>31625</v>
      </c>
      <c r="C580" s="5" t="str">
        <f>INDEX('Presidential Data'!$A$2:$B$83,MATCH('FRED Graph'!$A580,'Presidential Data'!$A$2:$A$83,),2)</f>
        <v>Republican</v>
      </c>
      <c r="D580" s="7">
        <f t="shared" si="25"/>
        <v>1.156092608044394E-3</v>
      </c>
      <c r="E580" s="1">
        <f t="shared" si="26"/>
        <v>115000</v>
      </c>
      <c r="F580" s="1">
        <v>99588000</v>
      </c>
    </row>
    <row r="581" spans="1:6" x14ac:dyDescent="0.2">
      <c r="A581" s="1">
        <f t="shared" si="24"/>
        <v>1986</v>
      </c>
      <c r="B581" s="2">
        <v>31656</v>
      </c>
      <c r="C581" s="5" t="str">
        <f>INDEX('Presidential Data'!$A$2:$B$83,MATCH('FRED Graph'!$A581,'Presidential Data'!$A$2:$A$83,),2)</f>
        <v>Republican</v>
      </c>
      <c r="D581" s="7">
        <f t="shared" si="25"/>
        <v>3.4743141743985217E-3</v>
      </c>
      <c r="E581" s="1">
        <f t="shared" si="26"/>
        <v>346000</v>
      </c>
      <c r="F581" s="1">
        <v>99934000</v>
      </c>
    </row>
    <row r="582" spans="1:6" x14ac:dyDescent="0.2">
      <c r="A582" s="1">
        <f t="shared" si="24"/>
        <v>1986</v>
      </c>
      <c r="B582" s="2">
        <v>31686</v>
      </c>
      <c r="C582" s="5" t="str">
        <f>INDEX('Presidential Data'!$A$2:$B$83,MATCH('FRED Graph'!$A582,'Presidential Data'!$A$2:$A$83,),2)</f>
        <v>Republican</v>
      </c>
      <c r="D582" s="7">
        <f t="shared" si="25"/>
        <v>1.8712350151099725E-3</v>
      </c>
      <c r="E582" s="1">
        <f t="shared" si="26"/>
        <v>187000</v>
      </c>
      <c r="F582" s="1">
        <v>100121000</v>
      </c>
    </row>
    <row r="583" spans="1:6" x14ac:dyDescent="0.2">
      <c r="A583" s="1">
        <f t="shared" si="24"/>
        <v>1986</v>
      </c>
      <c r="B583" s="2">
        <v>31717</v>
      </c>
      <c r="C583" s="5" t="str">
        <f>INDEX('Presidential Data'!$A$2:$B$83,MATCH('FRED Graph'!$A583,'Presidential Data'!$A$2:$A$83,),2)</f>
        <v>Republican</v>
      </c>
      <c r="D583" s="7">
        <f t="shared" si="25"/>
        <v>1.8677400345581846E-3</v>
      </c>
      <c r="E583" s="1">
        <f t="shared" si="26"/>
        <v>187000</v>
      </c>
      <c r="F583" s="1">
        <v>100308000</v>
      </c>
    </row>
    <row r="584" spans="1:6" x14ac:dyDescent="0.2">
      <c r="A584" s="1">
        <f t="shared" si="24"/>
        <v>1986</v>
      </c>
      <c r="B584" s="2">
        <v>31747</v>
      </c>
      <c r="C584" s="5" t="str">
        <f>INDEX('Presidential Data'!$A$2:$B$83,MATCH('FRED Graph'!$A584,'Presidential Data'!$A$2:$A$83,),2)</f>
        <v>Republican</v>
      </c>
      <c r="D584" s="7">
        <f t="shared" si="25"/>
        <v>2.003828209115923E-3</v>
      </c>
      <c r="E584" s="1">
        <f t="shared" si="26"/>
        <v>201000</v>
      </c>
      <c r="F584" s="1">
        <v>100509000</v>
      </c>
    </row>
    <row r="585" spans="1:6" x14ac:dyDescent="0.2">
      <c r="A585" s="1">
        <f t="shared" ref="A585:A648" si="27">YEAR(B585)</f>
        <v>1987</v>
      </c>
      <c r="B585" s="2">
        <v>31778</v>
      </c>
      <c r="C585" s="5" t="str">
        <f>INDEX('Presidential Data'!$A$2:$B$83,MATCH('FRED Graph'!$A585,'Presidential Data'!$A$2:$A$83,),2)</f>
        <v>Republican</v>
      </c>
      <c r="D585" s="7">
        <f t="shared" si="25"/>
        <v>1.6814414629535664E-3</v>
      </c>
      <c r="E585" s="1">
        <f t="shared" si="26"/>
        <v>169000</v>
      </c>
      <c r="F585" s="1">
        <v>100678000</v>
      </c>
    </row>
    <row r="586" spans="1:6" x14ac:dyDescent="0.2">
      <c r="A586" s="1">
        <f t="shared" si="27"/>
        <v>1987</v>
      </c>
      <c r="B586" s="2">
        <v>31809</v>
      </c>
      <c r="C586" s="5" t="str">
        <f>INDEX('Presidential Data'!$A$2:$B$83,MATCH('FRED Graph'!$A586,'Presidential Data'!$A$2:$A$83,),2)</f>
        <v>Republican</v>
      </c>
      <c r="D586" s="7">
        <f t="shared" si="25"/>
        <v>2.3937702377877989E-3</v>
      </c>
      <c r="E586" s="1">
        <f t="shared" si="26"/>
        <v>241000</v>
      </c>
      <c r="F586" s="1">
        <v>100919000</v>
      </c>
    </row>
    <row r="587" spans="1:6" x14ac:dyDescent="0.2">
      <c r="A587" s="1">
        <f t="shared" si="27"/>
        <v>1987</v>
      </c>
      <c r="B587" s="2">
        <v>31837</v>
      </c>
      <c r="C587" s="5" t="str">
        <f>INDEX('Presidential Data'!$A$2:$B$83,MATCH('FRED Graph'!$A587,'Presidential Data'!$A$2:$A$83,),2)</f>
        <v>Republican</v>
      </c>
      <c r="D587" s="7">
        <f t="shared" ref="D587:D650" si="28">E587/F586</f>
        <v>2.4276895331899842E-3</v>
      </c>
      <c r="E587" s="1">
        <f t="shared" ref="E587:E650" si="29">F587-F586</f>
        <v>245000</v>
      </c>
      <c r="F587" s="1">
        <v>101164000</v>
      </c>
    </row>
    <row r="588" spans="1:6" x14ac:dyDescent="0.2">
      <c r="A588" s="1">
        <f t="shared" si="27"/>
        <v>1987</v>
      </c>
      <c r="B588" s="2">
        <v>31868</v>
      </c>
      <c r="C588" s="5" t="str">
        <f>INDEX('Presidential Data'!$A$2:$B$83,MATCH('FRED Graph'!$A588,'Presidential Data'!$A$2:$A$83,),2)</f>
        <v>Republican</v>
      </c>
      <c r="D588" s="7">
        <f t="shared" si="28"/>
        <v>3.3114546676683405E-3</v>
      </c>
      <c r="E588" s="1">
        <f t="shared" si="29"/>
        <v>335000</v>
      </c>
      <c r="F588" s="1">
        <v>101499000</v>
      </c>
    </row>
    <row r="589" spans="1:6" x14ac:dyDescent="0.2">
      <c r="A589" s="1">
        <f t="shared" si="27"/>
        <v>1987</v>
      </c>
      <c r="B589" s="2">
        <v>31898</v>
      </c>
      <c r="C589" s="5" t="str">
        <f>INDEX('Presidential Data'!$A$2:$B$83,MATCH('FRED Graph'!$A589,'Presidential Data'!$A$2:$A$83,),2)</f>
        <v>Republican</v>
      </c>
      <c r="D589" s="7">
        <f t="shared" si="28"/>
        <v>2.2561798638410231E-3</v>
      </c>
      <c r="E589" s="1">
        <f t="shared" si="29"/>
        <v>229000</v>
      </c>
      <c r="F589" s="1">
        <v>101728000</v>
      </c>
    </row>
    <row r="590" spans="1:6" x14ac:dyDescent="0.2">
      <c r="A590" s="1">
        <f t="shared" si="27"/>
        <v>1987</v>
      </c>
      <c r="B590" s="2">
        <v>31929</v>
      </c>
      <c r="C590" s="5" t="str">
        <f>INDEX('Presidential Data'!$A$2:$B$83,MATCH('FRED Graph'!$A590,'Presidential Data'!$A$2:$A$83,),2)</f>
        <v>Republican</v>
      </c>
      <c r="D590" s="7">
        <f t="shared" si="28"/>
        <v>1.6907832651777289E-3</v>
      </c>
      <c r="E590" s="1">
        <f t="shared" si="29"/>
        <v>172000</v>
      </c>
      <c r="F590" s="1">
        <v>101900000</v>
      </c>
    </row>
    <row r="591" spans="1:6" x14ac:dyDescent="0.2">
      <c r="A591" s="1">
        <f t="shared" si="27"/>
        <v>1987</v>
      </c>
      <c r="B591" s="2">
        <v>31959</v>
      </c>
      <c r="C591" s="5" t="str">
        <f>INDEX('Presidential Data'!$A$2:$B$83,MATCH('FRED Graph'!$A591,'Presidential Data'!$A$2:$A$83,),2)</f>
        <v>Republican</v>
      </c>
      <c r="D591" s="7">
        <f t="shared" si="28"/>
        <v>3.4052993130520119E-3</v>
      </c>
      <c r="E591" s="1">
        <f t="shared" si="29"/>
        <v>347000</v>
      </c>
      <c r="F591" s="1">
        <v>102247000</v>
      </c>
    </row>
    <row r="592" spans="1:6" x14ac:dyDescent="0.2">
      <c r="A592" s="1">
        <f t="shared" si="27"/>
        <v>1987</v>
      </c>
      <c r="B592" s="2">
        <v>31990</v>
      </c>
      <c r="C592" s="5" t="str">
        <f>INDEX('Presidential Data'!$A$2:$B$83,MATCH('FRED Graph'!$A592,'Presidential Data'!$A$2:$A$83,),2)</f>
        <v>Republican</v>
      </c>
      <c r="D592" s="7">
        <f t="shared" si="28"/>
        <v>1.6919811828219899E-3</v>
      </c>
      <c r="E592" s="1">
        <f t="shared" si="29"/>
        <v>173000</v>
      </c>
      <c r="F592" s="1">
        <v>102420000</v>
      </c>
    </row>
    <row r="593" spans="1:6" x14ac:dyDescent="0.2">
      <c r="A593" s="1">
        <f t="shared" si="27"/>
        <v>1987</v>
      </c>
      <c r="B593" s="2">
        <v>32021</v>
      </c>
      <c r="C593" s="5" t="str">
        <f>INDEX('Presidential Data'!$A$2:$B$83,MATCH('FRED Graph'!$A593,'Presidential Data'!$A$2:$A$83,),2)</f>
        <v>Republican</v>
      </c>
      <c r="D593" s="7">
        <f t="shared" si="28"/>
        <v>2.2163639914079282E-3</v>
      </c>
      <c r="E593" s="1">
        <f t="shared" si="29"/>
        <v>227000</v>
      </c>
      <c r="F593" s="1">
        <v>102647000</v>
      </c>
    </row>
    <row r="594" spans="1:6" x14ac:dyDescent="0.2">
      <c r="A594" s="1">
        <f t="shared" si="27"/>
        <v>1987</v>
      </c>
      <c r="B594" s="2">
        <v>32051</v>
      </c>
      <c r="C594" s="5" t="str">
        <f>INDEX('Presidential Data'!$A$2:$B$83,MATCH('FRED Graph'!$A594,'Presidential Data'!$A$2:$A$83,),2)</f>
        <v>Republican</v>
      </c>
      <c r="D594" s="7">
        <f t="shared" si="28"/>
        <v>4.783383830019387E-3</v>
      </c>
      <c r="E594" s="1">
        <f t="shared" si="29"/>
        <v>491000</v>
      </c>
      <c r="F594" s="1">
        <v>103138000</v>
      </c>
    </row>
    <row r="595" spans="1:6" x14ac:dyDescent="0.2">
      <c r="A595" s="1">
        <f t="shared" si="27"/>
        <v>1987</v>
      </c>
      <c r="B595" s="2">
        <v>32082</v>
      </c>
      <c r="C595" s="5" t="str">
        <f>INDEX('Presidential Data'!$A$2:$B$83,MATCH('FRED Graph'!$A595,'Presidential Data'!$A$2:$A$83,),2)</f>
        <v>Republican</v>
      </c>
      <c r="D595" s="7">
        <f t="shared" si="28"/>
        <v>2.2688049021699084E-3</v>
      </c>
      <c r="E595" s="1">
        <f t="shared" si="29"/>
        <v>234000</v>
      </c>
      <c r="F595" s="1">
        <v>103372000</v>
      </c>
    </row>
    <row r="596" spans="1:6" x14ac:dyDescent="0.2">
      <c r="A596" s="1">
        <f t="shared" si="27"/>
        <v>1987</v>
      </c>
      <c r="B596" s="2">
        <v>32112</v>
      </c>
      <c r="C596" s="5" t="str">
        <f>INDEX('Presidential Data'!$A$2:$B$83,MATCH('FRED Graph'!$A596,'Presidential Data'!$A$2:$A$83,),2)</f>
        <v>Republican</v>
      </c>
      <c r="D596" s="7">
        <f t="shared" si="28"/>
        <v>2.7957280501489765E-3</v>
      </c>
      <c r="E596" s="1">
        <f t="shared" si="29"/>
        <v>289000</v>
      </c>
      <c r="F596" s="1">
        <v>103661000</v>
      </c>
    </row>
    <row r="597" spans="1:6" x14ac:dyDescent="0.2">
      <c r="A597" s="1">
        <f t="shared" si="27"/>
        <v>1988</v>
      </c>
      <c r="B597" s="2">
        <v>32143</v>
      </c>
      <c r="C597" s="5" t="str">
        <f>INDEX('Presidential Data'!$A$2:$B$83,MATCH('FRED Graph'!$A597,'Presidential Data'!$A$2:$A$83,),2)</f>
        <v>Republican</v>
      </c>
      <c r="D597" s="7">
        <f t="shared" si="28"/>
        <v>8.8750832039050369E-4</v>
      </c>
      <c r="E597" s="1">
        <f t="shared" si="29"/>
        <v>92000</v>
      </c>
      <c r="F597" s="1">
        <v>103753000</v>
      </c>
    </row>
    <row r="598" spans="1:6" x14ac:dyDescent="0.2">
      <c r="A598" s="1">
        <f t="shared" si="27"/>
        <v>1988</v>
      </c>
      <c r="B598" s="2">
        <v>32174</v>
      </c>
      <c r="C598" s="5" t="str">
        <f>INDEX('Presidential Data'!$A$2:$B$83,MATCH('FRED Graph'!$A598,'Presidential Data'!$A$2:$A$83,),2)</f>
        <v>Republican</v>
      </c>
      <c r="D598" s="7">
        <f t="shared" si="28"/>
        <v>4.4432450146019873E-3</v>
      </c>
      <c r="E598" s="1">
        <f t="shared" si="29"/>
        <v>461000</v>
      </c>
      <c r="F598" s="1">
        <v>104214000</v>
      </c>
    </row>
    <row r="599" spans="1:6" x14ac:dyDescent="0.2">
      <c r="A599" s="1">
        <f t="shared" si="27"/>
        <v>1988</v>
      </c>
      <c r="B599" s="2">
        <v>32203</v>
      </c>
      <c r="C599" s="5" t="str">
        <f>INDEX('Presidential Data'!$A$2:$B$83,MATCH('FRED Graph'!$A599,'Presidential Data'!$A$2:$A$83,),2)</f>
        <v>Republican</v>
      </c>
      <c r="D599" s="7">
        <f t="shared" si="28"/>
        <v>2.6388009288579269E-3</v>
      </c>
      <c r="E599" s="1">
        <f t="shared" si="29"/>
        <v>275000</v>
      </c>
      <c r="F599" s="1">
        <v>104489000</v>
      </c>
    </row>
    <row r="600" spans="1:6" x14ac:dyDescent="0.2">
      <c r="A600" s="1">
        <f t="shared" si="27"/>
        <v>1988</v>
      </c>
      <c r="B600" s="2">
        <v>32234</v>
      </c>
      <c r="C600" s="5" t="str">
        <f>INDEX('Presidential Data'!$A$2:$B$83,MATCH('FRED Graph'!$A600,'Presidential Data'!$A$2:$A$83,),2)</f>
        <v>Republican</v>
      </c>
      <c r="D600" s="7">
        <f t="shared" si="28"/>
        <v>2.3256036520590685E-3</v>
      </c>
      <c r="E600" s="1">
        <f t="shared" si="29"/>
        <v>243000</v>
      </c>
      <c r="F600" s="1">
        <v>104732000</v>
      </c>
    </row>
    <row r="601" spans="1:6" x14ac:dyDescent="0.2">
      <c r="A601" s="1">
        <f t="shared" si="27"/>
        <v>1988</v>
      </c>
      <c r="B601" s="2">
        <v>32264</v>
      </c>
      <c r="C601" s="5" t="str">
        <f>INDEX('Presidential Data'!$A$2:$B$83,MATCH('FRED Graph'!$A601,'Presidential Data'!$A$2:$A$83,),2)</f>
        <v>Republican</v>
      </c>
      <c r="D601" s="7">
        <f t="shared" si="28"/>
        <v>2.1960814268800369E-3</v>
      </c>
      <c r="E601" s="1">
        <f t="shared" si="29"/>
        <v>230000</v>
      </c>
      <c r="F601" s="1">
        <v>104962000</v>
      </c>
    </row>
    <row r="602" spans="1:6" x14ac:dyDescent="0.2">
      <c r="A602" s="1">
        <f t="shared" si="27"/>
        <v>1988</v>
      </c>
      <c r="B602" s="2">
        <v>32295</v>
      </c>
      <c r="C602" s="5" t="str">
        <f>INDEX('Presidential Data'!$A$2:$B$83,MATCH('FRED Graph'!$A602,'Presidential Data'!$A$2:$A$83,),2)</f>
        <v>Republican</v>
      </c>
      <c r="D602" s="7">
        <f t="shared" si="28"/>
        <v>3.4679217240525142E-3</v>
      </c>
      <c r="E602" s="1">
        <f t="shared" si="29"/>
        <v>364000</v>
      </c>
      <c r="F602" s="1">
        <v>105326000</v>
      </c>
    </row>
    <row r="603" spans="1:6" x14ac:dyDescent="0.2">
      <c r="A603" s="1">
        <f t="shared" si="27"/>
        <v>1988</v>
      </c>
      <c r="B603" s="2">
        <v>32325</v>
      </c>
      <c r="C603" s="5" t="str">
        <f>INDEX('Presidential Data'!$A$2:$B$83,MATCH('FRED Graph'!$A603,'Presidential Data'!$A$2:$A$83,),2)</f>
        <v>Republican</v>
      </c>
      <c r="D603" s="7">
        <f t="shared" si="28"/>
        <v>2.1267303419858345E-3</v>
      </c>
      <c r="E603" s="1">
        <f t="shared" si="29"/>
        <v>224000</v>
      </c>
      <c r="F603" s="1">
        <v>105550000</v>
      </c>
    </row>
    <row r="604" spans="1:6" x14ac:dyDescent="0.2">
      <c r="A604" s="1">
        <f t="shared" si="27"/>
        <v>1988</v>
      </c>
      <c r="B604" s="2">
        <v>32356</v>
      </c>
      <c r="C604" s="5" t="str">
        <f>INDEX('Presidential Data'!$A$2:$B$83,MATCH('FRED Graph'!$A604,'Presidential Data'!$A$2:$A$83,),2)</f>
        <v>Republican</v>
      </c>
      <c r="D604" s="7">
        <f t="shared" si="28"/>
        <v>1.1747986736144007E-3</v>
      </c>
      <c r="E604" s="1">
        <f t="shared" si="29"/>
        <v>124000</v>
      </c>
      <c r="F604" s="1">
        <v>105674000</v>
      </c>
    </row>
    <row r="605" spans="1:6" x14ac:dyDescent="0.2">
      <c r="A605" s="1">
        <f t="shared" si="27"/>
        <v>1988</v>
      </c>
      <c r="B605" s="2">
        <v>32387</v>
      </c>
      <c r="C605" s="5" t="str">
        <f>INDEX('Presidential Data'!$A$2:$B$83,MATCH('FRED Graph'!$A605,'Presidential Data'!$A$2:$A$83,),2)</f>
        <v>Republican</v>
      </c>
      <c r="D605" s="7">
        <f t="shared" si="28"/>
        <v>3.2079792569600848E-3</v>
      </c>
      <c r="E605" s="1">
        <f t="shared" si="29"/>
        <v>339000</v>
      </c>
      <c r="F605" s="1">
        <v>106013000</v>
      </c>
    </row>
    <row r="606" spans="1:6" x14ac:dyDescent="0.2">
      <c r="A606" s="1">
        <f t="shared" si="27"/>
        <v>1988</v>
      </c>
      <c r="B606" s="2">
        <v>32417</v>
      </c>
      <c r="C606" s="5" t="str">
        <f>INDEX('Presidential Data'!$A$2:$B$83,MATCH('FRED Graph'!$A606,'Presidential Data'!$A$2:$A$83,),2)</f>
        <v>Republican</v>
      </c>
      <c r="D606" s="7">
        <f t="shared" si="28"/>
        <v>2.4808278230028392E-3</v>
      </c>
      <c r="E606" s="1">
        <f t="shared" si="29"/>
        <v>263000</v>
      </c>
      <c r="F606" s="1">
        <v>106276000</v>
      </c>
    </row>
    <row r="607" spans="1:6" x14ac:dyDescent="0.2">
      <c r="A607" s="1">
        <f t="shared" si="27"/>
        <v>1988</v>
      </c>
      <c r="B607" s="2">
        <v>32448</v>
      </c>
      <c r="C607" s="5" t="str">
        <f>INDEX('Presidential Data'!$A$2:$B$83,MATCH('FRED Graph'!$A607,'Presidential Data'!$A$2:$A$83,),2)</f>
        <v>Republican</v>
      </c>
      <c r="D607" s="7">
        <f t="shared" si="28"/>
        <v>3.2086265949038354E-3</v>
      </c>
      <c r="E607" s="1">
        <f t="shared" si="29"/>
        <v>341000</v>
      </c>
      <c r="F607" s="1">
        <v>106617000</v>
      </c>
    </row>
    <row r="608" spans="1:6" x14ac:dyDescent="0.2">
      <c r="A608" s="1">
        <f t="shared" si="27"/>
        <v>1988</v>
      </c>
      <c r="B608" s="2">
        <v>32478</v>
      </c>
      <c r="C608" s="5" t="str">
        <f>INDEX('Presidential Data'!$A$2:$B$83,MATCH('FRED Graph'!$A608,'Presidential Data'!$A$2:$A$83,),2)</f>
        <v>Republican</v>
      </c>
      <c r="D608" s="7">
        <f t="shared" si="28"/>
        <v>2.6356022022754346E-3</v>
      </c>
      <c r="E608" s="1">
        <f t="shared" si="29"/>
        <v>281000</v>
      </c>
      <c r="F608" s="1">
        <v>106898000</v>
      </c>
    </row>
    <row r="609" spans="1:6" x14ac:dyDescent="0.2">
      <c r="A609" s="1">
        <f t="shared" si="27"/>
        <v>1989</v>
      </c>
      <c r="B609" s="2">
        <v>32509</v>
      </c>
      <c r="C609" s="5" t="str">
        <f>INDEX('Presidential Data'!$A$2:$B$83,MATCH('FRED Graph'!$A609,'Presidential Data'!$A$2:$A$83,),2)</f>
        <v>Republican</v>
      </c>
      <c r="D609" s="7">
        <f t="shared" si="28"/>
        <v>2.4602892476940637E-3</v>
      </c>
      <c r="E609" s="1">
        <f t="shared" si="29"/>
        <v>263000</v>
      </c>
      <c r="F609" s="1">
        <v>107161000</v>
      </c>
    </row>
    <row r="610" spans="1:6" x14ac:dyDescent="0.2">
      <c r="A610" s="1">
        <f t="shared" si="27"/>
        <v>1989</v>
      </c>
      <c r="B610" s="2">
        <v>32540</v>
      </c>
      <c r="C610" s="5" t="str">
        <f>INDEX('Presidential Data'!$A$2:$B$83,MATCH('FRED Graph'!$A610,'Presidential Data'!$A$2:$A$83,),2)</f>
        <v>Republican</v>
      </c>
      <c r="D610" s="7">
        <f t="shared" si="28"/>
        <v>2.4822463396198245E-3</v>
      </c>
      <c r="E610" s="1">
        <f t="shared" si="29"/>
        <v>266000</v>
      </c>
      <c r="F610" s="1">
        <v>107427000</v>
      </c>
    </row>
    <row r="611" spans="1:6" x14ac:dyDescent="0.2">
      <c r="A611" s="1">
        <f t="shared" si="27"/>
        <v>1989</v>
      </c>
      <c r="B611" s="2">
        <v>32568</v>
      </c>
      <c r="C611" s="5" t="str">
        <f>INDEX('Presidential Data'!$A$2:$B$83,MATCH('FRED Graph'!$A611,'Presidential Data'!$A$2:$A$83,),2)</f>
        <v>Republican</v>
      </c>
      <c r="D611" s="7">
        <f t="shared" si="28"/>
        <v>1.8058774795907918E-3</v>
      </c>
      <c r="E611" s="1">
        <f t="shared" si="29"/>
        <v>194000</v>
      </c>
      <c r="F611" s="1">
        <v>107621000</v>
      </c>
    </row>
    <row r="612" spans="1:6" x14ac:dyDescent="0.2">
      <c r="A612" s="1">
        <f t="shared" si="27"/>
        <v>1989</v>
      </c>
      <c r="B612" s="2">
        <v>32599</v>
      </c>
      <c r="C612" s="5" t="str">
        <f>INDEX('Presidential Data'!$A$2:$B$83,MATCH('FRED Graph'!$A612,'Presidential Data'!$A$2:$A$83,),2)</f>
        <v>Republican</v>
      </c>
      <c r="D612" s="7">
        <f t="shared" si="28"/>
        <v>1.5796173609239831E-3</v>
      </c>
      <c r="E612" s="1">
        <f t="shared" si="29"/>
        <v>170000</v>
      </c>
      <c r="F612" s="1">
        <v>107791000</v>
      </c>
    </row>
    <row r="613" spans="1:6" x14ac:dyDescent="0.2">
      <c r="A613" s="1">
        <f t="shared" si="27"/>
        <v>1989</v>
      </c>
      <c r="B613" s="2">
        <v>32629</v>
      </c>
      <c r="C613" s="5" t="str">
        <f>INDEX('Presidential Data'!$A$2:$B$83,MATCH('FRED Graph'!$A613,'Presidential Data'!$A$2:$A$83,),2)</f>
        <v>Republican</v>
      </c>
      <c r="D613" s="7">
        <f t="shared" si="28"/>
        <v>1.1318199107532168E-3</v>
      </c>
      <c r="E613" s="1">
        <f t="shared" si="29"/>
        <v>122000</v>
      </c>
      <c r="F613" s="1">
        <v>107913000</v>
      </c>
    </row>
    <row r="614" spans="1:6" x14ac:dyDescent="0.2">
      <c r="A614" s="1">
        <f t="shared" si="27"/>
        <v>1989</v>
      </c>
      <c r="B614" s="2">
        <v>32660</v>
      </c>
      <c r="C614" s="5" t="str">
        <f>INDEX('Presidential Data'!$A$2:$B$83,MATCH('FRED Graph'!$A614,'Presidential Data'!$A$2:$A$83,),2)</f>
        <v>Republican</v>
      </c>
      <c r="D614" s="7">
        <f t="shared" si="28"/>
        <v>1.0564065497206082E-3</v>
      </c>
      <c r="E614" s="1">
        <f t="shared" si="29"/>
        <v>114000</v>
      </c>
      <c r="F614" s="1">
        <v>108027000</v>
      </c>
    </row>
    <row r="615" spans="1:6" x14ac:dyDescent="0.2">
      <c r="A615" s="1">
        <f t="shared" si="27"/>
        <v>1989</v>
      </c>
      <c r="B615" s="2">
        <v>32690</v>
      </c>
      <c r="C615" s="5" t="str">
        <f>INDEX('Presidential Data'!$A$2:$B$83,MATCH('FRED Graph'!$A615,'Presidential Data'!$A$2:$A$83,),2)</f>
        <v>Republican</v>
      </c>
      <c r="D615" s="7">
        <f t="shared" si="28"/>
        <v>3.8879169096614735E-4</v>
      </c>
      <c r="E615" s="1">
        <f t="shared" si="29"/>
        <v>42000</v>
      </c>
      <c r="F615" s="1">
        <v>108069000</v>
      </c>
    </row>
    <row r="616" spans="1:6" x14ac:dyDescent="0.2">
      <c r="A616" s="1">
        <f t="shared" si="27"/>
        <v>1989</v>
      </c>
      <c r="B616" s="2">
        <v>32721</v>
      </c>
      <c r="C616" s="5" t="str">
        <f>INDEX('Presidential Data'!$A$2:$B$83,MATCH('FRED Graph'!$A616,'Presidential Data'!$A$2:$A$83,),2)</f>
        <v>Republican</v>
      </c>
      <c r="D616" s="7">
        <f t="shared" si="28"/>
        <v>4.7192071731949034E-4</v>
      </c>
      <c r="E616" s="1">
        <f t="shared" si="29"/>
        <v>51000</v>
      </c>
      <c r="F616" s="1">
        <v>108120000</v>
      </c>
    </row>
    <row r="617" spans="1:6" x14ac:dyDescent="0.2">
      <c r="A617" s="1">
        <f t="shared" si="27"/>
        <v>1989</v>
      </c>
      <c r="B617" s="2">
        <v>32752</v>
      </c>
      <c r="C617" s="5" t="str">
        <f>INDEX('Presidential Data'!$A$2:$B$83,MATCH('FRED Graph'!$A617,'Presidential Data'!$A$2:$A$83,),2)</f>
        <v>Republican</v>
      </c>
      <c r="D617" s="7">
        <f t="shared" si="28"/>
        <v>2.3029966703662598E-3</v>
      </c>
      <c r="E617" s="1">
        <f t="shared" si="29"/>
        <v>249000</v>
      </c>
      <c r="F617" s="1">
        <v>108369000</v>
      </c>
    </row>
    <row r="618" spans="1:6" x14ac:dyDescent="0.2">
      <c r="A618" s="1">
        <f t="shared" si="27"/>
        <v>1989</v>
      </c>
      <c r="B618" s="2">
        <v>32782</v>
      </c>
      <c r="C618" s="5" t="str">
        <f>INDEX('Presidential Data'!$A$2:$B$83,MATCH('FRED Graph'!$A618,'Presidential Data'!$A$2:$A$83,),2)</f>
        <v>Republican</v>
      </c>
      <c r="D618" s="7">
        <f t="shared" si="28"/>
        <v>9.8736723601768029E-4</v>
      </c>
      <c r="E618" s="1">
        <f t="shared" si="29"/>
        <v>107000</v>
      </c>
      <c r="F618" s="1">
        <v>108476000</v>
      </c>
    </row>
    <row r="619" spans="1:6" x14ac:dyDescent="0.2">
      <c r="A619" s="1">
        <f t="shared" si="27"/>
        <v>1989</v>
      </c>
      <c r="B619" s="2">
        <v>32813</v>
      </c>
      <c r="C619" s="5" t="str">
        <f>INDEX('Presidential Data'!$A$2:$B$83,MATCH('FRED Graph'!$A619,'Presidential Data'!$A$2:$A$83,),2)</f>
        <v>Republican</v>
      </c>
      <c r="D619" s="7">
        <f t="shared" si="28"/>
        <v>2.5443416055164277E-3</v>
      </c>
      <c r="E619" s="1">
        <f t="shared" si="29"/>
        <v>276000</v>
      </c>
      <c r="F619" s="1">
        <v>108752000</v>
      </c>
    </row>
    <row r="620" spans="1:6" x14ac:dyDescent="0.2">
      <c r="A620" s="1">
        <f t="shared" si="27"/>
        <v>1989</v>
      </c>
      <c r="B620" s="2">
        <v>32843</v>
      </c>
      <c r="C620" s="5" t="str">
        <f>INDEX('Presidential Data'!$A$2:$B$83,MATCH('FRED Graph'!$A620,'Presidential Data'!$A$2:$A$83,),2)</f>
        <v>Republican</v>
      </c>
      <c r="D620" s="7">
        <f t="shared" si="28"/>
        <v>7.7239958805355301E-4</v>
      </c>
      <c r="E620" s="1">
        <f t="shared" si="29"/>
        <v>84000</v>
      </c>
      <c r="F620" s="1">
        <v>108836000</v>
      </c>
    </row>
    <row r="621" spans="1:6" x14ac:dyDescent="0.2">
      <c r="A621" s="1">
        <f t="shared" si="27"/>
        <v>1990</v>
      </c>
      <c r="B621" s="2">
        <v>32874</v>
      </c>
      <c r="C621" s="5" t="str">
        <f>INDEX('Presidential Data'!$A$2:$B$83,MATCH('FRED Graph'!$A621,'Presidential Data'!$A$2:$A$83,),2)</f>
        <v>Republican</v>
      </c>
      <c r="D621" s="7">
        <f t="shared" si="28"/>
        <v>3.3352934690727334E-3</v>
      </c>
      <c r="E621" s="1">
        <f t="shared" si="29"/>
        <v>363000</v>
      </c>
      <c r="F621" s="1">
        <v>109199000</v>
      </c>
    </row>
    <row r="622" spans="1:6" x14ac:dyDescent="0.2">
      <c r="A622" s="1">
        <f t="shared" si="27"/>
        <v>1990</v>
      </c>
      <c r="B622" s="2">
        <v>32905</v>
      </c>
      <c r="C622" s="5" t="str">
        <f>INDEX('Presidential Data'!$A$2:$B$83,MATCH('FRED Graph'!$A622,'Presidential Data'!$A$2:$A$83,),2)</f>
        <v>Republican</v>
      </c>
      <c r="D622" s="7">
        <f t="shared" si="28"/>
        <v>2.1611919523072554E-3</v>
      </c>
      <c r="E622" s="1">
        <f t="shared" si="29"/>
        <v>236000</v>
      </c>
      <c r="F622" s="1">
        <v>109435000</v>
      </c>
    </row>
    <row r="623" spans="1:6" x14ac:dyDescent="0.2">
      <c r="A623" s="1">
        <f t="shared" si="27"/>
        <v>1990</v>
      </c>
      <c r="B623" s="2">
        <v>32933</v>
      </c>
      <c r="C623" s="5" t="str">
        <f>INDEX('Presidential Data'!$A$2:$B$83,MATCH('FRED Graph'!$A623,'Presidential Data'!$A$2:$A$83,),2)</f>
        <v>Republican</v>
      </c>
      <c r="D623" s="7">
        <f t="shared" si="28"/>
        <v>1.9098094759446246E-3</v>
      </c>
      <c r="E623" s="1">
        <f t="shared" si="29"/>
        <v>209000</v>
      </c>
      <c r="F623" s="1">
        <v>109644000</v>
      </c>
    </row>
    <row r="624" spans="1:6" x14ac:dyDescent="0.2">
      <c r="A624" s="1">
        <f t="shared" si="27"/>
        <v>1990</v>
      </c>
      <c r="B624" s="2">
        <v>32964</v>
      </c>
      <c r="C624" s="5" t="str">
        <f>INDEX('Presidential Data'!$A$2:$B$83,MATCH('FRED Graph'!$A624,'Presidential Data'!$A$2:$A$83,),2)</f>
        <v>Republican</v>
      </c>
      <c r="D624" s="7">
        <f t="shared" si="28"/>
        <v>3.8305789646492282E-4</v>
      </c>
      <c r="E624" s="1">
        <f t="shared" si="29"/>
        <v>42000</v>
      </c>
      <c r="F624" s="1">
        <v>109686000</v>
      </c>
    </row>
    <row r="625" spans="1:6" x14ac:dyDescent="0.2">
      <c r="A625" s="1">
        <f t="shared" si="27"/>
        <v>1990</v>
      </c>
      <c r="B625" s="2">
        <v>32994</v>
      </c>
      <c r="C625" s="5" t="str">
        <f>INDEX('Presidential Data'!$A$2:$B$83,MATCH('FRED Graph'!$A625,'Presidential Data'!$A$2:$A$83,),2)</f>
        <v>Republican</v>
      </c>
      <c r="D625" s="7">
        <f t="shared" si="28"/>
        <v>1.3948908703025E-3</v>
      </c>
      <c r="E625" s="1">
        <f t="shared" si="29"/>
        <v>153000</v>
      </c>
      <c r="F625" s="1">
        <v>109839000</v>
      </c>
    </row>
    <row r="626" spans="1:6" x14ac:dyDescent="0.2">
      <c r="A626" s="1">
        <f t="shared" si="27"/>
        <v>1990</v>
      </c>
      <c r="B626" s="2">
        <v>33025</v>
      </c>
      <c r="C626" s="5" t="str">
        <f>INDEX('Presidential Data'!$A$2:$B$83,MATCH('FRED Graph'!$A626,'Presidential Data'!$A$2:$A$83,),2)</f>
        <v>Republican</v>
      </c>
      <c r="D626" s="7">
        <f t="shared" si="28"/>
        <v>1.5477198444996767E-4</v>
      </c>
      <c r="E626" s="1">
        <f t="shared" si="29"/>
        <v>17000</v>
      </c>
      <c r="F626" s="1">
        <v>109856000</v>
      </c>
    </row>
    <row r="627" spans="1:6" x14ac:dyDescent="0.2">
      <c r="A627" s="1">
        <f t="shared" si="27"/>
        <v>1990</v>
      </c>
      <c r="B627" s="2">
        <v>33055</v>
      </c>
      <c r="C627" s="5" t="str">
        <f>INDEX('Presidential Data'!$A$2:$B$83,MATCH('FRED Graph'!$A627,'Presidential Data'!$A$2:$A$83,),2)</f>
        <v>Republican</v>
      </c>
      <c r="D627" s="7">
        <f t="shared" si="28"/>
        <v>-2.9129041654529564E-4</v>
      </c>
      <c r="E627" s="1">
        <f t="shared" si="29"/>
        <v>-32000</v>
      </c>
      <c r="F627" s="1">
        <v>109824000</v>
      </c>
    </row>
    <row r="628" spans="1:6" x14ac:dyDescent="0.2">
      <c r="A628" s="1">
        <f t="shared" si="27"/>
        <v>1990</v>
      </c>
      <c r="B628" s="2">
        <v>33086</v>
      </c>
      <c r="C628" s="5" t="str">
        <f>INDEX('Presidential Data'!$A$2:$B$83,MATCH('FRED Graph'!$A628,'Presidential Data'!$A$2:$A$83,),2)</f>
        <v>Republican</v>
      </c>
      <c r="D628" s="7">
        <f t="shared" si="28"/>
        <v>-1.893939393939394E-3</v>
      </c>
      <c r="E628" s="1">
        <f t="shared" si="29"/>
        <v>-208000</v>
      </c>
      <c r="F628" s="1">
        <v>109616000</v>
      </c>
    </row>
    <row r="629" spans="1:6" x14ac:dyDescent="0.2">
      <c r="A629" s="1">
        <f t="shared" si="27"/>
        <v>1990</v>
      </c>
      <c r="B629" s="2">
        <v>33117</v>
      </c>
      <c r="C629" s="5" t="str">
        <f>INDEX('Presidential Data'!$A$2:$B$83,MATCH('FRED Graph'!$A629,'Presidential Data'!$A$2:$A$83,),2)</f>
        <v>Republican</v>
      </c>
      <c r="D629" s="7">
        <f t="shared" si="28"/>
        <v>-8.9403006860312359E-4</v>
      </c>
      <c r="E629" s="1">
        <f t="shared" si="29"/>
        <v>-98000</v>
      </c>
      <c r="F629" s="1">
        <v>109518000</v>
      </c>
    </row>
    <row r="630" spans="1:6" x14ac:dyDescent="0.2">
      <c r="A630" s="1">
        <f t="shared" si="27"/>
        <v>1990</v>
      </c>
      <c r="B630" s="2">
        <v>33147</v>
      </c>
      <c r="C630" s="5" t="str">
        <f>INDEX('Presidential Data'!$A$2:$B$83,MATCH('FRED Graph'!$A630,'Presidential Data'!$A$2:$A$83,),2)</f>
        <v>Republican</v>
      </c>
      <c r="D630" s="7">
        <f t="shared" si="28"/>
        <v>-1.378768786866086E-3</v>
      </c>
      <c r="E630" s="1">
        <f t="shared" si="29"/>
        <v>-151000</v>
      </c>
      <c r="F630" s="1">
        <v>109367000</v>
      </c>
    </row>
    <row r="631" spans="1:6" x14ac:dyDescent="0.2">
      <c r="A631" s="1">
        <f t="shared" si="27"/>
        <v>1990</v>
      </c>
      <c r="B631" s="2">
        <v>33178</v>
      </c>
      <c r="C631" s="5" t="str">
        <f>INDEX('Presidential Data'!$A$2:$B$83,MATCH('FRED Graph'!$A631,'Presidential Data'!$A$2:$A$83,),2)</f>
        <v>Republican</v>
      </c>
      <c r="D631" s="7">
        <f t="shared" si="28"/>
        <v>-1.398959466749568E-3</v>
      </c>
      <c r="E631" s="1">
        <f t="shared" si="29"/>
        <v>-153000</v>
      </c>
      <c r="F631" s="1">
        <v>109214000</v>
      </c>
    </row>
    <row r="632" spans="1:6" x14ac:dyDescent="0.2">
      <c r="A632" s="1">
        <f t="shared" si="27"/>
        <v>1990</v>
      </c>
      <c r="B632" s="2">
        <v>33208</v>
      </c>
      <c r="C632" s="5" t="str">
        <f>INDEX('Presidential Data'!$A$2:$B$83,MATCH('FRED Graph'!$A632,'Presidential Data'!$A$2:$A$83,),2)</f>
        <v>Republican</v>
      </c>
      <c r="D632" s="7">
        <f t="shared" si="28"/>
        <v>-4.3950409288186497E-4</v>
      </c>
      <c r="E632" s="1">
        <f t="shared" si="29"/>
        <v>-48000</v>
      </c>
      <c r="F632" s="1">
        <v>109166000</v>
      </c>
    </row>
    <row r="633" spans="1:6" x14ac:dyDescent="0.2">
      <c r="A633" s="1">
        <f t="shared" si="27"/>
        <v>1991</v>
      </c>
      <c r="B633" s="2">
        <v>33239</v>
      </c>
      <c r="C633" s="5" t="str">
        <f>INDEX('Presidential Data'!$A$2:$B$83,MATCH('FRED Graph'!$A633,'Presidential Data'!$A$2:$A$83,),2)</f>
        <v>Republican</v>
      </c>
      <c r="D633" s="7">
        <f t="shared" si="28"/>
        <v>-1.0168001025960465E-3</v>
      </c>
      <c r="E633" s="1">
        <f t="shared" si="29"/>
        <v>-111000</v>
      </c>
      <c r="F633" s="1">
        <v>109055000</v>
      </c>
    </row>
    <row r="634" spans="1:6" x14ac:dyDescent="0.2">
      <c r="A634" s="1">
        <f t="shared" si="27"/>
        <v>1991</v>
      </c>
      <c r="B634" s="2">
        <v>33270</v>
      </c>
      <c r="C634" s="5" t="str">
        <f>INDEX('Presidential Data'!$A$2:$B$83,MATCH('FRED Graph'!$A634,'Presidential Data'!$A$2:$A$83,),2)</f>
        <v>Republican</v>
      </c>
      <c r="D634" s="7">
        <f t="shared" si="28"/>
        <v>-2.943468891843565E-3</v>
      </c>
      <c r="E634" s="1">
        <f t="shared" si="29"/>
        <v>-321000</v>
      </c>
      <c r="F634" s="1">
        <v>108734000</v>
      </c>
    </row>
    <row r="635" spans="1:6" x14ac:dyDescent="0.2">
      <c r="A635" s="1">
        <f t="shared" si="27"/>
        <v>1991</v>
      </c>
      <c r="B635" s="2">
        <v>33298</v>
      </c>
      <c r="C635" s="5" t="str">
        <f>INDEX('Presidential Data'!$A$2:$B$83,MATCH('FRED Graph'!$A635,'Presidential Data'!$A$2:$A$83,),2)</f>
        <v>Republican</v>
      </c>
      <c r="D635" s="7">
        <f t="shared" si="28"/>
        <v>-1.4714808615520444E-3</v>
      </c>
      <c r="E635" s="1">
        <f t="shared" si="29"/>
        <v>-160000</v>
      </c>
      <c r="F635" s="1">
        <v>108574000</v>
      </c>
    </row>
    <row r="636" spans="1:6" x14ac:dyDescent="0.2">
      <c r="A636" s="1">
        <f t="shared" si="27"/>
        <v>1991</v>
      </c>
      <c r="B636" s="2">
        <v>33329</v>
      </c>
      <c r="C636" s="5" t="str">
        <f>INDEX('Presidential Data'!$A$2:$B$83,MATCH('FRED Graph'!$A636,'Presidential Data'!$A$2:$A$83,),2)</f>
        <v>Republican</v>
      </c>
      <c r="D636" s="7">
        <f t="shared" si="28"/>
        <v>-1.9341647171514358E-3</v>
      </c>
      <c r="E636" s="1">
        <f t="shared" si="29"/>
        <v>-210000</v>
      </c>
      <c r="F636" s="1">
        <v>108364000</v>
      </c>
    </row>
    <row r="637" spans="1:6" x14ac:dyDescent="0.2">
      <c r="A637" s="1">
        <f t="shared" si="27"/>
        <v>1991</v>
      </c>
      <c r="B637" s="2">
        <v>33359</v>
      </c>
      <c r="C637" s="5" t="str">
        <f>INDEX('Presidential Data'!$A$2:$B$83,MATCH('FRED Graph'!$A637,'Presidential Data'!$A$2:$A$83,),2)</f>
        <v>Republican</v>
      </c>
      <c r="D637" s="7">
        <f t="shared" si="28"/>
        <v>-1.0612380495367466E-3</v>
      </c>
      <c r="E637" s="1">
        <f t="shared" si="29"/>
        <v>-115000</v>
      </c>
      <c r="F637" s="1">
        <v>108249000</v>
      </c>
    </row>
    <row r="638" spans="1:6" x14ac:dyDescent="0.2">
      <c r="A638" s="1">
        <f t="shared" si="27"/>
        <v>1991</v>
      </c>
      <c r="B638" s="2">
        <v>33390</v>
      </c>
      <c r="C638" s="5" t="str">
        <f>INDEX('Presidential Data'!$A$2:$B$83,MATCH('FRED Graph'!$A638,'Presidential Data'!$A$2:$A$83,),2)</f>
        <v>Republican</v>
      </c>
      <c r="D638" s="7">
        <f t="shared" si="28"/>
        <v>7.852266533640034E-4</v>
      </c>
      <c r="E638" s="1">
        <f t="shared" si="29"/>
        <v>85000</v>
      </c>
      <c r="F638" s="1">
        <v>108334000</v>
      </c>
    </row>
    <row r="639" spans="1:6" x14ac:dyDescent="0.2">
      <c r="A639" s="1">
        <f t="shared" si="27"/>
        <v>1991</v>
      </c>
      <c r="B639" s="2">
        <v>33420</v>
      </c>
      <c r="C639" s="5" t="str">
        <f>INDEX('Presidential Data'!$A$2:$B$83,MATCH('FRED Graph'!$A639,'Presidential Data'!$A$2:$A$83,),2)</f>
        <v>Republican</v>
      </c>
      <c r="D639" s="7">
        <f t="shared" si="28"/>
        <v>-3.8768992190817288E-4</v>
      </c>
      <c r="E639" s="1">
        <f t="shared" si="29"/>
        <v>-42000</v>
      </c>
      <c r="F639" s="1">
        <v>108292000</v>
      </c>
    </row>
    <row r="640" spans="1:6" x14ac:dyDescent="0.2">
      <c r="A640" s="1">
        <f t="shared" si="27"/>
        <v>1991</v>
      </c>
      <c r="B640" s="2">
        <v>33451</v>
      </c>
      <c r="C640" s="5" t="str">
        <f>INDEX('Presidential Data'!$A$2:$B$83,MATCH('FRED Graph'!$A640,'Presidential Data'!$A$2:$A$83,),2)</f>
        <v>Republican</v>
      </c>
      <c r="D640" s="7">
        <f t="shared" si="28"/>
        <v>1.6621726443319913E-4</v>
      </c>
      <c r="E640" s="1">
        <f t="shared" si="29"/>
        <v>18000</v>
      </c>
      <c r="F640" s="1">
        <v>108310000</v>
      </c>
    </row>
    <row r="641" spans="1:6" x14ac:dyDescent="0.2">
      <c r="A641" s="1">
        <f t="shared" si="27"/>
        <v>1991</v>
      </c>
      <c r="B641" s="2">
        <v>33482</v>
      </c>
      <c r="C641" s="5" t="str">
        <f>INDEX('Presidential Data'!$A$2:$B$83,MATCH('FRED Graph'!$A641,'Presidential Data'!$A$2:$A$83,),2)</f>
        <v>Republican</v>
      </c>
      <c r="D641" s="7">
        <f t="shared" si="28"/>
        <v>2.4005170344381868E-4</v>
      </c>
      <c r="E641" s="1">
        <f t="shared" si="29"/>
        <v>26000</v>
      </c>
      <c r="F641" s="1">
        <v>108336000</v>
      </c>
    </row>
    <row r="642" spans="1:6" x14ac:dyDescent="0.2">
      <c r="A642" s="1">
        <f t="shared" si="27"/>
        <v>1991</v>
      </c>
      <c r="B642" s="2">
        <v>33512</v>
      </c>
      <c r="C642" s="5" t="str">
        <f>INDEX('Presidential Data'!$A$2:$B$83,MATCH('FRED Graph'!$A642,'Presidential Data'!$A$2:$A$83,),2)</f>
        <v>Republican</v>
      </c>
      <c r="D642" s="7">
        <f t="shared" si="28"/>
        <v>1.9384138236597253E-4</v>
      </c>
      <c r="E642" s="1">
        <f t="shared" si="29"/>
        <v>21000</v>
      </c>
      <c r="F642" s="1">
        <v>108357000</v>
      </c>
    </row>
    <row r="643" spans="1:6" x14ac:dyDescent="0.2">
      <c r="A643" s="1">
        <f t="shared" si="27"/>
        <v>1991</v>
      </c>
      <c r="B643" s="2">
        <v>33543</v>
      </c>
      <c r="C643" s="5" t="str">
        <f>INDEX('Presidential Data'!$A$2:$B$83,MATCH('FRED Graph'!$A643,'Presidential Data'!$A$2:$A$83,),2)</f>
        <v>Republican</v>
      </c>
      <c r="D643" s="7">
        <f t="shared" si="28"/>
        <v>-5.6295393929326214E-4</v>
      </c>
      <c r="E643" s="1">
        <f t="shared" si="29"/>
        <v>-61000</v>
      </c>
      <c r="F643" s="1">
        <v>108296000</v>
      </c>
    </row>
    <row r="644" spans="1:6" x14ac:dyDescent="0.2">
      <c r="A644" s="1">
        <f t="shared" si="27"/>
        <v>1991</v>
      </c>
      <c r="B644" s="2">
        <v>33573</v>
      </c>
      <c r="C644" s="5" t="str">
        <f>INDEX('Presidential Data'!$A$2:$B$83,MATCH('FRED Graph'!$A644,'Presidential Data'!$A$2:$A$83,),2)</f>
        <v>Republican</v>
      </c>
      <c r="D644" s="7">
        <f t="shared" si="28"/>
        <v>2.9548644455935582E-4</v>
      </c>
      <c r="E644" s="1">
        <f t="shared" si="29"/>
        <v>32000</v>
      </c>
      <c r="F644" s="1">
        <v>108328000</v>
      </c>
    </row>
    <row r="645" spans="1:6" x14ac:dyDescent="0.2">
      <c r="A645" s="1">
        <f t="shared" si="27"/>
        <v>1992</v>
      </c>
      <c r="B645" s="2">
        <v>33604</v>
      </c>
      <c r="C645" s="5" t="str">
        <f>INDEX('Presidential Data'!$A$2:$B$83,MATCH('FRED Graph'!$A645,'Presidential Data'!$A$2:$A$83,),2)</f>
        <v>Republican</v>
      </c>
      <c r="D645" s="7">
        <f t="shared" si="28"/>
        <v>3.7848017133151169E-4</v>
      </c>
      <c r="E645" s="1">
        <f t="shared" si="29"/>
        <v>41000</v>
      </c>
      <c r="F645" s="1">
        <v>108369000</v>
      </c>
    </row>
    <row r="646" spans="1:6" x14ac:dyDescent="0.2">
      <c r="A646" s="1">
        <f t="shared" si="27"/>
        <v>1992</v>
      </c>
      <c r="B646" s="2">
        <v>33635</v>
      </c>
      <c r="C646" s="5" t="str">
        <f>INDEX('Presidential Data'!$A$2:$B$83,MATCH('FRED Graph'!$A646,'Presidential Data'!$A$2:$A$83,),2)</f>
        <v>Republican</v>
      </c>
      <c r="D646" s="7">
        <f t="shared" si="28"/>
        <v>-5.3520840830864917E-4</v>
      </c>
      <c r="E646" s="1">
        <f t="shared" si="29"/>
        <v>-58000</v>
      </c>
      <c r="F646" s="1">
        <v>108311000</v>
      </c>
    </row>
    <row r="647" spans="1:6" x14ac:dyDescent="0.2">
      <c r="A647" s="1">
        <f t="shared" si="27"/>
        <v>1992</v>
      </c>
      <c r="B647" s="2">
        <v>33664</v>
      </c>
      <c r="C647" s="5" t="str">
        <f>INDEX('Presidential Data'!$A$2:$B$83,MATCH('FRED Graph'!$A647,'Presidential Data'!$A$2:$A$83,),2)</f>
        <v>Republican</v>
      </c>
      <c r="D647" s="7">
        <f t="shared" si="28"/>
        <v>4.985643194135406E-4</v>
      </c>
      <c r="E647" s="1">
        <f t="shared" si="29"/>
        <v>54000</v>
      </c>
      <c r="F647" s="1">
        <v>108365000</v>
      </c>
    </row>
    <row r="648" spans="1:6" x14ac:dyDescent="0.2">
      <c r="A648" s="1">
        <f t="shared" si="27"/>
        <v>1992</v>
      </c>
      <c r="B648" s="2">
        <v>33695</v>
      </c>
      <c r="C648" s="5" t="str">
        <f>INDEX('Presidential Data'!$A$2:$B$83,MATCH('FRED Graph'!$A648,'Presidential Data'!$A$2:$A$83,),2)</f>
        <v>Republican</v>
      </c>
      <c r="D648" s="7">
        <f t="shared" si="28"/>
        <v>1.4211230563373784E-3</v>
      </c>
      <c r="E648" s="1">
        <f t="shared" si="29"/>
        <v>154000</v>
      </c>
      <c r="F648" s="1">
        <v>108519000</v>
      </c>
    </row>
    <row r="649" spans="1:6" x14ac:dyDescent="0.2">
      <c r="A649" s="1">
        <f t="shared" ref="A649:A712" si="30">YEAR(B649)</f>
        <v>1992</v>
      </c>
      <c r="B649" s="2">
        <v>33725</v>
      </c>
      <c r="C649" s="5" t="str">
        <f>INDEX('Presidential Data'!$A$2:$B$83,MATCH('FRED Graph'!$A649,'Presidential Data'!$A$2:$A$83,),2)</f>
        <v>Republican</v>
      </c>
      <c r="D649" s="7">
        <f t="shared" si="28"/>
        <v>1.197946903307255E-3</v>
      </c>
      <c r="E649" s="1">
        <f t="shared" si="29"/>
        <v>130000</v>
      </c>
      <c r="F649" s="1">
        <v>108649000</v>
      </c>
    </row>
    <row r="650" spans="1:6" x14ac:dyDescent="0.2">
      <c r="A650" s="1">
        <f t="shared" si="30"/>
        <v>1992</v>
      </c>
      <c r="B650" s="2">
        <v>33756</v>
      </c>
      <c r="C650" s="5" t="str">
        <f>INDEX('Presidential Data'!$A$2:$B$83,MATCH('FRED Graph'!$A650,'Presidential Data'!$A$2:$A$83,),2)</f>
        <v>Republican</v>
      </c>
      <c r="D650" s="7">
        <f t="shared" si="28"/>
        <v>6.0746072214194334E-4</v>
      </c>
      <c r="E650" s="1">
        <f t="shared" si="29"/>
        <v>66000</v>
      </c>
      <c r="F650" s="1">
        <v>108715000</v>
      </c>
    </row>
    <row r="651" spans="1:6" x14ac:dyDescent="0.2">
      <c r="A651" s="1">
        <f t="shared" si="30"/>
        <v>1992</v>
      </c>
      <c r="B651" s="2">
        <v>33786</v>
      </c>
      <c r="C651" s="5" t="str">
        <f>INDEX('Presidential Data'!$A$2:$B$83,MATCH('FRED Graph'!$A651,'Presidential Data'!$A$2:$A$83,),2)</f>
        <v>Republican</v>
      </c>
      <c r="D651" s="7">
        <f t="shared" ref="D651:D714" si="31">E651/F650</f>
        <v>7.1747228993239204E-4</v>
      </c>
      <c r="E651" s="1">
        <f t="shared" ref="E651:E714" si="32">F651-F650</f>
        <v>78000</v>
      </c>
      <c r="F651" s="1">
        <v>108793000</v>
      </c>
    </row>
    <row r="652" spans="1:6" x14ac:dyDescent="0.2">
      <c r="A652" s="1">
        <f t="shared" si="30"/>
        <v>1992</v>
      </c>
      <c r="B652" s="2">
        <v>33817</v>
      </c>
      <c r="C652" s="5" t="str">
        <f>INDEX('Presidential Data'!$A$2:$B$83,MATCH('FRED Graph'!$A652,'Presidential Data'!$A$2:$A$83,),2)</f>
        <v>Republican</v>
      </c>
      <c r="D652" s="7">
        <f t="shared" si="31"/>
        <v>1.2133133565578667E-3</v>
      </c>
      <c r="E652" s="1">
        <f t="shared" si="32"/>
        <v>132000</v>
      </c>
      <c r="F652" s="1">
        <v>108925000</v>
      </c>
    </row>
    <row r="653" spans="1:6" x14ac:dyDescent="0.2">
      <c r="A653" s="1">
        <f t="shared" si="30"/>
        <v>1992</v>
      </c>
      <c r="B653" s="2">
        <v>33848</v>
      </c>
      <c r="C653" s="5" t="str">
        <f>INDEX('Presidential Data'!$A$2:$B$83,MATCH('FRED Graph'!$A653,'Presidential Data'!$A$2:$A$83,),2)</f>
        <v>Republican</v>
      </c>
      <c r="D653" s="7">
        <f t="shared" si="31"/>
        <v>3.1214138168464542E-4</v>
      </c>
      <c r="E653" s="1">
        <f t="shared" si="32"/>
        <v>34000</v>
      </c>
      <c r="F653" s="1">
        <v>108959000</v>
      </c>
    </row>
    <row r="654" spans="1:6" x14ac:dyDescent="0.2">
      <c r="A654" s="1">
        <f t="shared" si="30"/>
        <v>1992</v>
      </c>
      <c r="B654" s="2">
        <v>33878</v>
      </c>
      <c r="C654" s="5" t="str">
        <f>INDEX('Presidential Data'!$A$2:$B$83,MATCH('FRED Graph'!$A654,'Presidential Data'!$A$2:$A$83,),2)</f>
        <v>Republican</v>
      </c>
      <c r="D654" s="7">
        <f t="shared" si="31"/>
        <v>1.6519975403592178E-3</v>
      </c>
      <c r="E654" s="1">
        <f t="shared" si="32"/>
        <v>180000</v>
      </c>
      <c r="F654" s="1">
        <v>109139000</v>
      </c>
    </row>
    <row r="655" spans="1:6" x14ac:dyDescent="0.2">
      <c r="A655" s="1">
        <f t="shared" si="30"/>
        <v>1992</v>
      </c>
      <c r="B655" s="2">
        <v>33909</v>
      </c>
      <c r="C655" s="5" t="str">
        <f>INDEX('Presidential Data'!$A$2:$B$83,MATCH('FRED Graph'!$A655,'Presidential Data'!$A$2:$A$83,),2)</f>
        <v>Republican</v>
      </c>
      <c r="D655" s="7">
        <f t="shared" si="31"/>
        <v>1.2186294541822813E-3</v>
      </c>
      <c r="E655" s="1">
        <f t="shared" si="32"/>
        <v>133000</v>
      </c>
      <c r="F655" s="1">
        <v>109272000</v>
      </c>
    </row>
    <row r="656" spans="1:6" x14ac:dyDescent="0.2">
      <c r="A656" s="1">
        <f t="shared" si="30"/>
        <v>1992</v>
      </c>
      <c r="B656" s="2">
        <v>33939</v>
      </c>
      <c r="C656" s="5" t="str">
        <f>INDEX('Presidential Data'!$A$2:$B$83,MATCH('FRED Graph'!$A656,'Presidential Data'!$A$2:$A$83,),2)</f>
        <v>Republican</v>
      </c>
      <c r="D656" s="7">
        <f t="shared" si="31"/>
        <v>2.0407789735705398E-3</v>
      </c>
      <c r="E656" s="1">
        <f t="shared" si="32"/>
        <v>223000</v>
      </c>
      <c r="F656" s="1">
        <v>109495000</v>
      </c>
    </row>
    <row r="657" spans="1:6" x14ac:dyDescent="0.2">
      <c r="A657" s="1">
        <f t="shared" si="30"/>
        <v>1993</v>
      </c>
      <c r="B657" s="2">
        <v>33970</v>
      </c>
      <c r="C657" s="5" t="str">
        <f>INDEX('Presidential Data'!$A$2:$B$83,MATCH('FRED Graph'!$A657,'Presidential Data'!$A$2:$A$83,),2)</f>
        <v>Democratic</v>
      </c>
      <c r="D657" s="7">
        <f t="shared" si="31"/>
        <v>2.7307182976391616E-3</v>
      </c>
      <c r="E657" s="1">
        <f t="shared" si="32"/>
        <v>299000</v>
      </c>
      <c r="F657" s="1">
        <v>109794000</v>
      </c>
    </row>
    <row r="658" spans="1:6" x14ac:dyDescent="0.2">
      <c r="A658" s="1">
        <f t="shared" si="30"/>
        <v>1993</v>
      </c>
      <c r="B658" s="2">
        <v>34001</v>
      </c>
      <c r="C658" s="5" t="str">
        <f>INDEX('Presidential Data'!$A$2:$B$83,MATCH('FRED Graph'!$A658,'Presidential Data'!$A$2:$A$83,),2)</f>
        <v>Democratic</v>
      </c>
      <c r="D658" s="7">
        <f t="shared" si="31"/>
        <v>2.2769914567280542E-3</v>
      </c>
      <c r="E658" s="1">
        <f t="shared" si="32"/>
        <v>250000</v>
      </c>
      <c r="F658" s="1">
        <v>110044000</v>
      </c>
    </row>
    <row r="659" spans="1:6" x14ac:dyDescent="0.2">
      <c r="A659" s="1">
        <f t="shared" si="30"/>
        <v>1993</v>
      </c>
      <c r="B659" s="2">
        <v>34029</v>
      </c>
      <c r="C659" s="5" t="str">
        <f>INDEX('Presidential Data'!$A$2:$B$83,MATCH('FRED Graph'!$A659,'Presidential Data'!$A$2:$A$83,),2)</f>
        <v>Democratic</v>
      </c>
      <c r="D659" s="7">
        <f t="shared" si="31"/>
        <v>-4.5436370906182981E-4</v>
      </c>
      <c r="E659" s="1">
        <f t="shared" si="32"/>
        <v>-50000</v>
      </c>
      <c r="F659" s="1">
        <v>109994000</v>
      </c>
    </row>
    <row r="660" spans="1:6" x14ac:dyDescent="0.2">
      <c r="A660" s="1">
        <f t="shared" si="30"/>
        <v>1993</v>
      </c>
      <c r="B660" s="2">
        <v>34060</v>
      </c>
      <c r="C660" s="5" t="str">
        <f>INDEX('Presidential Data'!$A$2:$B$83,MATCH('FRED Graph'!$A660,'Presidential Data'!$A$2:$A$83,),2)</f>
        <v>Democratic</v>
      </c>
      <c r="D660" s="7">
        <f t="shared" si="31"/>
        <v>2.7456043056894013E-3</v>
      </c>
      <c r="E660" s="1">
        <f t="shared" si="32"/>
        <v>302000</v>
      </c>
      <c r="F660" s="1">
        <v>110296000</v>
      </c>
    </row>
    <row r="661" spans="1:6" x14ac:dyDescent="0.2">
      <c r="A661" s="1">
        <f t="shared" si="30"/>
        <v>1993</v>
      </c>
      <c r="B661" s="2">
        <v>34090</v>
      </c>
      <c r="C661" s="5" t="str">
        <f>INDEX('Presidential Data'!$A$2:$B$83,MATCH('FRED Graph'!$A661,'Presidential Data'!$A$2:$A$83,),2)</f>
        <v>Democratic</v>
      </c>
      <c r="D661" s="7">
        <f t="shared" si="31"/>
        <v>2.4660912453760789E-3</v>
      </c>
      <c r="E661" s="1">
        <f t="shared" si="32"/>
        <v>272000</v>
      </c>
      <c r="F661" s="1">
        <v>110568000</v>
      </c>
    </row>
    <row r="662" spans="1:6" x14ac:dyDescent="0.2">
      <c r="A662" s="1">
        <f t="shared" si="30"/>
        <v>1993</v>
      </c>
      <c r="B662" s="2">
        <v>34121</v>
      </c>
      <c r="C662" s="5" t="str">
        <f>INDEX('Presidential Data'!$A$2:$B$83,MATCH('FRED Graph'!$A662,'Presidential Data'!$A$2:$A$83,),2)</f>
        <v>Democratic</v>
      </c>
      <c r="D662" s="7">
        <f t="shared" si="31"/>
        <v>1.6370016641342885E-3</v>
      </c>
      <c r="E662" s="1">
        <f t="shared" si="32"/>
        <v>181000</v>
      </c>
      <c r="F662" s="1">
        <v>110749000</v>
      </c>
    </row>
    <row r="663" spans="1:6" x14ac:dyDescent="0.2">
      <c r="A663" s="1">
        <f t="shared" si="30"/>
        <v>1993</v>
      </c>
      <c r="B663" s="2">
        <v>34151</v>
      </c>
      <c r="C663" s="5" t="str">
        <f>INDEX('Presidential Data'!$A$2:$B$83,MATCH('FRED Graph'!$A663,'Presidential Data'!$A$2:$A$83,),2)</f>
        <v>Democratic</v>
      </c>
      <c r="D663" s="7">
        <f t="shared" si="31"/>
        <v>2.7630046320960009E-3</v>
      </c>
      <c r="E663" s="1">
        <f t="shared" si="32"/>
        <v>306000</v>
      </c>
      <c r="F663" s="1">
        <v>111055000</v>
      </c>
    </row>
    <row r="664" spans="1:6" x14ac:dyDescent="0.2">
      <c r="A664" s="1">
        <f t="shared" si="30"/>
        <v>1993</v>
      </c>
      <c r="B664" s="2">
        <v>34182</v>
      </c>
      <c r="C664" s="5" t="str">
        <f>INDEX('Presidential Data'!$A$2:$B$83,MATCH('FRED Graph'!$A664,'Presidential Data'!$A$2:$A$83,),2)</f>
        <v>Democratic</v>
      </c>
      <c r="D664" s="7">
        <f t="shared" si="31"/>
        <v>1.3596866417540858E-3</v>
      </c>
      <c r="E664" s="1">
        <f t="shared" si="32"/>
        <v>151000</v>
      </c>
      <c r="F664" s="1">
        <v>111206000</v>
      </c>
    </row>
    <row r="665" spans="1:6" x14ac:dyDescent="0.2">
      <c r="A665" s="1">
        <f t="shared" si="30"/>
        <v>1993</v>
      </c>
      <c r="B665" s="2">
        <v>34213</v>
      </c>
      <c r="C665" s="5" t="str">
        <f>INDEX('Presidential Data'!$A$2:$B$83,MATCH('FRED Graph'!$A665,'Presidential Data'!$A$2:$A$83,),2)</f>
        <v>Democratic</v>
      </c>
      <c r="D665" s="7">
        <f t="shared" si="31"/>
        <v>2.1761415750948688E-3</v>
      </c>
      <c r="E665" s="1">
        <f t="shared" si="32"/>
        <v>242000</v>
      </c>
      <c r="F665" s="1">
        <v>111448000</v>
      </c>
    </row>
    <row r="666" spans="1:6" x14ac:dyDescent="0.2">
      <c r="A666" s="1">
        <f t="shared" si="30"/>
        <v>1993</v>
      </c>
      <c r="B666" s="2">
        <v>34243</v>
      </c>
      <c r="C666" s="5" t="str">
        <f>INDEX('Presidential Data'!$A$2:$B$83,MATCH('FRED Graph'!$A666,'Presidential Data'!$A$2:$A$83,),2)</f>
        <v>Democratic</v>
      </c>
      <c r="D666" s="7">
        <f t="shared" si="31"/>
        <v>2.557246428827794E-3</v>
      </c>
      <c r="E666" s="1">
        <f t="shared" si="32"/>
        <v>285000</v>
      </c>
      <c r="F666" s="1">
        <v>111733000</v>
      </c>
    </row>
    <row r="667" spans="1:6" x14ac:dyDescent="0.2">
      <c r="A667" s="1">
        <f t="shared" si="30"/>
        <v>1993</v>
      </c>
      <c r="B667" s="2">
        <v>34274</v>
      </c>
      <c r="C667" s="5" t="str">
        <f>INDEX('Presidential Data'!$A$2:$B$83,MATCH('FRED Graph'!$A667,'Presidential Data'!$A$2:$A$83,),2)</f>
        <v>Democratic</v>
      </c>
      <c r="D667" s="7">
        <f t="shared" si="31"/>
        <v>2.2464267494831428E-3</v>
      </c>
      <c r="E667" s="1">
        <f t="shared" si="32"/>
        <v>251000</v>
      </c>
      <c r="F667" s="1">
        <v>111984000</v>
      </c>
    </row>
    <row r="668" spans="1:6" x14ac:dyDescent="0.2">
      <c r="A668" s="1">
        <f t="shared" si="30"/>
        <v>1993</v>
      </c>
      <c r="B668" s="2">
        <v>34304</v>
      </c>
      <c r="C668" s="5" t="str">
        <f>INDEX('Presidential Data'!$A$2:$B$83,MATCH('FRED Graph'!$A668,'Presidential Data'!$A$2:$A$83,),2)</f>
        <v>Democratic</v>
      </c>
      <c r="D668" s="7">
        <f t="shared" si="31"/>
        <v>2.9468495499357051E-3</v>
      </c>
      <c r="E668" s="1">
        <f t="shared" si="32"/>
        <v>330000</v>
      </c>
      <c r="F668" s="1">
        <v>112314000</v>
      </c>
    </row>
    <row r="669" spans="1:6" x14ac:dyDescent="0.2">
      <c r="A669" s="1">
        <f t="shared" si="30"/>
        <v>1994</v>
      </c>
      <c r="B669" s="2">
        <v>34335</v>
      </c>
      <c r="C669" s="5" t="str">
        <f>INDEX('Presidential Data'!$A$2:$B$83,MATCH('FRED Graph'!$A669,'Presidential Data'!$A$2:$A$83,),2)</f>
        <v>Democratic</v>
      </c>
      <c r="D669" s="7">
        <f t="shared" si="31"/>
        <v>2.5019142760475096E-3</v>
      </c>
      <c r="E669" s="1">
        <f t="shared" si="32"/>
        <v>281000</v>
      </c>
      <c r="F669" s="1">
        <v>112595000</v>
      </c>
    </row>
    <row r="670" spans="1:6" x14ac:dyDescent="0.2">
      <c r="A670" s="1">
        <f t="shared" si="30"/>
        <v>1994</v>
      </c>
      <c r="B670" s="2">
        <v>34366</v>
      </c>
      <c r="C670" s="5" t="str">
        <f>INDEX('Presidential Data'!$A$2:$B$83,MATCH('FRED Graph'!$A670,'Presidential Data'!$A$2:$A$83,),2)</f>
        <v>Democratic</v>
      </c>
      <c r="D670" s="7">
        <f t="shared" si="31"/>
        <v>1.6519383631599983E-3</v>
      </c>
      <c r="E670" s="1">
        <f t="shared" si="32"/>
        <v>186000</v>
      </c>
      <c r="F670" s="1">
        <v>112781000</v>
      </c>
    </row>
    <row r="671" spans="1:6" x14ac:dyDescent="0.2">
      <c r="A671" s="1">
        <f t="shared" si="30"/>
        <v>1994</v>
      </c>
      <c r="B671" s="2">
        <v>34394</v>
      </c>
      <c r="C671" s="5" t="str">
        <f>INDEX('Presidential Data'!$A$2:$B$83,MATCH('FRED Graph'!$A671,'Presidential Data'!$A$2:$A$83,),2)</f>
        <v>Democratic</v>
      </c>
      <c r="D671" s="7">
        <f t="shared" si="31"/>
        <v>4.0875679414085703E-3</v>
      </c>
      <c r="E671" s="1">
        <f t="shared" si="32"/>
        <v>461000</v>
      </c>
      <c r="F671" s="1">
        <v>113242000</v>
      </c>
    </row>
    <row r="672" spans="1:6" x14ac:dyDescent="0.2">
      <c r="A672" s="1">
        <f t="shared" si="30"/>
        <v>1994</v>
      </c>
      <c r="B672" s="2">
        <v>34425</v>
      </c>
      <c r="C672" s="5" t="str">
        <f>INDEX('Presidential Data'!$A$2:$B$83,MATCH('FRED Graph'!$A672,'Presidential Data'!$A$2:$A$83,),2)</f>
        <v>Democratic</v>
      </c>
      <c r="D672" s="7">
        <f t="shared" si="31"/>
        <v>3.0377421804630789E-3</v>
      </c>
      <c r="E672" s="1">
        <f t="shared" si="32"/>
        <v>344000</v>
      </c>
      <c r="F672" s="1">
        <v>113586000</v>
      </c>
    </row>
    <row r="673" spans="1:6" x14ac:dyDescent="0.2">
      <c r="A673" s="1">
        <f t="shared" si="30"/>
        <v>1994</v>
      </c>
      <c r="B673" s="2">
        <v>34455</v>
      </c>
      <c r="C673" s="5" t="str">
        <f>INDEX('Presidential Data'!$A$2:$B$83,MATCH('FRED Graph'!$A673,'Presidential Data'!$A$2:$A$83,),2)</f>
        <v>Democratic</v>
      </c>
      <c r="D673" s="7">
        <f t="shared" si="31"/>
        <v>2.9493071329213106E-3</v>
      </c>
      <c r="E673" s="1">
        <f t="shared" si="32"/>
        <v>335000</v>
      </c>
      <c r="F673" s="1">
        <v>113921000</v>
      </c>
    </row>
    <row r="674" spans="1:6" x14ac:dyDescent="0.2">
      <c r="A674" s="1">
        <f t="shared" si="30"/>
        <v>1994</v>
      </c>
      <c r="B674" s="2">
        <v>34486</v>
      </c>
      <c r="C674" s="5" t="str">
        <f>INDEX('Presidential Data'!$A$2:$B$83,MATCH('FRED Graph'!$A674,'Presidential Data'!$A$2:$A$83,),2)</f>
        <v>Democratic</v>
      </c>
      <c r="D674" s="7">
        <f t="shared" si="31"/>
        <v>2.7826300682051597E-3</v>
      </c>
      <c r="E674" s="1">
        <f t="shared" si="32"/>
        <v>317000</v>
      </c>
      <c r="F674" s="1">
        <v>114238000</v>
      </c>
    </row>
    <row r="675" spans="1:6" x14ac:dyDescent="0.2">
      <c r="A675" s="1">
        <f t="shared" si="30"/>
        <v>1994</v>
      </c>
      <c r="B675" s="2">
        <v>34516</v>
      </c>
      <c r="C675" s="5" t="str">
        <f>INDEX('Presidential Data'!$A$2:$B$83,MATCH('FRED Graph'!$A675,'Presidential Data'!$A$2:$A$83,),2)</f>
        <v>Democratic</v>
      </c>
      <c r="D675" s="7">
        <f t="shared" si="31"/>
        <v>3.2563595301038184E-3</v>
      </c>
      <c r="E675" s="1">
        <f t="shared" si="32"/>
        <v>372000</v>
      </c>
      <c r="F675" s="1">
        <v>114610000</v>
      </c>
    </row>
    <row r="676" spans="1:6" x14ac:dyDescent="0.2">
      <c r="A676" s="1">
        <f t="shared" si="30"/>
        <v>1994</v>
      </c>
      <c r="B676" s="2">
        <v>34547</v>
      </c>
      <c r="C676" s="5" t="str">
        <f>INDEX('Presidential Data'!$A$2:$B$83,MATCH('FRED Graph'!$A676,'Presidential Data'!$A$2:$A$83,),2)</f>
        <v>Democratic</v>
      </c>
      <c r="D676" s="7">
        <f t="shared" si="31"/>
        <v>2.4954192478841286E-3</v>
      </c>
      <c r="E676" s="1">
        <f t="shared" si="32"/>
        <v>286000</v>
      </c>
      <c r="F676" s="1">
        <v>114896000</v>
      </c>
    </row>
    <row r="677" spans="1:6" x14ac:dyDescent="0.2">
      <c r="A677" s="1">
        <f t="shared" si="30"/>
        <v>1994</v>
      </c>
      <c r="B677" s="2">
        <v>34578</v>
      </c>
      <c r="C677" s="5" t="str">
        <f>INDEX('Presidential Data'!$A$2:$B$83,MATCH('FRED Graph'!$A677,'Presidential Data'!$A$2:$A$83,),2)</f>
        <v>Democratic</v>
      </c>
      <c r="D677" s="7">
        <f t="shared" si="31"/>
        <v>3.0549366383512046E-3</v>
      </c>
      <c r="E677" s="1">
        <f t="shared" si="32"/>
        <v>351000</v>
      </c>
      <c r="F677" s="1">
        <v>115247000</v>
      </c>
    </row>
    <row r="678" spans="1:6" x14ac:dyDescent="0.2">
      <c r="A678" s="1">
        <f t="shared" si="30"/>
        <v>1994</v>
      </c>
      <c r="B678" s="2">
        <v>34608</v>
      </c>
      <c r="C678" s="5" t="str">
        <f>INDEX('Presidential Data'!$A$2:$B$83,MATCH('FRED Graph'!$A678,'Presidential Data'!$A$2:$A$83,),2)</f>
        <v>Democratic</v>
      </c>
      <c r="D678" s="7">
        <f t="shared" si="31"/>
        <v>1.8308502607443143E-3</v>
      </c>
      <c r="E678" s="1">
        <f t="shared" si="32"/>
        <v>211000</v>
      </c>
      <c r="F678" s="1">
        <v>115458000</v>
      </c>
    </row>
    <row r="679" spans="1:6" x14ac:dyDescent="0.2">
      <c r="A679" s="1">
        <f t="shared" si="30"/>
        <v>1994</v>
      </c>
      <c r="B679" s="2">
        <v>34639</v>
      </c>
      <c r="C679" s="5" t="str">
        <f>INDEX('Presidential Data'!$A$2:$B$83,MATCH('FRED Graph'!$A679,'Presidential Data'!$A$2:$A$83,),2)</f>
        <v>Democratic</v>
      </c>
      <c r="D679" s="7">
        <f t="shared" si="31"/>
        <v>3.5597360078989762E-3</v>
      </c>
      <c r="E679" s="1">
        <f t="shared" si="32"/>
        <v>411000</v>
      </c>
      <c r="F679" s="1">
        <v>115869000</v>
      </c>
    </row>
    <row r="680" spans="1:6" x14ac:dyDescent="0.2">
      <c r="A680" s="1">
        <f t="shared" si="30"/>
        <v>1994</v>
      </c>
      <c r="B680" s="2">
        <v>34669</v>
      </c>
      <c r="C680" s="5" t="str">
        <f>INDEX('Presidential Data'!$A$2:$B$83,MATCH('FRED Graph'!$A680,'Presidential Data'!$A$2:$A$83,),2)</f>
        <v>Democratic</v>
      </c>
      <c r="D680" s="7">
        <f t="shared" si="31"/>
        <v>2.5546090843970347E-3</v>
      </c>
      <c r="E680" s="1">
        <f t="shared" si="32"/>
        <v>296000</v>
      </c>
      <c r="F680" s="1">
        <v>116165000</v>
      </c>
    </row>
    <row r="681" spans="1:6" x14ac:dyDescent="0.2">
      <c r="A681" s="1">
        <f t="shared" si="30"/>
        <v>1995</v>
      </c>
      <c r="B681" s="2">
        <v>34700</v>
      </c>
      <c r="C681" s="5" t="str">
        <f>INDEX('Presidential Data'!$A$2:$B$83,MATCH('FRED Graph'!$A681,'Presidential Data'!$A$2:$A$83,),2)</f>
        <v>Democratic</v>
      </c>
      <c r="D681" s="7">
        <f t="shared" si="31"/>
        <v>2.8924374811690268E-3</v>
      </c>
      <c r="E681" s="1">
        <f t="shared" si="32"/>
        <v>336000</v>
      </c>
      <c r="F681" s="1">
        <v>116501000</v>
      </c>
    </row>
    <row r="682" spans="1:6" x14ac:dyDescent="0.2">
      <c r="A682" s="1">
        <f t="shared" si="30"/>
        <v>1995</v>
      </c>
      <c r="B682" s="2">
        <v>34731</v>
      </c>
      <c r="C682" s="5" t="str">
        <f>INDEX('Presidential Data'!$A$2:$B$83,MATCH('FRED Graph'!$A682,'Presidential Data'!$A$2:$A$83,),2)</f>
        <v>Democratic</v>
      </c>
      <c r="D682" s="7">
        <f t="shared" si="31"/>
        <v>1.6823889923691642E-3</v>
      </c>
      <c r="E682" s="1">
        <f t="shared" si="32"/>
        <v>196000</v>
      </c>
      <c r="F682" s="1">
        <v>116697000</v>
      </c>
    </row>
    <row r="683" spans="1:6" x14ac:dyDescent="0.2">
      <c r="A683" s="1">
        <f t="shared" si="30"/>
        <v>1995</v>
      </c>
      <c r="B683" s="2">
        <v>34759</v>
      </c>
      <c r="C683" s="5" t="str">
        <f>INDEX('Presidential Data'!$A$2:$B$83,MATCH('FRED Graph'!$A683,'Presidential Data'!$A$2:$A$83,),2)</f>
        <v>Democratic</v>
      </c>
      <c r="D683" s="7">
        <f t="shared" si="31"/>
        <v>1.7995321216483715E-3</v>
      </c>
      <c r="E683" s="1">
        <f t="shared" si="32"/>
        <v>210000</v>
      </c>
      <c r="F683" s="1">
        <v>116907000</v>
      </c>
    </row>
    <row r="684" spans="1:6" x14ac:dyDescent="0.2">
      <c r="A684" s="1">
        <f t="shared" si="30"/>
        <v>1995</v>
      </c>
      <c r="B684" s="2">
        <v>34790</v>
      </c>
      <c r="C684" s="5" t="str">
        <f>INDEX('Presidential Data'!$A$2:$B$83,MATCH('FRED Graph'!$A684,'Presidential Data'!$A$2:$A$83,),2)</f>
        <v>Democratic</v>
      </c>
      <c r="D684" s="7">
        <f t="shared" si="31"/>
        <v>1.3857168518566039E-3</v>
      </c>
      <c r="E684" s="1">
        <f t="shared" si="32"/>
        <v>162000</v>
      </c>
      <c r="F684" s="1">
        <v>117069000</v>
      </c>
    </row>
    <row r="685" spans="1:6" x14ac:dyDescent="0.2">
      <c r="A685" s="1">
        <f t="shared" si="30"/>
        <v>1995</v>
      </c>
      <c r="B685" s="2">
        <v>34820</v>
      </c>
      <c r="C685" s="5" t="str">
        <f>INDEX('Presidential Data'!$A$2:$B$83,MATCH('FRED Graph'!$A685,'Presidential Data'!$A$2:$A$83,),2)</f>
        <v>Democratic</v>
      </c>
      <c r="D685" s="7">
        <f t="shared" si="31"/>
        <v>-1.7083941948765259E-4</v>
      </c>
      <c r="E685" s="1">
        <f t="shared" si="32"/>
        <v>-20000</v>
      </c>
      <c r="F685" s="1">
        <v>117049000</v>
      </c>
    </row>
    <row r="686" spans="1:6" x14ac:dyDescent="0.2">
      <c r="A686" s="1">
        <f t="shared" si="30"/>
        <v>1995</v>
      </c>
      <c r="B686" s="2">
        <v>34851</v>
      </c>
      <c r="C686" s="5" t="str">
        <f>INDEX('Presidential Data'!$A$2:$B$83,MATCH('FRED Graph'!$A686,'Presidential Data'!$A$2:$A$83,),2)</f>
        <v>Democratic</v>
      </c>
      <c r="D686" s="7">
        <f t="shared" si="31"/>
        <v>2.0247930353954327E-3</v>
      </c>
      <c r="E686" s="1">
        <f t="shared" si="32"/>
        <v>237000</v>
      </c>
      <c r="F686" s="1">
        <v>117286000</v>
      </c>
    </row>
    <row r="687" spans="1:6" x14ac:dyDescent="0.2">
      <c r="A687" s="1">
        <f t="shared" si="30"/>
        <v>1995</v>
      </c>
      <c r="B687" s="2">
        <v>34881</v>
      </c>
      <c r="C687" s="5" t="str">
        <f>INDEX('Presidential Data'!$A$2:$B$83,MATCH('FRED Graph'!$A687,'Presidential Data'!$A$2:$A$83,),2)</f>
        <v>Democratic</v>
      </c>
      <c r="D687" s="7">
        <f t="shared" si="31"/>
        <v>8.0145967975717473E-4</v>
      </c>
      <c r="E687" s="1">
        <f t="shared" si="32"/>
        <v>94000</v>
      </c>
      <c r="F687" s="1">
        <v>117380000</v>
      </c>
    </row>
    <row r="688" spans="1:6" x14ac:dyDescent="0.2">
      <c r="A688" s="1">
        <f t="shared" si="30"/>
        <v>1995</v>
      </c>
      <c r="B688" s="2">
        <v>34912</v>
      </c>
      <c r="C688" s="5" t="str">
        <f>INDEX('Presidential Data'!$A$2:$B$83,MATCH('FRED Graph'!$A688,'Presidential Data'!$A$2:$A$83,),2)</f>
        <v>Democratic</v>
      </c>
      <c r="D688" s="7">
        <f t="shared" si="31"/>
        <v>2.1639120804225593E-3</v>
      </c>
      <c r="E688" s="1">
        <f t="shared" si="32"/>
        <v>254000</v>
      </c>
      <c r="F688" s="1">
        <v>117634000</v>
      </c>
    </row>
    <row r="689" spans="1:6" x14ac:dyDescent="0.2">
      <c r="A689" s="1">
        <f t="shared" si="30"/>
        <v>1995</v>
      </c>
      <c r="B689" s="2">
        <v>34943</v>
      </c>
      <c r="C689" s="5" t="str">
        <f>INDEX('Presidential Data'!$A$2:$B$83,MATCH('FRED Graph'!$A689,'Presidential Data'!$A$2:$A$83,),2)</f>
        <v>Democratic</v>
      </c>
      <c r="D689" s="7">
        <f t="shared" si="31"/>
        <v>2.0487274087423704E-3</v>
      </c>
      <c r="E689" s="1">
        <f t="shared" si="32"/>
        <v>241000</v>
      </c>
      <c r="F689" s="1">
        <v>117875000</v>
      </c>
    </row>
    <row r="690" spans="1:6" x14ac:dyDescent="0.2">
      <c r="A690" s="1">
        <f t="shared" si="30"/>
        <v>1995</v>
      </c>
      <c r="B690" s="2">
        <v>34973</v>
      </c>
      <c r="C690" s="5" t="str">
        <f>INDEX('Presidential Data'!$A$2:$B$83,MATCH('FRED Graph'!$A690,'Presidential Data'!$A$2:$A$83,),2)</f>
        <v>Democratic</v>
      </c>
      <c r="D690" s="7">
        <f t="shared" si="31"/>
        <v>1.3234358430540827E-3</v>
      </c>
      <c r="E690" s="1">
        <f t="shared" si="32"/>
        <v>156000</v>
      </c>
      <c r="F690" s="1">
        <v>118031000</v>
      </c>
    </row>
    <row r="691" spans="1:6" x14ac:dyDescent="0.2">
      <c r="A691" s="1">
        <f t="shared" si="30"/>
        <v>1995</v>
      </c>
      <c r="B691" s="2">
        <v>35004</v>
      </c>
      <c r="C691" s="5" t="str">
        <f>INDEX('Presidential Data'!$A$2:$B$83,MATCH('FRED Graph'!$A691,'Presidential Data'!$A$2:$A$83,),2)</f>
        <v>Democratic</v>
      </c>
      <c r="D691" s="7">
        <f t="shared" si="31"/>
        <v>1.2200184697240555E-3</v>
      </c>
      <c r="E691" s="1">
        <f t="shared" si="32"/>
        <v>144000</v>
      </c>
      <c r="F691" s="1">
        <v>118175000</v>
      </c>
    </row>
    <row r="692" spans="1:6" x14ac:dyDescent="0.2">
      <c r="A692" s="1">
        <f t="shared" si="30"/>
        <v>1995</v>
      </c>
      <c r="B692" s="2">
        <v>35034</v>
      </c>
      <c r="C692" s="5" t="str">
        <f>INDEX('Presidential Data'!$A$2:$B$83,MATCH('FRED Graph'!$A692,'Presidential Data'!$A$2:$A$83,),2)</f>
        <v>Democratic</v>
      </c>
      <c r="D692" s="7">
        <f t="shared" si="31"/>
        <v>1.2269938650306749E-3</v>
      </c>
      <c r="E692" s="1">
        <f t="shared" si="32"/>
        <v>145000</v>
      </c>
      <c r="F692" s="1">
        <v>118320000</v>
      </c>
    </row>
    <row r="693" spans="1:6" x14ac:dyDescent="0.2">
      <c r="A693" s="1">
        <f t="shared" si="30"/>
        <v>1996</v>
      </c>
      <c r="B693" s="2">
        <v>35065</v>
      </c>
      <c r="C693" s="5" t="str">
        <f>INDEX('Presidential Data'!$A$2:$B$83,MATCH('FRED Graph'!$A693,'Presidential Data'!$A$2:$A$83,),2)</f>
        <v>Democratic</v>
      </c>
      <c r="D693" s="7">
        <f t="shared" si="31"/>
        <v>-3.3806626098715348E-5</v>
      </c>
      <c r="E693" s="1">
        <f t="shared" si="32"/>
        <v>-4000</v>
      </c>
      <c r="F693" s="1">
        <v>118316000</v>
      </c>
    </row>
    <row r="694" spans="1:6" x14ac:dyDescent="0.2">
      <c r="A694" s="1">
        <f t="shared" si="30"/>
        <v>1996</v>
      </c>
      <c r="B694" s="2">
        <v>35096</v>
      </c>
      <c r="C694" s="5" t="str">
        <f>INDEX('Presidential Data'!$A$2:$B$83,MATCH('FRED Graph'!$A694,'Presidential Data'!$A$2:$A$83,),2)</f>
        <v>Democratic</v>
      </c>
      <c r="D694" s="7">
        <f t="shared" si="31"/>
        <v>3.5751715744278033E-3</v>
      </c>
      <c r="E694" s="1">
        <f t="shared" si="32"/>
        <v>423000</v>
      </c>
      <c r="F694" s="1">
        <v>118739000</v>
      </c>
    </row>
    <row r="695" spans="1:6" x14ac:dyDescent="0.2">
      <c r="A695" s="1">
        <f t="shared" si="30"/>
        <v>1996</v>
      </c>
      <c r="B695" s="2">
        <v>35125</v>
      </c>
      <c r="C695" s="5" t="str">
        <f>INDEX('Presidential Data'!$A$2:$B$83,MATCH('FRED Graph'!$A695,'Presidential Data'!$A$2:$A$83,),2)</f>
        <v>Democratic</v>
      </c>
      <c r="D695" s="7">
        <f t="shared" si="31"/>
        <v>2.1391455208482472E-3</v>
      </c>
      <c r="E695" s="1">
        <f t="shared" si="32"/>
        <v>254000</v>
      </c>
      <c r="F695" s="1">
        <v>118993000</v>
      </c>
    </row>
    <row r="696" spans="1:6" x14ac:dyDescent="0.2">
      <c r="A696" s="1">
        <f t="shared" si="30"/>
        <v>1996</v>
      </c>
      <c r="B696" s="2">
        <v>35156</v>
      </c>
      <c r="C696" s="5" t="str">
        <f>INDEX('Presidential Data'!$A$2:$B$83,MATCH('FRED Graph'!$A696,'Presidential Data'!$A$2:$A$83,),2)</f>
        <v>Democratic</v>
      </c>
      <c r="D696" s="7">
        <f t="shared" si="31"/>
        <v>1.3866361886833679E-3</v>
      </c>
      <c r="E696" s="1">
        <f t="shared" si="32"/>
        <v>165000</v>
      </c>
      <c r="F696" s="1">
        <v>119158000</v>
      </c>
    </row>
    <row r="697" spans="1:6" x14ac:dyDescent="0.2">
      <c r="A697" s="1">
        <f t="shared" si="30"/>
        <v>1996</v>
      </c>
      <c r="B697" s="2">
        <v>35186</v>
      </c>
      <c r="C697" s="5" t="str">
        <f>INDEX('Presidential Data'!$A$2:$B$83,MATCH('FRED Graph'!$A697,'Presidential Data'!$A$2:$A$83,),2)</f>
        <v>Democratic</v>
      </c>
      <c r="D697" s="7">
        <f t="shared" si="31"/>
        <v>2.752647745010826E-3</v>
      </c>
      <c r="E697" s="1">
        <f t="shared" si="32"/>
        <v>328000</v>
      </c>
      <c r="F697" s="1">
        <v>119486000</v>
      </c>
    </row>
    <row r="698" spans="1:6" x14ac:dyDescent="0.2">
      <c r="A698" s="1">
        <f t="shared" si="30"/>
        <v>1996</v>
      </c>
      <c r="B698" s="2">
        <v>35217</v>
      </c>
      <c r="C698" s="5" t="str">
        <f>INDEX('Presidential Data'!$A$2:$B$83,MATCH('FRED Graph'!$A698,'Presidential Data'!$A$2:$A$83,),2)</f>
        <v>Democratic</v>
      </c>
      <c r="D698" s="7">
        <f t="shared" si="31"/>
        <v>2.3684783154511824E-3</v>
      </c>
      <c r="E698" s="1">
        <f t="shared" si="32"/>
        <v>283000</v>
      </c>
      <c r="F698" s="1">
        <v>119769000</v>
      </c>
    </row>
    <row r="699" spans="1:6" x14ac:dyDescent="0.2">
      <c r="A699" s="1">
        <f t="shared" si="30"/>
        <v>1996</v>
      </c>
      <c r="B699" s="2">
        <v>35247</v>
      </c>
      <c r="C699" s="5" t="str">
        <f>INDEX('Presidential Data'!$A$2:$B$83,MATCH('FRED Graph'!$A699,'Presidential Data'!$A$2:$A$83,),2)</f>
        <v>Democratic</v>
      </c>
      <c r="D699" s="7">
        <f t="shared" si="31"/>
        <v>2.0539538611827769E-3</v>
      </c>
      <c r="E699" s="1">
        <f t="shared" si="32"/>
        <v>246000</v>
      </c>
      <c r="F699" s="1">
        <v>120015000</v>
      </c>
    </row>
    <row r="700" spans="1:6" x14ac:dyDescent="0.2">
      <c r="A700" s="1">
        <f t="shared" si="30"/>
        <v>1996</v>
      </c>
      <c r="B700" s="2">
        <v>35278</v>
      </c>
      <c r="C700" s="5" t="str">
        <f>INDEX('Presidential Data'!$A$2:$B$83,MATCH('FRED Graph'!$A700,'Presidential Data'!$A$2:$A$83,),2)</f>
        <v>Democratic</v>
      </c>
      <c r="D700" s="7">
        <f t="shared" si="31"/>
        <v>1.5331416906220056E-3</v>
      </c>
      <c r="E700" s="1">
        <f t="shared" si="32"/>
        <v>184000</v>
      </c>
      <c r="F700" s="1">
        <v>120199000</v>
      </c>
    </row>
    <row r="701" spans="1:6" x14ac:dyDescent="0.2">
      <c r="A701" s="1">
        <f t="shared" si="30"/>
        <v>1996</v>
      </c>
      <c r="B701" s="2">
        <v>35309</v>
      </c>
      <c r="C701" s="5" t="str">
        <f>INDEX('Presidential Data'!$A$2:$B$83,MATCH('FRED Graph'!$A701,'Presidential Data'!$A$2:$A$83,),2)</f>
        <v>Democratic</v>
      </c>
      <c r="D701" s="7">
        <f t="shared" si="31"/>
        <v>1.7554222580886695E-3</v>
      </c>
      <c r="E701" s="1">
        <f t="shared" si="32"/>
        <v>211000</v>
      </c>
      <c r="F701" s="1">
        <v>120410000</v>
      </c>
    </row>
    <row r="702" spans="1:6" x14ac:dyDescent="0.2">
      <c r="A702" s="1">
        <f t="shared" si="30"/>
        <v>1996</v>
      </c>
      <c r="B702" s="2">
        <v>35339</v>
      </c>
      <c r="C702" s="5" t="str">
        <f>INDEX('Presidential Data'!$A$2:$B$83,MATCH('FRED Graph'!$A702,'Presidential Data'!$A$2:$A$83,),2)</f>
        <v>Democratic</v>
      </c>
      <c r="D702" s="7">
        <f t="shared" si="31"/>
        <v>2.1177643052902582E-3</v>
      </c>
      <c r="E702" s="1">
        <f t="shared" si="32"/>
        <v>255000</v>
      </c>
      <c r="F702" s="1">
        <v>120665000</v>
      </c>
    </row>
    <row r="703" spans="1:6" x14ac:dyDescent="0.2">
      <c r="A703" s="1">
        <f t="shared" si="30"/>
        <v>1996</v>
      </c>
      <c r="B703" s="2">
        <v>35370</v>
      </c>
      <c r="C703" s="5" t="str">
        <f>INDEX('Presidential Data'!$A$2:$B$83,MATCH('FRED Graph'!$A703,'Presidential Data'!$A$2:$A$83,),2)</f>
        <v>Democratic</v>
      </c>
      <c r="D703" s="7">
        <f t="shared" si="31"/>
        <v>2.4530725562507769E-3</v>
      </c>
      <c r="E703" s="1">
        <f t="shared" si="32"/>
        <v>296000</v>
      </c>
      <c r="F703" s="1">
        <v>120961000</v>
      </c>
    </row>
    <row r="704" spans="1:6" x14ac:dyDescent="0.2">
      <c r="A704" s="1">
        <f t="shared" si="30"/>
        <v>1996</v>
      </c>
      <c r="B704" s="2">
        <v>35400</v>
      </c>
      <c r="C704" s="5" t="str">
        <f>INDEX('Presidential Data'!$A$2:$B$83,MATCH('FRED Graph'!$A704,'Presidential Data'!$A$2:$A$83,),2)</f>
        <v>Democratic</v>
      </c>
      <c r="D704" s="7">
        <f t="shared" si="31"/>
        <v>1.5046171906647598E-3</v>
      </c>
      <c r="E704" s="1">
        <f t="shared" si="32"/>
        <v>182000</v>
      </c>
      <c r="F704" s="1">
        <v>121143000</v>
      </c>
    </row>
    <row r="705" spans="1:6" x14ac:dyDescent="0.2">
      <c r="A705" s="1">
        <f t="shared" si="30"/>
        <v>1997</v>
      </c>
      <c r="B705" s="2">
        <v>35431</v>
      </c>
      <c r="C705" s="5" t="str">
        <f>INDEX('Presidential Data'!$A$2:$B$83,MATCH('FRED Graph'!$A705,'Presidential Data'!$A$2:$A$83,),2)</f>
        <v>Democratic</v>
      </c>
      <c r="D705" s="7">
        <f t="shared" si="31"/>
        <v>1.8160355942976483E-3</v>
      </c>
      <c r="E705" s="1">
        <f t="shared" si="32"/>
        <v>220000</v>
      </c>
      <c r="F705" s="1">
        <v>121363000</v>
      </c>
    </row>
    <row r="706" spans="1:6" x14ac:dyDescent="0.2">
      <c r="A706" s="1">
        <f t="shared" si="30"/>
        <v>1997</v>
      </c>
      <c r="B706" s="2">
        <v>35462</v>
      </c>
      <c r="C706" s="5" t="str">
        <f>INDEX('Presidential Data'!$A$2:$B$83,MATCH('FRED Graph'!$A706,'Presidential Data'!$A$2:$A$83,),2)</f>
        <v>Democratic</v>
      </c>
      <c r="D706" s="7">
        <f t="shared" si="31"/>
        <v>2.5707999967041024E-3</v>
      </c>
      <c r="E706" s="1">
        <f t="shared" si="32"/>
        <v>312000</v>
      </c>
      <c r="F706" s="1">
        <v>121675000</v>
      </c>
    </row>
    <row r="707" spans="1:6" x14ac:dyDescent="0.2">
      <c r="A707" s="1">
        <f t="shared" si="30"/>
        <v>1997</v>
      </c>
      <c r="B707" s="2">
        <v>35490</v>
      </c>
      <c r="C707" s="5" t="str">
        <f>INDEX('Presidential Data'!$A$2:$B$83,MATCH('FRED Graph'!$A707,'Presidential Data'!$A$2:$A$83,),2)</f>
        <v>Democratic</v>
      </c>
      <c r="D707" s="7">
        <f t="shared" si="31"/>
        <v>2.5888637764536677E-3</v>
      </c>
      <c r="E707" s="1">
        <f t="shared" si="32"/>
        <v>315000</v>
      </c>
      <c r="F707" s="1">
        <v>121990000</v>
      </c>
    </row>
    <row r="708" spans="1:6" x14ac:dyDescent="0.2">
      <c r="A708" s="1">
        <f t="shared" si="30"/>
        <v>1997</v>
      </c>
      <c r="B708" s="2">
        <v>35521</v>
      </c>
      <c r="C708" s="5" t="str">
        <f>INDEX('Presidential Data'!$A$2:$B$83,MATCH('FRED Graph'!$A708,'Presidential Data'!$A$2:$A$83,),2)</f>
        <v>Democratic</v>
      </c>
      <c r="D708" s="7">
        <f t="shared" si="31"/>
        <v>2.426428395770145E-3</v>
      </c>
      <c r="E708" s="1">
        <f t="shared" si="32"/>
        <v>296000</v>
      </c>
      <c r="F708" s="1">
        <v>122286000</v>
      </c>
    </row>
    <row r="709" spans="1:6" x14ac:dyDescent="0.2">
      <c r="A709" s="1">
        <f t="shared" si="30"/>
        <v>1997</v>
      </c>
      <c r="B709" s="2">
        <v>35551</v>
      </c>
      <c r="C709" s="5" t="str">
        <f>INDEX('Presidential Data'!$A$2:$B$83,MATCH('FRED Graph'!$A709,'Presidential Data'!$A$2:$A$83,),2)</f>
        <v>Democratic</v>
      </c>
      <c r="D709" s="7">
        <f t="shared" si="31"/>
        <v>2.126163256627905E-3</v>
      </c>
      <c r="E709" s="1">
        <f t="shared" si="32"/>
        <v>260000</v>
      </c>
      <c r="F709" s="1">
        <v>122546000</v>
      </c>
    </row>
    <row r="710" spans="1:6" x14ac:dyDescent="0.2">
      <c r="A710" s="1">
        <f t="shared" si="30"/>
        <v>1997</v>
      </c>
      <c r="B710" s="2">
        <v>35582</v>
      </c>
      <c r="C710" s="5" t="str">
        <f>INDEX('Presidential Data'!$A$2:$B$83,MATCH('FRED Graph'!$A710,'Presidential Data'!$A$2:$A$83,),2)</f>
        <v>Democratic</v>
      </c>
      <c r="D710" s="7">
        <f t="shared" si="31"/>
        <v>2.1869338860509525E-3</v>
      </c>
      <c r="E710" s="1">
        <f t="shared" si="32"/>
        <v>268000</v>
      </c>
      <c r="F710" s="1">
        <v>122814000</v>
      </c>
    </row>
    <row r="711" spans="1:6" x14ac:dyDescent="0.2">
      <c r="A711" s="1">
        <f t="shared" si="30"/>
        <v>1997</v>
      </c>
      <c r="B711" s="2">
        <v>35612</v>
      </c>
      <c r="C711" s="5" t="str">
        <f>INDEX('Presidential Data'!$A$2:$B$83,MATCH('FRED Graph'!$A711,'Presidential Data'!$A$2:$A$83,),2)</f>
        <v>Democratic</v>
      </c>
      <c r="D711" s="7">
        <f t="shared" si="31"/>
        <v>2.4182910743074893E-3</v>
      </c>
      <c r="E711" s="1">
        <f t="shared" si="32"/>
        <v>297000</v>
      </c>
      <c r="F711" s="1">
        <v>123111000</v>
      </c>
    </row>
    <row r="712" spans="1:6" x14ac:dyDescent="0.2">
      <c r="A712" s="1">
        <f t="shared" si="30"/>
        <v>1997</v>
      </c>
      <c r="B712" s="2">
        <v>35643</v>
      </c>
      <c r="C712" s="5" t="str">
        <f>INDEX('Presidential Data'!$A$2:$B$83,MATCH('FRED Graph'!$A712,'Presidential Data'!$A$2:$A$83,),2)</f>
        <v>Democratic</v>
      </c>
      <c r="D712" s="7">
        <f t="shared" si="31"/>
        <v>-1.4620951823963741E-4</v>
      </c>
      <c r="E712" s="1">
        <f t="shared" si="32"/>
        <v>-18000</v>
      </c>
      <c r="F712" s="1">
        <v>123093000</v>
      </c>
    </row>
    <row r="713" spans="1:6" x14ac:dyDescent="0.2">
      <c r="A713" s="1">
        <f t="shared" ref="A713:A776" si="33">YEAR(B713)</f>
        <v>1997</v>
      </c>
      <c r="B713" s="2">
        <v>35674</v>
      </c>
      <c r="C713" s="5" t="str">
        <f>INDEX('Presidential Data'!$A$2:$B$83,MATCH('FRED Graph'!$A713,'Presidential Data'!$A$2:$A$83,),2)</f>
        <v>Democratic</v>
      </c>
      <c r="D713" s="7">
        <f t="shared" si="31"/>
        <v>3.9969778947624964E-3</v>
      </c>
      <c r="E713" s="1">
        <f t="shared" si="32"/>
        <v>492000</v>
      </c>
      <c r="F713" s="1">
        <v>123585000</v>
      </c>
    </row>
    <row r="714" spans="1:6" x14ac:dyDescent="0.2">
      <c r="A714" s="1">
        <f t="shared" si="33"/>
        <v>1997</v>
      </c>
      <c r="B714" s="2">
        <v>35704</v>
      </c>
      <c r="C714" s="5" t="str">
        <f>INDEX('Presidential Data'!$A$2:$B$83,MATCH('FRED Graph'!$A714,'Presidential Data'!$A$2:$A$83,),2)</f>
        <v>Democratic</v>
      </c>
      <c r="D714" s="7">
        <f t="shared" si="31"/>
        <v>2.7835093255654001E-3</v>
      </c>
      <c r="E714" s="1">
        <f t="shared" si="32"/>
        <v>344000</v>
      </c>
      <c r="F714" s="1">
        <v>123929000</v>
      </c>
    </row>
    <row r="715" spans="1:6" x14ac:dyDescent="0.2">
      <c r="A715" s="1">
        <f t="shared" si="33"/>
        <v>1997</v>
      </c>
      <c r="B715" s="2">
        <v>35735</v>
      </c>
      <c r="C715" s="5" t="str">
        <f>INDEX('Presidential Data'!$A$2:$B$83,MATCH('FRED Graph'!$A715,'Presidential Data'!$A$2:$A$83,),2)</f>
        <v>Democratic</v>
      </c>
      <c r="D715" s="7">
        <f t="shared" ref="D715:D778" si="34">E715/F714</f>
        <v>2.469155726262618E-3</v>
      </c>
      <c r="E715" s="1">
        <f t="shared" ref="E715:E778" si="35">F715-F714</f>
        <v>306000</v>
      </c>
      <c r="F715" s="1">
        <v>124235000</v>
      </c>
    </row>
    <row r="716" spans="1:6" x14ac:dyDescent="0.2">
      <c r="A716" s="1">
        <f t="shared" si="33"/>
        <v>1997</v>
      </c>
      <c r="B716" s="2">
        <v>35765</v>
      </c>
      <c r="C716" s="5" t="str">
        <f>INDEX('Presidential Data'!$A$2:$B$83,MATCH('FRED Graph'!$A716,'Presidential Data'!$A$2:$A$83,),2)</f>
        <v>Democratic</v>
      </c>
      <c r="D716" s="7">
        <f t="shared" si="34"/>
        <v>2.5274681048013843E-3</v>
      </c>
      <c r="E716" s="1">
        <f t="shared" si="35"/>
        <v>314000</v>
      </c>
      <c r="F716" s="1">
        <v>124549000</v>
      </c>
    </row>
    <row r="717" spans="1:6" x14ac:dyDescent="0.2">
      <c r="A717" s="1">
        <f t="shared" si="33"/>
        <v>1998</v>
      </c>
      <c r="B717" s="2">
        <v>35796</v>
      </c>
      <c r="C717" s="5" t="str">
        <f>INDEX('Presidential Data'!$A$2:$B$83,MATCH('FRED Graph'!$A717,'Presidential Data'!$A$2:$A$83,),2)</f>
        <v>Democratic</v>
      </c>
      <c r="D717" s="7">
        <f t="shared" si="34"/>
        <v>2.1116187203429975E-3</v>
      </c>
      <c r="E717" s="1">
        <f t="shared" si="35"/>
        <v>263000</v>
      </c>
      <c r="F717" s="1">
        <v>124812000</v>
      </c>
    </row>
    <row r="718" spans="1:6" x14ac:dyDescent="0.2">
      <c r="A718" s="1">
        <f t="shared" si="33"/>
        <v>1998</v>
      </c>
      <c r="B718" s="2">
        <v>35827</v>
      </c>
      <c r="C718" s="5" t="str">
        <f>INDEX('Presidential Data'!$A$2:$B$83,MATCH('FRED Graph'!$A718,'Presidential Data'!$A$2:$A$83,),2)</f>
        <v>Democratic</v>
      </c>
      <c r="D718" s="7">
        <f t="shared" si="34"/>
        <v>1.6344582251706567E-3</v>
      </c>
      <c r="E718" s="1">
        <f t="shared" si="35"/>
        <v>204000</v>
      </c>
      <c r="F718" s="1">
        <v>125016000</v>
      </c>
    </row>
    <row r="719" spans="1:6" x14ac:dyDescent="0.2">
      <c r="A719" s="1">
        <f t="shared" si="33"/>
        <v>1998</v>
      </c>
      <c r="B719" s="2">
        <v>35855</v>
      </c>
      <c r="C719" s="5" t="str">
        <f>INDEX('Presidential Data'!$A$2:$B$83,MATCH('FRED Graph'!$A719,'Presidential Data'!$A$2:$A$83,),2)</f>
        <v>Democratic</v>
      </c>
      <c r="D719" s="7">
        <f t="shared" si="34"/>
        <v>1.1838484673961733E-3</v>
      </c>
      <c r="E719" s="1">
        <f t="shared" si="35"/>
        <v>148000</v>
      </c>
      <c r="F719" s="1">
        <v>125164000</v>
      </c>
    </row>
    <row r="720" spans="1:6" x14ac:dyDescent="0.2">
      <c r="A720" s="1">
        <f t="shared" si="33"/>
        <v>1998</v>
      </c>
      <c r="B720" s="2">
        <v>35886</v>
      </c>
      <c r="C720" s="5" t="str">
        <f>INDEX('Presidential Data'!$A$2:$B$83,MATCH('FRED Graph'!$A720,'Presidential Data'!$A$2:$A$83,),2)</f>
        <v>Democratic</v>
      </c>
      <c r="D720" s="7">
        <f t="shared" si="34"/>
        <v>2.2210859352529482E-3</v>
      </c>
      <c r="E720" s="1">
        <f t="shared" si="35"/>
        <v>278000</v>
      </c>
      <c r="F720" s="1">
        <v>125442000</v>
      </c>
    </row>
    <row r="721" spans="1:6" x14ac:dyDescent="0.2">
      <c r="A721" s="1">
        <f t="shared" si="33"/>
        <v>1998</v>
      </c>
      <c r="B721" s="2">
        <v>35916</v>
      </c>
      <c r="C721" s="5" t="str">
        <f>INDEX('Presidential Data'!$A$2:$B$83,MATCH('FRED Graph'!$A721,'Presidential Data'!$A$2:$A$83,),2)</f>
        <v>Democratic</v>
      </c>
      <c r="D721" s="7">
        <f t="shared" si="34"/>
        <v>3.204668292916248E-3</v>
      </c>
      <c r="E721" s="1">
        <f t="shared" si="35"/>
        <v>402000</v>
      </c>
      <c r="F721" s="1">
        <v>125844000</v>
      </c>
    </row>
    <row r="722" spans="1:6" x14ac:dyDescent="0.2">
      <c r="A722" s="1">
        <f t="shared" si="33"/>
        <v>1998</v>
      </c>
      <c r="B722" s="2">
        <v>35947</v>
      </c>
      <c r="C722" s="5" t="str">
        <f>INDEX('Presidential Data'!$A$2:$B$83,MATCH('FRED Graph'!$A722,'Presidential Data'!$A$2:$A$83,),2)</f>
        <v>Democratic</v>
      </c>
      <c r="D722" s="7">
        <f t="shared" si="34"/>
        <v>1.843552334636534E-3</v>
      </c>
      <c r="E722" s="1">
        <f t="shared" si="35"/>
        <v>232000</v>
      </c>
      <c r="F722" s="1">
        <v>126076000</v>
      </c>
    </row>
    <row r="723" spans="1:6" x14ac:dyDescent="0.2">
      <c r="A723" s="1">
        <f t="shared" si="33"/>
        <v>1998</v>
      </c>
      <c r="B723" s="2">
        <v>35977</v>
      </c>
      <c r="C723" s="5" t="str">
        <f>INDEX('Presidential Data'!$A$2:$B$83,MATCH('FRED Graph'!$A723,'Presidential Data'!$A$2:$A$83,),2)</f>
        <v>Democratic</v>
      </c>
      <c r="D723" s="7">
        <f t="shared" si="34"/>
        <v>1.0231923601637107E-3</v>
      </c>
      <c r="E723" s="1">
        <f t="shared" si="35"/>
        <v>129000</v>
      </c>
      <c r="F723" s="1">
        <v>126205000</v>
      </c>
    </row>
    <row r="724" spans="1:6" x14ac:dyDescent="0.2">
      <c r="A724" s="1">
        <f t="shared" si="33"/>
        <v>1998</v>
      </c>
      <c r="B724" s="2">
        <v>36008</v>
      </c>
      <c r="C724" s="5" t="str">
        <f>INDEX('Presidential Data'!$A$2:$B$83,MATCH('FRED Graph'!$A724,'Presidential Data'!$A$2:$A$83,),2)</f>
        <v>Democratic</v>
      </c>
      <c r="D724" s="7">
        <f t="shared" si="34"/>
        <v>2.6861059387504457E-3</v>
      </c>
      <c r="E724" s="1">
        <f t="shared" si="35"/>
        <v>339000</v>
      </c>
      <c r="F724" s="1">
        <v>126544000</v>
      </c>
    </row>
    <row r="725" spans="1:6" x14ac:dyDescent="0.2">
      <c r="A725" s="1">
        <f t="shared" si="33"/>
        <v>1998</v>
      </c>
      <c r="B725" s="2">
        <v>36039</v>
      </c>
      <c r="C725" s="5" t="str">
        <f>INDEX('Presidential Data'!$A$2:$B$83,MATCH('FRED Graph'!$A725,'Presidential Data'!$A$2:$A$83,),2)</f>
        <v>Democratic</v>
      </c>
      <c r="D725" s="7">
        <f t="shared" si="34"/>
        <v>1.6436970539891263E-3</v>
      </c>
      <c r="E725" s="1">
        <f t="shared" si="35"/>
        <v>208000</v>
      </c>
      <c r="F725" s="1">
        <v>126752000</v>
      </c>
    </row>
    <row r="726" spans="1:6" x14ac:dyDescent="0.2">
      <c r="A726" s="1">
        <f t="shared" si="33"/>
        <v>1998</v>
      </c>
      <c r="B726" s="2">
        <v>36069</v>
      </c>
      <c r="C726" s="5" t="str">
        <f>INDEX('Presidential Data'!$A$2:$B$83,MATCH('FRED Graph'!$A726,'Presidential Data'!$A$2:$A$83,),2)</f>
        <v>Democratic</v>
      </c>
      <c r="D726" s="7">
        <f t="shared" si="34"/>
        <v>1.5936632163595051E-3</v>
      </c>
      <c r="E726" s="1">
        <f t="shared" si="35"/>
        <v>202000</v>
      </c>
      <c r="F726" s="1">
        <v>126954000</v>
      </c>
    </row>
    <row r="727" spans="1:6" x14ac:dyDescent="0.2">
      <c r="A727" s="1">
        <f t="shared" si="33"/>
        <v>1998</v>
      </c>
      <c r="B727" s="2">
        <v>36100</v>
      </c>
      <c r="C727" s="5" t="str">
        <f>INDEX('Presidential Data'!$A$2:$B$83,MATCH('FRED Graph'!$A727,'Presidential Data'!$A$2:$A$83,),2)</f>
        <v>Democratic</v>
      </c>
      <c r="D727" s="7">
        <f t="shared" si="34"/>
        <v>2.1818926540321691E-3</v>
      </c>
      <c r="E727" s="1">
        <f t="shared" si="35"/>
        <v>277000</v>
      </c>
      <c r="F727" s="1">
        <v>127231000</v>
      </c>
    </row>
    <row r="728" spans="1:6" x14ac:dyDescent="0.2">
      <c r="A728" s="1">
        <f t="shared" si="33"/>
        <v>1998</v>
      </c>
      <c r="B728" s="2">
        <v>36130</v>
      </c>
      <c r="C728" s="5" t="str">
        <f>INDEX('Presidential Data'!$A$2:$B$83,MATCH('FRED Graph'!$A728,'Presidential Data'!$A$2:$A$83,),2)</f>
        <v>Democratic</v>
      </c>
      <c r="D728" s="7">
        <f t="shared" si="34"/>
        <v>2.8687976986740654E-3</v>
      </c>
      <c r="E728" s="1">
        <f t="shared" si="35"/>
        <v>365000</v>
      </c>
      <c r="F728" s="1">
        <v>127596000</v>
      </c>
    </row>
    <row r="729" spans="1:6" x14ac:dyDescent="0.2">
      <c r="A729" s="1">
        <f t="shared" si="33"/>
        <v>1999</v>
      </c>
      <c r="B729" s="2">
        <v>36161</v>
      </c>
      <c r="C729" s="5" t="str">
        <f>INDEX('Presidential Data'!$A$2:$B$83,MATCH('FRED Graph'!$A729,'Presidential Data'!$A$2:$A$83,),2)</f>
        <v>Democratic</v>
      </c>
      <c r="D729" s="7">
        <f t="shared" si="34"/>
        <v>8.3074704536192359E-4</v>
      </c>
      <c r="E729" s="1">
        <f t="shared" si="35"/>
        <v>106000</v>
      </c>
      <c r="F729" s="1">
        <v>127702000</v>
      </c>
    </row>
    <row r="730" spans="1:6" x14ac:dyDescent="0.2">
      <c r="A730" s="1">
        <f t="shared" si="33"/>
        <v>1999</v>
      </c>
      <c r="B730" s="2">
        <v>36192</v>
      </c>
      <c r="C730" s="5" t="str">
        <f>INDEX('Presidential Data'!$A$2:$B$83,MATCH('FRED Graph'!$A730,'Presidential Data'!$A$2:$A$83,),2)</f>
        <v>Democratic</v>
      </c>
      <c r="D730" s="7">
        <f t="shared" si="34"/>
        <v>3.2732455247372789E-3</v>
      </c>
      <c r="E730" s="1">
        <f t="shared" si="35"/>
        <v>418000</v>
      </c>
      <c r="F730" s="1">
        <v>128120000</v>
      </c>
    </row>
    <row r="731" spans="1:6" x14ac:dyDescent="0.2">
      <c r="A731" s="1">
        <f t="shared" si="33"/>
        <v>1999</v>
      </c>
      <c r="B731" s="2">
        <v>36220</v>
      </c>
      <c r="C731" s="5" t="str">
        <f>INDEX('Presidential Data'!$A$2:$B$83,MATCH('FRED Graph'!$A731,'Presidential Data'!$A$2:$A$83,),2)</f>
        <v>Democratic</v>
      </c>
      <c r="D731" s="7">
        <f t="shared" si="34"/>
        <v>8.3515454261629722E-4</v>
      </c>
      <c r="E731" s="1">
        <f t="shared" si="35"/>
        <v>107000</v>
      </c>
      <c r="F731" s="1">
        <v>128227000</v>
      </c>
    </row>
    <row r="732" spans="1:6" x14ac:dyDescent="0.2">
      <c r="A732" s="1">
        <f t="shared" si="33"/>
        <v>1999</v>
      </c>
      <c r="B732" s="2">
        <v>36251</v>
      </c>
      <c r="C732" s="5" t="str">
        <f>INDEX('Presidential Data'!$A$2:$B$83,MATCH('FRED Graph'!$A732,'Presidential Data'!$A$2:$A$83,),2)</f>
        <v>Democratic</v>
      </c>
      <c r="D732" s="7">
        <f t="shared" si="34"/>
        <v>2.8855077323808559E-3</v>
      </c>
      <c r="E732" s="1">
        <f t="shared" si="35"/>
        <v>370000</v>
      </c>
      <c r="F732" s="1">
        <v>128597000</v>
      </c>
    </row>
    <row r="733" spans="1:6" x14ac:dyDescent="0.2">
      <c r="A733" s="1">
        <f t="shared" si="33"/>
        <v>1999</v>
      </c>
      <c r="B733" s="2">
        <v>36281</v>
      </c>
      <c r="C733" s="5" t="str">
        <f>INDEX('Presidential Data'!$A$2:$B$83,MATCH('FRED Graph'!$A733,'Presidential Data'!$A$2:$A$83,),2)</f>
        <v>Democratic</v>
      </c>
      <c r="D733" s="7">
        <f t="shared" si="34"/>
        <v>1.6407847772498582E-3</v>
      </c>
      <c r="E733" s="1">
        <f t="shared" si="35"/>
        <v>211000</v>
      </c>
      <c r="F733" s="1">
        <v>128808000</v>
      </c>
    </row>
    <row r="734" spans="1:6" x14ac:dyDescent="0.2">
      <c r="A734" s="1">
        <f t="shared" si="33"/>
        <v>1999</v>
      </c>
      <c r="B734" s="2">
        <v>36312</v>
      </c>
      <c r="C734" s="5" t="str">
        <f>INDEX('Presidential Data'!$A$2:$B$83,MATCH('FRED Graph'!$A734,'Presidential Data'!$A$2:$A$83,),2)</f>
        <v>Democratic</v>
      </c>
      <c r="D734" s="7">
        <f t="shared" si="34"/>
        <v>2.1815415191603006E-3</v>
      </c>
      <c r="E734" s="1">
        <f t="shared" si="35"/>
        <v>281000</v>
      </c>
      <c r="F734" s="1">
        <v>129089000</v>
      </c>
    </row>
    <row r="735" spans="1:6" x14ac:dyDescent="0.2">
      <c r="A735" s="1">
        <f t="shared" si="33"/>
        <v>1999</v>
      </c>
      <c r="B735" s="2">
        <v>36342</v>
      </c>
      <c r="C735" s="5" t="str">
        <f>INDEX('Presidential Data'!$A$2:$B$83,MATCH('FRED Graph'!$A735,'Presidential Data'!$A$2:$A$83,),2)</f>
        <v>Democratic</v>
      </c>
      <c r="D735" s="7">
        <f t="shared" si="34"/>
        <v>2.5176428665494347E-3</v>
      </c>
      <c r="E735" s="1">
        <f t="shared" si="35"/>
        <v>325000</v>
      </c>
      <c r="F735" s="1">
        <v>129414000</v>
      </c>
    </row>
    <row r="736" spans="1:6" x14ac:dyDescent="0.2">
      <c r="A736" s="1">
        <f t="shared" si="33"/>
        <v>1999</v>
      </c>
      <c r="B736" s="2">
        <v>36373</v>
      </c>
      <c r="C736" s="5" t="str">
        <f>INDEX('Presidential Data'!$A$2:$B$83,MATCH('FRED Graph'!$A736,'Presidential Data'!$A$2:$A$83,),2)</f>
        <v>Democratic</v>
      </c>
      <c r="D736" s="7">
        <f t="shared" si="34"/>
        <v>1.197706585068076E-3</v>
      </c>
      <c r="E736" s="1">
        <f t="shared" si="35"/>
        <v>155000</v>
      </c>
      <c r="F736" s="1">
        <v>129569000</v>
      </c>
    </row>
    <row r="737" spans="1:6" x14ac:dyDescent="0.2">
      <c r="A737" s="1">
        <f t="shared" si="33"/>
        <v>1999</v>
      </c>
      <c r="B737" s="2">
        <v>36404</v>
      </c>
      <c r="C737" s="5" t="str">
        <f>INDEX('Presidential Data'!$A$2:$B$83,MATCH('FRED Graph'!$A737,'Presidential Data'!$A$2:$A$83,),2)</f>
        <v>Democratic</v>
      </c>
      <c r="D737" s="7">
        <f t="shared" si="34"/>
        <v>1.5667327833046485E-3</v>
      </c>
      <c r="E737" s="1">
        <f t="shared" si="35"/>
        <v>203000</v>
      </c>
      <c r="F737" s="1">
        <v>129772000</v>
      </c>
    </row>
    <row r="738" spans="1:6" x14ac:dyDescent="0.2">
      <c r="A738" s="1">
        <f t="shared" si="33"/>
        <v>1999</v>
      </c>
      <c r="B738" s="2">
        <v>36434</v>
      </c>
      <c r="C738" s="5" t="str">
        <f>INDEX('Presidential Data'!$A$2:$B$83,MATCH('FRED Graph'!$A738,'Presidential Data'!$A$2:$A$83,),2)</f>
        <v>Democratic</v>
      </c>
      <c r="D738" s="7">
        <f t="shared" si="34"/>
        <v>3.1208581203957708E-3</v>
      </c>
      <c r="E738" s="1">
        <f t="shared" si="35"/>
        <v>405000</v>
      </c>
      <c r="F738" s="1">
        <v>130177000</v>
      </c>
    </row>
    <row r="739" spans="1:6" x14ac:dyDescent="0.2">
      <c r="A739" s="1">
        <f t="shared" si="33"/>
        <v>1999</v>
      </c>
      <c r="B739" s="2">
        <v>36465</v>
      </c>
      <c r="C739" s="5" t="str">
        <f>INDEX('Presidential Data'!$A$2:$B$83,MATCH('FRED Graph'!$A739,'Presidential Data'!$A$2:$A$83,),2)</f>
        <v>Democratic</v>
      </c>
      <c r="D739" s="7">
        <f t="shared" si="34"/>
        <v>2.220054233850834E-3</v>
      </c>
      <c r="E739" s="1">
        <f t="shared" si="35"/>
        <v>289000</v>
      </c>
      <c r="F739" s="1">
        <v>130466000</v>
      </c>
    </row>
    <row r="740" spans="1:6" x14ac:dyDescent="0.2">
      <c r="A740" s="1">
        <f t="shared" si="33"/>
        <v>1999</v>
      </c>
      <c r="B740" s="2">
        <v>36495</v>
      </c>
      <c r="C740" s="5" t="str">
        <f>INDEX('Presidential Data'!$A$2:$B$83,MATCH('FRED Graph'!$A740,'Presidential Data'!$A$2:$A$83,),2)</f>
        <v>Democratic</v>
      </c>
      <c r="D740" s="7">
        <f t="shared" si="34"/>
        <v>2.3454386583477687E-3</v>
      </c>
      <c r="E740" s="1">
        <f t="shared" si="35"/>
        <v>306000</v>
      </c>
      <c r="F740" s="1">
        <v>130772000</v>
      </c>
    </row>
    <row r="741" spans="1:6" x14ac:dyDescent="0.2">
      <c r="A741" s="1">
        <f t="shared" si="33"/>
        <v>2000</v>
      </c>
      <c r="B741" s="2">
        <v>36526</v>
      </c>
      <c r="C741" s="5" t="str">
        <f>INDEX('Presidential Data'!$A$2:$B$83,MATCH('FRED Graph'!$A741,'Presidential Data'!$A$2:$A$83,),2)</f>
        <v>Democratic</v>
      </c>
      <c r="D741" s="7">
        <f t="shared" si="34"/>
        <v>1.7817269751934665E-3</v>
      </c>
      <c r="E741" s="1">
        <f t="shared" si="35"/>
        <v>233000</v>
      </c>
      <c r="F741" s="1">
        <v>131005000</v>
      </c>
    </row>
    <row r="742" spans="1:6" x14ac:dyDescent="0.2">
      <c r="A742" s="1">
        <f t="shared" si="33"/>
        <v>2000</v>
      </c>
      <c r="B742" s="2">
        <v>36557</v>
      </c>
      <c r="C742" s="5" t="str">
        <f>INDEX('Presidential Data'!$A$2:$B$83,MATCH('FRED Graph'!$A742,'Presidential Data'!$A$2:$A$83,),2)</f>
        <v>Democratic</v>
      </c>
      <c r="D742" s="7">
        <f t="shared" si="34"/>
        <v>9.0836227624899808E-4</v>
      </c>
      <c r="E742" s="1">
        <f t="shared" si="35"/>
        <v>119000</v>
      </c>
      <c r="F742" s="1">
        <v>131124000</v>
      </c>
    </row>
    <row r="743" spans="1:6" x14ac:dyDescent="0.2">
      <c r="A743" s="1">
        <f t="shared" si="33"/>
        <v>2000</v>
      </c>
      <c r="B743" s="2">
        <v>36586</v>
      </c>
      <c r="C743" s="5" t="str">
        <f>INDEX('Presidential Data'!$A$2:$B$83,MATCH('FRED Graph'!$A743,'Presidential Data'!$A$2:$A$83,),2)</f>
        <v>Democratic</v>
      </c>
      <c r="D743" s="7">
        <f t="shared" si="34"/>
        <v>3.5996461364814986E-3</v>
      </c>
      <c r="E743" s="1">
        <f t="shared" si="35"/>
        <v>472000</v>
      </c>
      <c r="F743" s="1">
        <v>131596000</v>
      </c>
    </row>
    <row r="744" spans="1:6" x14ac:dyDescent="0.2">
      <c r="A744" s="1">
        <f t="shared" si="33"/>
        <v>2000</v>
      </c>
      <c r="B744" s="2">
        <v>36617</v>
      </c>
      <c r="C744" s="5" t="str">
        <f>INDEX('Presidential Data'!$A$2:$B$83,MATCH('FRED Graph'!$A744,'Presidential Data'!$A$2:$A$83,),2)</f>
        <v>Democratic</v>
      </c>
      <c r="D744" s="7">
        <f t="shared" si="34"/>
        <v>2.2189124289492082E-3</v>
      </c>
      <c r="E744" s="1">
        <f t="shared" si="35"/>
        <v>292000</v>
      </c>
      <c r="F744" s="1">
        <v>131888000</v>
      </c>
    </row>
    <row r="745" spans="1:6" x14ac:dyDescent="0.2">
      <c r="A745" s="1">
        <f t="shared" si="33"/>
        <v>2000</v>
      </c>
      <c r="B745" s="2">
        <v>36647</v>
      </c>
      <c r="C745" s="5" t="str">
        <f>INDEX('Presidential Data'!$A$2:$B$83,MATCH('FRED Graph'!$A745,'Presidential Data'!$A$2:$A$83,),2)</f>
        <v>Democratic</v>
      </c>
      <c r="D745" s="7">
        <f t="shared" si="34"/>
        <v>1.6453354361276235E-3</v>
      </c>
      <c r="E745" s="1">
        <f t="shared" si="35"/>
        <v>217000</v>
      </c>
      <c r="F745" s="1">
        <v>132105000</v>
      </c>
    </row>
    <row r="746" spans="1:6" x14ac:dyDescent="0.2">
      <c r="A746" s="1">
        <f t="shared" si="33"/>
        <v>2000</v>
      </c>
      <c r="B746" s="2">
        <v>36678</v>
      </c>
      <c r="C746" s="5" t="str">
        <f>INDEX('Presidential Data'!$A$2:$B$83,MATCH('FRED Graph'!$A746,'Presidential Data'!$A$2:$A$83,),2)</f>
        <v>Democratic</v>
      </c>
      <c r="D746" s="7">
        <f t="shared" si="34"/>
        <v>-3.3306839256651906E-4</v>
      </c>
      <c r="E746" s="1">
        <f t="shared" si="35"/>
        <v>-44000</v>
      </c>
      <c r="F746" s="1">
        <v>132061000</v>
      </c>
    </row>
    <row r="747" spans="1:6" x14ac:dyDescent="0.2">
      <c r="A747" s="1">
        <f t="shared" si="33"/>
        <v>2000</v>
      </c>
      <c r="B747" s="2">
        <v>36708</v>
      </c>
      <c r="C747" s="5" t="str">
        <f>INDEX('Presidential Data'!$A$2:$B$83,MATCH('FRED Graph'!$A747,'Presidential Data'!$A$2:$A$83,),2)</f>
        <v>Democratic</v>
      </c>
      <c r="D747" s="7">
        <f t="shared" si="34"/>
        <v>1.3251451980524152E-3</v>
      </c>
      <c r="E747" s="1">
        <f t="shared" si="35"/>
        <v>175000</v>
      </c>
      <c r="F747" s="1">
        <v>132236000</v>
      </c>
    </row>
    <row r="748" spans="1:6" x14ac:dyDescent="0.2">
      <c r="A748" s="1">
        <f t="shared" si="33"/>
        <v>2000</v>
      </c>
      <c r="B748" s="2">
        <v>36739</v>
      </c>
      <c r="C748" s="5" t="str">
        <f>INDEX('Presidential Data'!$A$2:$B$83,MATCH('FRED Graph'!$A748,'Presidential Data'!$A$2:$A$83,),2)</f>
        <v>Democratic</v>
      </c>
      <c r="D748" s="7">
        <f t="shared" si="34"/>
        <v>-4.5373423273541245E-5</v>
      </c>
      <c r="E748" s="1">
        <f t="shared" si="35"/>
        <v>-6000</v>
      </c>
      <c r="F748" s="1">
        <v>132230000</v>
      </c>
    </row>
    <row r="749" spans="1:6" x14ac:dyDescent="0.2">
      <c r="A749" s="1">
        <f t="shared" si="33"/>
        <v>2000</v>
      </c>
      <c r="B749" s="2">
        <v>36770</v>
      </c>
      <c r="C749" s="5" t="str">
        <f>INDEX('Presidential Data'!$A$2:$B$83,MATCH('FRED Graph'!$A749,'Presidential Data'!$A$2:$A$83,),2)</f>
        <v>Democratic</v>
      </c>
      <c r="D749" s="7">
        <f t="shared" si="34"/>
        <v>9.3019738334719807E-4</v>
      </c>
      <c r="E749" s="1">
        <f t="shared" si="35"/>
        <v>123000</v>
      </c>
      <c r="F749" s="1">
        <v>132353000</v>
      </c>
    </row>
    <row r="750" spans="1:6" x14ac:dyDescent="0.2">
      <c r="A750" s="1">
        <f t="shared" si="33"/>
        <v>2000</v>
      </c>
      <c r="B750" s="2">
        <v>36800</v>
      </c>
      <c r="C750" s="5" t="str">
        <f>INDEX('Presidential Data'!$A$2:$B$83,MATCH('FRED Graph'!$A750,'Presidential Data'!$A$2:$A$83,),2)</f>
        <v>Democratic</v>
      </c>
      <c r="D750" s="7">
        <f t="shared" si="34"/>
        <v>-1.5111104395064712E-5</v>
      </c>
      <c r="E750" s="1">
        <f t="shared" si="35"/>
        <v>-2000</v>
      </c>
      <c r="F750" s="1">
        <v>132351000</v>
      </c>
    </row>
    <row r="751" spans="1:6" x14ac:dyDescent="0.2">
      <c r="A751" s="1">
        <f t="shared" si="33"/>
        <v>2000</v>
      </c>
      <c r="B751" s="2">
        <v>36831</v>
      </c>
      <c r="C751" s="5" t="str">
        <f>INDEX('Presidential Data'!$A$2:$B$83,MATCH('FRED Graph'!$A751,'Presidential Data'!$A$2:$A$83,),2)</f>
        <v>Democratic</v>
      </c>
      <c r="D751" s="7">
        <f t="shared" si="34"/>
        <v>1.5489116062591141E-3</v>
      </c>
      <c r="E751" s="1">
        <f t="shared" si="35"/>
        <v>205000</v>
      </c>
      <c r="F751" s="1">
        <v>132556000</v>
      </c>
    </row>
    <row r="752" spans="1:6" x14ac:dyDescent="0.2">
      <c r="A752" s="1">
        <f t="shared" si="33"/>
        <v>2000</v>
      </c>
      <c r="B752" s="2">
        <v>36861</v>
      </c>
      <c r="C752" s="5" t="str">
        <f>INDEX('Presidential Data'!$A$2:$B$83,MATCH('FRED Graph'!$A752,'Presidential Data'!$A$2:$A$83,),2)</f>
        <v>Democratic</v>
      </c>
      <c r="D752" s="7">
        <f t="shared" si="34"/>
        <v>1.1542291559793597E-3</v>
      </c>
      <c r="E752" s="1">
        <f t="shared" si="35"/>
        <v>153000</v>
      </c>
      <c r="F752" s="1">
        <v>132709000</v>
      </c>
    </row>
    <row r="753" spans="1:6" x14ac:dyDescent="0.2">
      <c r="A753" s="1">
        <f t="shared" si="33"/>
        <v>2001</v>
      </c>
      <c r="B753" s="2">
        <v>36892</v>
      </c>
      <c r="C753" s="5" t="str">
        <f>INDEX('Presidential Data'!$A$2:$B$83,MATCH('FRED Graph'!$A753,'Presidential Data'!$A$2:$A$83,),2)</f>
        <v>Republican</v>
      </c>
      <c r="D753" s="7">
        <f t="shared" si="34"/>
        <v>-8.2888123638939334E-5</v>
      </c>
      <c r="E753" s="1">
        <f t="shared" si="35"/>
        <v>-11000</v>
      </c>
      <c r="F753" s="1">
        <v>132698000</v>
      </c>
    </row>
    <row r="754" spans="1:6" x14ac:dyDescent="0.2">
      <c r="A754" s="1">
        <f t="shared" si="33"/>
        <v>2001</v>
      </c>
      <c r="B754" s="2">
        <v>36923</v>
      </c>
      <c r="C754" s="5" t="str">
        <f>INDEX('Presidential Data'!$A$2:$B$83,MATCH('FRED Graph'!$A754,'Presidential Data'!$A$2:$A$83,),2)</f>
        <v>Republican</v>
      </c>
      <c r="D754" s="7">
        <f t="shared" si="34"/>
        <v>6.8576768300954041E-4</v>
      </c>
      <c r="E754" s="1">
        <f t="shared" si="35"/>
        <v>91000</v>
      </c>
      <c r="F754" s="1">
        <v>132789000</v>
      </c>
    </row>
    <row r="755" spans="1:6" x14ac:dyDescent="0.2">
      <c r="A755" s="1">
        <f t="shared" si="33"/>
        <v>2001</v>
      </c>
      <c r="B755" s="2">
        <v>36951</v>
      </c>
      <c r="C755" s="5" t="str">
        <f>INDEX('Presidential Data'!$A$2:$B$83,MATCH('FRED Graph'!$A755,'Presidential Data'!$A$2:$A$83,),2)</f>
        <v>Republican</v>
      </c>
      <c r="D755" s="7">
        <f t="shared" si="34"/>
        <v>-3.162912590651334E-4</v>
      </c>
      <c r="E755" s="1">
        <f t="shared" si="35"/>
        <v>-42000</v>
      </c>
      <c r="F755" s="1">
        <v>132747000</v>
      </c>
    </row>
    <row r="756" spans="1:6" x14ac:dyDescent="0.2">
      <c r="A756" s="1">
        <f t="shared" si="33"/>
        <v>2001</v>
      </c>
      <c r="B756" s="2">
        <v>36982</v>
      </c>
      <c r="C756" s="5" t="str">
        <f>INDEX('Presidential Data'!$A$2:$B$83,MATCH('FRED Graph'!$A756,'Presidential Data'!$A$2:$A$83,),2)</f>
        <v>Republican</v>
      </c>
      <c r="D756" s="7">
        <f t="shared" si="34"/>
        <v>-2.1394080468861822E-3</v>
      </c>
      <c r="E756" s="1">
        <f t="shared" si="35"/>
        <v>-284000</v>
      </c>
      <c r="F756" s="1">
        <v>132463000</v>
      </c>
    </row>
    <row r="757" spans="1:6" x14ac:dyDescent="0.2">
      <c r="A757" s="1">
        <f t="shared" si="33"/>
        <v>2001</v>
      </c>
      <c r="B757" s="2">
        <v>37012</v>
      </c>
      <c r="C757" s="5" t="str">
        <f>INDEX('Presidential Data'!$A$2:$B$83,MATCH('FRED Graph'!$A757,'Presidential Data'!$A$2:$A$83,),2)</f>
        <v>Republican</v>
      </c>
      <c r="D757" s="7">
        <f t="shared" si="34"/>
        <v>-4.0011172931309118E-4</v>
      </c>
      <c r="E757" s="1">
        <f t="shared" si="35"/>
        <v>-53000</v>
      </c>
      <c r="F757" s="1">
        <v>132410000</v>
      </c>
    </row>
    <row r="758" spans="1:6" x14ac:dyDescent="0.2">
      <c r="A758" s="1">
        <f t="shared" si="33"/>
        <v>2001</v>
      </c>
      <c r="B758" s="2">
        <v>37043</v>
      </c>
      <c r="C758" s="5" t="str">
        <f>INDEX('Presidential Data'!$A$2:$B$83,MATCH('FRED Graph'!$A758,'Presidential Data'!$A$2:$A$83,),2)</f>
        <v>Republican</v>
      </c>
      <c r="D758" s="7">
        <f t="shared" si="34"/>
        <v>-8.3830526395287368E-4</v>
      </c>
      <c r="E758" s="1">
        <f t="shared" si="35"/>
        <v>-111000</v>
      </c>
      <c r="F758" s="1">
        <v>132299000</v>
      </c>
    </row>
    <row r="759" spans="1:6" x14ac:dyDescent="0.2">
      <c r="A759" s="1">
        <f t="shared" si="33"/>
        <v>2001</v>
      </c>
      <c r="B759" s="2">
        <v>37073</v>
      </c>
      <c r="C759" s="5" t="str">
        <f>INDEX('Presidential Data'!$A$2:$B$83,MATCH('FRED Graph'!$A759,'Presidential Data'!$A$2:$A$83,),2)</f>
        <v>Republican</v>
      </c>
      <c r="D759" s="7">
        <f t="shared" si="34"/>
        <v>-9.2215360660322457E-4</v>
      </c>
      <c r="E759" s="1">
        <f t="shared" si="35"/>
        <v>-122000</v>
      </c>
      <c r="F759" s="1">
        <v>132177000</v>
      </c>
    </row>
    <row r="760" spans="1:6" x14ac:dyDescent="0.2">
      <c r="A760" s="1">
        <f t="shared" si="33"/>
        <v>2001</v>
      </c>
      <c r="B760" s="2">
        <v>37104</v>
      </c>
      <c r="C760" s="5" t="str">
        <f>INDEX('Presidential Data'!$A$2:$B$83,MATCH('FRED Graph'!$A760,'Presidential Data'!$A$2:$A$83,),2)</f>
        <v>Republican</v>
      </c>
      <c r="D760" s="7">
        <f t="shared" si="34"/>
        <v>-1.1272763037442218E-3</v>
      </c>
      <c r="E760" s="1">
        <f t="shared" si="35"/>
        <v>-149000</v>
      </c>
      <c r="F760" s="1">
        <v>132028000</v>
      </c>
    </row>
    <row r="761" spans="1:6" x14ac:dyDescent="0.2">
      <c r="A761" s="1">
        <f t="shared" si="33"/>
        <v>2001</v>
      </c>
      <c r="B761" s="2">
        <v>37135</v>
      </c>
      <c r="C761" s="5" t="str">
        <f>INDEX('Presidential Data'!$A$2:$B$83,MATCH('FRED Graph'!$A761,'Presidential Data'!$A$2:$A$83,),2)</f>
        <v>Republican</v>
      </c>
      <c r="D761" s="7">
        <f t="shared" si="34"/>
        <v>-1.9465567909837307E-3</v>
      </c>
      <c r="E761" s="1">
        <f t="shared" si="35"/>
        <v>-257000</v>
      </c>
      <c r="F761" s="1">
        <v>131771000</v>
      </c>
    </row>
    <row r="762" spans="1:6" x14ac:dyDescent="0.2">
      <c r="A762" s="1">
        <f t="shared" si="33"/>
        <v>2001</v>
      </c>
      <c r="B762" s="2">
        <v>37165</v>
      </c>
      <c r="C762" s="5" t="str">
        <f>INDEX('Presidential Data'!$A$2:$B$83,MATCH('FRED Graph'!$A762,'Presidential Data'!$A$2:$A$83,),2)</f>
        <v>Republican</v>
      </c>
      <c r="D762" s="7">
        <f t="shared" si="34"/>
        <v>-2.4056886568364815E-3</v>
      </c>
      <c r="E762" s="1">
        <f t="shared" si="35"/>
        <v>-317000</v>
      </c>
      <c r="F762" s="1">
        <v>131454000</v>
      </c>
    </row>
    <row r="763" spans="1:6" x14ac:dyDescent="0.2">
      <c r="A763" s="1">
        <f t="shared" si="33"/>
        <v>2001</v>
      </c>
      <c r="B763" s="2">
        <v>37196</v>
      </c>
      <c r="C763" s="5" t="str">
        <f>INDEX('Presidential Data'!$A$2:$B$83,MATCH('FRED Graph'!$A763,'Presidential Data'!$A$2:$A$83,),2)</f>
        <v>Republican</v>
      </c>
      <c r="D763" s="7">
        <f t="shared" si="34"/>
        <v>-2.3734538317586379E-3</v>
      </c>
      <c r="E763" s="1">
        <f t="shared" si="35"/>
        <v>-312000</v>
      </c>
      <c r="F763" s="1">
        <v>131142000</v>
      </c>
    </row>
    <row r="764" spans="1:6" x14ac:dyDescent="0.2">
      <c r="A764" s="1">
        <f t="shared" si="33"/>
        <v>2001</v>
      </c>
      <c r="B764" s="2">
        <v>37226</v>
      </c>
      <c r="C764" s="5" t="str">
        <f>INDEX('Presidential Data'!$A$2:$B$83,MATCH('FRED Graph'!$A764,'Presidential Data'!$A$2:$A$83,),2)</f>
        <v>Republican</v>
      </c>
      <c r="D764" s="7">
        <f t="shared" si="34"/>
        <v>-1.2200515471778683E-3</v>
      </c>
      <c r="E764" s="1">
        <f t="shared" si="35"/>
        <v>-160000</v>
      </c>
      <c r="F764" s="1">
        <v>130982000</v>
      </c>
    </row>
    <row r="765" spans="1:6" x14ac:dyDescent="0.2">
      <c r="A765" s="1">
        <f t="shared" si="33"/>
        <v>2002</v>
      </c>
      <c r="B765" s="2">
        <v>37257</v>
      </c>
      <c r="C765" s="5" t="str">
        <f>INDEX('Presidential Data'!$A$2:$B$83,MATCH('FRED Graph'!$A765,'Presidential Data'!$A$2:$A$83,),2)</f>
        <v>Republican</v>
      </c>
      <c r="D765" s="7">
        <f t="shared" si="34"/>
        <v>-9.9250278664243948E-4</v>
      </c>
      <c r="E765" s="1">
        <f t="shared" si="35"/>
        <v>-130000</v>
      </c>
      <c r="F765" s="1">
        <v>130852000</v>
      </c>
    </row>
    <row r="766" spans="1:6" x14ac:dyDescent="0.2">
      <c r="A766" s="1">
        <f t="shared" si="33"/>
        <v>2002</v>
      </c>
      <c r="B766" s="2">
        <v>37288</v>
      </c>
      <c r="C766" s="5" t="str">
        <f>INDEX('Presidential Data'!$A$2:$B$83,MATCH('FRED Graph'!$A766,'Presidential Data'!$A$2:$A$83,),2)</f>
        <v>Republican</v>
      </c>
      <c r="D766" s="7">
        <f t="shared" si="34"/>
        <v>-8.8649772261791947E-4</v>
      </c>
      <c r="E766" s="1">
        <f t="shared" si="35"/>
        <v>-116000</v>
      </c>
      <c r="F766" s="1">
        <v>130736000</v>
      </c>
    </row>
    <row r="767" spans="1:6" x14ac:dyDescent="0.2">
      <c r="A767" s="1">
        <f t="shared" si="33"/>
        <v>2002</v>
      </c>
      <c r="B767" s="2">
        <v>37316</v>
      </c>
      <c r="C767" s="5" t="str">
        <f>INDEX('Presidential Data'!$A$2:$B$83,MATCH('FRED Graph'!$A767,'Presidential Data'!$A$2:$A$83,),2)</f>
        <v>Republican</v>
      </c>
      <c r="D767" s="7">
        <f t="shared" si="34"/>
        <v>-1.4533104883123241E-4</v>
      </c>
      <c r="E767" s="1">
        <f t="shared" si="35"/>
        <v>-19000</v>
      </c>
      <c r="F767" s="1">
        <v>130717000</v>
      </c>
    </row>
    <row r="768" spans="1:6" x14ac:dyDescent="0.2">
      <c r="A768" s="1">
        <f t="shared" si="33"/>
        <v>2002</v>
      </c>
      <c r="B768" s="2">
        <v>37347</v>
      </c>
      <c r="C768" s="5" t="str">
        <f>INDEX('Presidential Data'!$A$2:$B$83,MATCH('FRED Graph'!$A768,'Presidential Data'!$A$2:$A$83,),2)</f>
        <v>Republican</v>
      </c>
      <c r="D768" s="7">
        <f t="shared" si="34"/>
        <v>-7.1911075070572308E-4</v>
      </c>
      <c r="E768" s="1">
        <f t="shared" si="35"/>
        <v>-94000</v>
      </c>
      <c r="F768" s="1">
        <v>130623000</v>
      </c>
    </row>
    <row r="769" spans="1:6" x14ac:dyDescent="0.2">
      <c r="A769" s="1">
        <f t="shared" si="33"/>
        <v>2002</v>
      </c>
      <c r="B769" s="2">
        <v>37377</v>
      </c>
      <c r="C769" s="5" t="str">
        <f>INDEX('Presidential Data'!$A$2:$B$83,MATCH('FRED Graph'!$A769,'Presidential Data'!$A$2:$A$83,),2)</f>
        <v>Republican</v>
      </c>
      <c r="D769" s="7">
        <f t="shared" si="34"/>
        <v>8.4211815683302326E-5</v>
      </c>
      <c r="E769" s="1">
        <f t="shared" si="35"/>
        <v>11000</v>
      </c>
      <c r="F769" s="1">
        <v>130634000</v>
      </c>
    </row>
    <row r="770" spans="1:6" x14ac:dyDescent="0.2">
      <c r="A770" s="1">
        <f t="shared" si="33"/>
        <v>2002</v>
      </c>
      <c r="B770" s="2">
        <v>37408</v>
      </c>
      <c r="C770" s="5" t="str">
        <f>INDEX('Presidential Data'!$A$2:$B$83,MATCH('FRED Graph'!$A770,'Presidential Data'!$A$2:$A$83,),2)</f>
        <v>Republican</v>
      </c>
      <c r="D770" s="7">
        <f t="shared" si="34"/>
        <v>3.8274874841159271E-4</v>
      </c>
      <c r="E770" s="1">
        <f t="shared" si="35"/>
        <v>50000</v>
      </c>
      <c r="F770" s="1">
        <v>130684000</v>
      </c>
    </row>
    <row r="771" spans="1:6" x14ac:dyDescent="0.2">
      <c r="A771" s="1">
        <f t="shared" si="33"/>
        <v>2002</v>
      </c>
      <c r="B771" s="2">
        <v>37438</v>
      </c>
      <c r="C771" s="5" t="str">
        <f>INDEX('Presidential Data'!$A$2:$B$83,MATCH('FRED Graph'!$A771,'Presidential Data'!$A$2:$A$83,),2)</f>
        <v>Republican</v>
      </c>
      <c r="D771" s="7">
        <f t="shared" si="34"/>
        <v>-7.1929233877138742E-4</v>
      </c>
      <c r="E771" s="1">
        <f t="shared" si="35"/>
        <v>-94000</v>
      </c>
      <c r="F771" s="1">
        <v>130590000</v>
      </c>
    </row>
    <row r="772" spans="1:6" x14ac:dyDescent="0.2">
      <c r="A772" s="1">
        <f t="shared" si="33"/>
        <v>2002</v>
      </c>
      <c r="B772" s="2">
        <v>37469</v>
      </c>
      <c r="C772" s="5" t="str">
        <f>INDEX('Presidential Data'!$A$2:$B$83,MATCH('FRED Graph'!$A772,'Presidential Data'!$A$2:$A$83,),2)</f>
        <v>Republican</v>
      </c>
      <c r="D772" s="7">
        <f t="shared" si="34"/>
        <v>-2.2972662531587412E-5</v>
      </c>
      <c r="E772" s="1">
        <f t="shared" si="35"/>
        <v>-3000</v>
      </c>
      <c r="F772" s="1">
        <v>130587000</v>
      </c>
    </row>
    <row r="773" spans="1:6" x14ac:dyDescent="0.2">
      <c r="A773" s="1">
        <f t="shared" si="33"/>
        <v>2002</v>
      </c>
      <c r="B773" s="2">
        <v>37500</v>
      </c>
      <c r="C773" s="5" t="str">
        <f>INDEX('Presidential Data'!$A$2:$B$83,MATCH('FRED Graph'!$A773,'Presidential Data'!$A$2:$A$83,),2)</f>
        <v>Republican</v>
      </c>
      <c r="D773" s="7">
        <f t="shared" si="34"/>
        <v>-6.5856478822547419E-4</v>
      </c>
      <c r="E773" s="1">
        <f t="shared" si="35"/>
        <v>-86000</v>
      </c>
      <c r="F773" s="1">
        <v>130501000</v>
      </c>
    </row>
    <row r="774" spans="1:6" x14ac:dyDescent="0.2">
      <c r="A774" s="1">
        <f t="shared" si="33"/>
        <v>2002</v>
      </c>
      <c r="B774" s="2">
        <v>37530</v>
      </c>
      <c r="C774" s="5" t="str">
        <f>INDEX('Presidential Data'!$A$2:$B$83,MATCH('FRED Graph'!$A774,'Presidential Data'!$A$2:$A$83,),2)</f>
        <v>Republican</v>
      </c>
      <c r="D774" s="7">
        <f t="shared" si="34"/>
        <v>9.7317261936690142E-4</v>
      </c>
      <c r="E774" s="1">
        <f t="shared" si="35"/>
        <v>127000</v>
      </c>
      <c r="F774" s="1">
        <v>130628000</v>
      </c>
    </row>
    <row r="775" spans="1:6" x14ac:dyDescent="0.2">
      <c r="A775" s="1">
        <f t="shared" si="33"/>
        <v>2002</v>
      </c>
      <c r="B775" s="2">
        <v>37561</v>
      </c>
      <c r="C775" s="5" t="str">
        <f>INDEX('Presidential Data'!$A$2:$B$83,MATCH('FRED Graph'!$A775,'Presidential Data'!$A$2:$A$83,),2)</f>
        <v>Republican</v>
      </c>
      <c r="D775" s="7">
        <f t="shared" si="34"/>
        <v>-9.9519245491012644E-5</v>
      </c>
      <c r="E775" s="1">
        <f t="shared" si="35"/>
        <v>-13000</v>
      </c>
      <c r="F775" s="1">
        <v>130615000</v>
      </c>
    </row>
    <row r="776" spans="1:6" x14ac:dyDescent="0.2">
      <c r="A776" s="1">
        <f t="shared" si="33"/>
        <v>2002</v>
      </c>
      <c r="B776" s="2">
        <v>37591</v>
      </c>
      <c r="C776" s="5" t="str">
        <f>INDEX('Presidential Data'!$A$2:$B$83,MATCH('FRED Graph'!$A776,'Presidential Data'!$A$2:$A$83,),2)</f>
        <v>Republican</v>
      </c>
      <c r="D776" s="7">
        <f t="shared" si="34"/>
        <v>-1.0948206561267849E-3</v>
      </c>
      <c r="E776" s="1">
        <f t="shared" si="35"/>
        <v>-143000</v>
      </c>
      <c r="F776" s="1">
        <v>130472000</v>
      </c>
    </row>
    <row r="777" spans="1:6" x14ac:dyDescent="0.2">
      <c r="A777" s="1">
        <f t="shared" ref="A777:A840" si="36">YEAR(B777)</f>
        <v>2003</v>
      </c>
      <c r="B777" s="2">
        <v>37622</v>
      </c>
      <c r="C777" s="5" t="str">
        <f>INDEX('Presidential Data'!$A$2:$B$83,MATCH('FRED Graph'!$A777,'Presidential Data'!$A$2:$A$83,),2)</f>
        <v>Republican</v>
      </c>
      <c r="D777" s="7">
        <f t="shared" si="34"/>
        <v>8.2776381139248263E-4</v>
      </c>
      <c r="E777" s="1">
        <f t="shared" si="35"/>
        <v>108000</v>
      </c>
      <c r="F777" s="1">
        <v>130580000</v>
      </c>
    </row>
    <row r="778" spans="1:6" x14ac:dyDescent="0.2">
      <c r="A778" s="1">
        <f t="shared" si="36"/>
        <v>2003</v>
      </c>
      <c r="B778" s="2">
        <v>37653</v>
      </c>
      <c r="C778" s="5" t="str">
        <f>INDEX('Presidential Data'!$A$2:$B$83,MATCH('FRED Graph'!$A778,'Presidential Data'!$A$2:$A$83,),2)</f>
        <v>Republican</v>
      </c>
      <c r="D778" s="7">
        <f t="shared" si="34"/>
        <v>-1.0415071220707612E-3</v>
      </c>
      <c r="E778" s="1">
        <f t="shared" si="35"/>
        <v>-136000</v>
      </c>
      <c r="F778" s="1">
        <v>130444000</v>
      </c>
    </row>
    <row r="779" spans="1:6" x14ac:dyDescent="0.2">
      <c r="A779" s="1">
        <f t="shared" si="36"/>
        <v>2003</v>
      </c>
      <c r="B779" s="2">
        <v>37681</v>
      </c>
      <c r="C779" s="5" t="str">
        <f>INDEX('Presidential Data'!$A$2:$B$83,MATCH('FRED Graph'!$A779,'Presidential Data'!$A$2:$A$83,),2)</f>
        <v>Republican</v>
      </c>
      <c r="D779" s="7">
        <f t="shared" ref="D779:D842" si="37">E779/F778</f>
        <v>-1.6252184845604244E-3</v>
      </c>
      <c r="E779" s="1">
        <f t="shared" ref="E779:E842" si="38">F779-F778</f>
        <v>-212000</v>
      </c>
      <c r="F779" s="1">
        <v>130232000</v>
      </c>
    </row>
    <row r="780" spans="1:6" x14ac:dyDescent="0.2">
      <c r="A780" s="1">
        <f t="shared" si="36"/>
        <v>2003</v>
      </c>
      <c r="B780" s="2">
        <v>37712</v>
      </c>
      <c r="C780" s="5" t="str">
        <f>INDEX('Presidential Data'!$A$2:$B$83,MATCH('FRED Graph'!$A780,'Presidential Data'!$A$2:$A$83,),2)</f>
        <v>Republican</v>
      </c>
      <c r="D780" s="7">
        <f t="shared" si="37"/>
        <v>-4.223232385281651E-4</v>
      </c>
      <c r="E780" s="1">
        <f t="shared" si="38"/>
        <v>-55000</v>
      </c>
      <c r="F780" s="1">
        <v>130177000</v>
      </c>
    </row>
    <row r="781" spans="1:6" x14ac:dyDescent="0.2">
      <c r="A781" s="1">
        <f t="shared" si="36"/>
        <v>2003</v>
      </c>
      <c r="B781" s="2">
        <v>37742</v>
      </c>
      <c r="C781" s="5" t="str">
        <f>INDEX('Presidential Data'!$A$2:$B$83,MATCH('FRED Graph'!$A781,'Presidential Data'!$A$2:$A$83,),2)</f>
        <v>Republican</v>
      </c>
      <c r="D781" s="7">
        <f t="shared" si="37"/>
        <v>1.4595512264071225E-4</v>
      </c>
      <c r="E781" s="1">
        <f t="shared" si="38"/>
        <v>19000</v>
      </c>
      <c r="F781" s="1">
        <v>130196000</v>
      </c>
    </row>
    <row r="782" spans="1:6" x14ac:dyDescent="0.2">
      <c r="A782" s="1">
        <f t="shared" si="36"/>
        <v>2003</v>
      </c>
      <c r="B782" s="2">
        <v>37773</v>
      </c>
      <c r="C782" s="5" t="str">
        <f>INDEX('Presidential Data'!$A$2:$B$83,MATCH('FRED Graph'!$A782,'Presidential Data'!$A$2:$A$83,),2)</f>
        <v>Republican</v>
      </c>
      <c r="D782" s="7">
        <f t="shared" si="37"/>
        <v>-1.5361455037021105E-5</v>
      </c>
      <c r="E782" s="1">
        <f t="shared" si="38"/>
        <v>-2000</v>
      </c>
      <c r="F782" s="1">
        <v>130194000</v>
      </c>
    </row>
    <row r="783" spans="1:6" x14ac:dyDescent="0.2">
      <c r="A783" s="1">
        <f t="shared" si="36"/>
        <v>2003</v>
      </c>
      <c r="B783" s="2">
        <v>37803</v>
      </c>
      <c r="C783" s="5" t="str">
        <f>INDEX('Presidential Data'!$A$2:$B$83,MATCH('FRED Graph'!$A783,'Presidential Data'!$A$2:$A$83,),2)</f>
        <v>Republican</v>
      </c>
      <c r="D783" s="7">
        <f t="shared" si="37"/>
        <v>-2.3042536522420388E-5</v>
      </c>
      <c r="E783" s="1">
        <f t="shared" si="38"/>
        <v>-3000</v>
      </c>
      <c r="F783" s="1">
        <v>130191000</v>
      </c>
    </row>
    <row r="784" spans="1:6" x14ac:dyDescent="0.2">
      <c r="A784" s="1">
        <f t="shared" si="36"/>
        <v>2003</v>
      </c>
      <c r="B784" s="2">
        <v>37834</v>
      </c>
      <c r="C784" s="5" t="str">
        <f>INDEX('Presidential Data'!$A$2:$B$83,MATCH('FRED Graph'!$A784,'Presidential Data'!$A$2:$A$83,),2)</f>
        <v>Republican</v>
      </c>
      <c r="D784" s="7">
        <f t="shared" si="37"/>
        <v>-3.2260294490402564E-4</v>
      </c>
      <c r="E784" s="1">
        <f t="shared" si="38"/>
        <v>-42000</v>
      </c>
      <c r="F784" s="1">
        <v>130149000</v>
      </c>
    </row>
    <row r="785" spans="1:6" x14ac:dyDescent="0.2">
      <c r="A785" s="1">
        <f t="shared" si="36"/>
        <v>2003</v>
      </c>
      <c r="B785" s="2">
        <v>37865</v>
      </c>
      <c r="C785" s="5" t="str">
        <f>INDEX('Presidential Data'!$A$2:$B$83,MATCH('FRED Graph'!$A785,'Presidential Data'!$A$2:$A$83,),2)</f>
        <v>Republican</v>
      </c>
      <c r="D785" s="7">
        <f t="shared" si="37"/>
        <v>8.0676762787266901E-4</v>
      </c>
      <c r="E785" s="1">
        <f t="shared" si="38"/>
        <v>105000</v>
      </c>
      <c r="F785" s="1">
        <v>130254000</v>
      </c>
    </row>
    <row r="786" spans="1:6" x14ac:dyDescent="0.2">
      <c r="A786" s="1">
        <f t="shared" si="36"/>
        <v>2003</v>
      </c>
      <c r="B786" s="2">
        <v>37895</v>
      </c>
      <c r="C786" s="5" t="str">
        <f>INDEX('Presidential Data'!$A$2:$B$83,MATCH('FRED Graph'!$A786,'Presidential Data'!$A$2:$A$83,),2)</f>
        <v>Republican</v>
      </c>
      <c r="D786" s="7">
        <f t="shared" si="37"/>
        <v>1.5354614829487002E-3</v>
      </c>
      <c r="E786" s="1">
        <f t="shared" si="38"/>
        <v>200000</v>
      </c>
      <c r="F786" s="1">
        <v>130454000</v>
      </c>
    </row>
    <row r="787" spans="1:6" x14ac:dyDescent="0.2">
      <c r="A787" s="1">
        <f t="shared" si="36"/>
        <v>2003</v>
      </c>
      <c r="B787" s="2">
        <v>37926</v>
      </c>
      <c r="C787" s="5" t="str">
        <f>INDEX('Presidential Data'!$A$2:$B$83,MATCH('FRED Graph'!$A787,'Presidential Data'!$A$2:$A$83,),2)</f>
        <v>Republican</v>
      </c>
      <c r="D787" s="7">
        <f t="shared" si="37"/>
        <v>1.5331074555015561E-4</v>
      </c>
      <c r="E787" s="1">
        <f t="shared" si="38"/>
        <v>20000</v>
      </c>
      <c r="F787" s="1">
        <v>130474000</v>
      </c>
    </row>
    <row r="788" spans="1:6" x14ac:dyDescent="0.2">
      <c r="A788" s="1">
        <f t="shared" si="36"/>
        <v>2003</v>
      </c>
      <c r="B788" s="2">
        <v>37956</v>
      </c>
      <c r="C788" s="5" t="str">
        <f>INDEX('Presidential Data'!$A$2:$B$83,MATCH('FRED Graph'!$A788,'Presidential Data'!$A$2:$A$83,),2)</f>
        <v>Republican</v>
      </c>
      <c r="D788" s="7">
        <f t="shared" si="37"/>
        <v>8.7373729631957324E-4</v>
      </c>
      <c r="E788" s="1">
        <f t="shared" si="38"/>
        <v>114000</v>
      </c>
      <c r="F788" s="1">
        <v>130588000</v>
      </c>
    </row>
    <row r="789" spans="1:6" x14ac:dyDescent="0.2">
      <c r="A789" s="1">
        <f t="shared" si="36"/>
        <v>2004</v>
      </c>
      <c r="B789" s="2">
        <v>37987</v>
      </c>
      <c r="C789" s="5" t="str">
        <f>INDEX('Presidential Data'!$A$2:$B$83,MATCH('FRED Graph'!$A789,'Presidential Data'!$A$2:$A$83,),2)</f>
        <v>Republican</v>
      </c>
      <c r="D789" s="7">
        <f t="shared" si="37"/>
        <v>1.386038533402763E-3</v>
      </c>
      <c r="E789" s="1">
        <f t="shared" si="38"/>
        <v>181000</v>
      </c>
      <c r="F789" s="1">
        <v>130769000</v>
      </c>
    </row>
    <row r="790" spans="1:6" x14ac:dyDescent="0.2">
      <c r="A790" s="1">
        <f t="shared" si="36"/>
        <v>2004</v>
      </c>
      <c r="B790" s="2">
        <v>38018</v>
      </c>
      <c r="C790" s="5" t="str">
        <f>INDEX('Presidential Data'!$A$2:$B$83,MATCH('FRED Graph'!$A790,'Presidential Data'!$A$2:$A$83,),2)</f>
        <v>Republican</v>
      </c>
      <c r="D790" s="7">
        <f t="shared" si="37"/>
        <v>4.2823604982832324E-4</v>
      </c>
      <c r="E790" s="1">
        <f t="shared" si="38"/>
        <v>56000</v>
      </c>
      <c r="F790" s="1">
        <v>130825000</v>
      </c>
    </row>
    <row r="791" spans="1:6" x14ac:dyDescent="0.2">
      <c r="A791" s="1">
        <f t="shared" si="36"/>
        <v>2004</v>
      </c>
      <c r="B791" s="2">
        <v>38047</v>
      </c>
      <c r="C791" s="5" t="str">
        <f>INDEX('Presidential Data'!$A$2:$B$83,MATCH('FRED Graph'!$A791,'Presidential Data'!$A$2:$A$83,),2)</f>
        <v>Republican</v>
      </c>
      <c r="D791" s="7">
        <f t="shared" si="37"/>
        <v>2.4230842728836231E-3</v>
      </c>
      <c r="E791" s="1">
        <f t="shared" si="38"/>
        <v>317000</v>
      </c>
      <c r="F791" s="1">
        <v>131142000</v>
      </c>
    </row>
    <row r="792" spans="1:6" x14ac:dyDescent="0.2">
      <c r="A792" s="1">
        <f t="shared" si="36"/>
        <v>2004</v>
      </c>
      <c r="B792" s="2">
        <v>38078</v>
      </c>
      <c r="C792" s="5" t="str">
        <f>INDEX('Presidential Data'!$A$2:$B$83,MATCH('FRED Graph'!$A792,'Presidential Data'!$A$2:$A$83,),2)</f>
        <v>Republican</v>
      </c>
      <c r="D792" s="7">
        <f t="shared" si="37"/>
        <v>2.0512116636927911E-3</v>
      </c>
      <c r="E792" s="1">
        <f t="shared" si="38"/>
        <v>269000</v>
      </c>
      <c r="F792" s="1">
        <v>131411000</v>
      </c>
    </row>
    <row r="793" spans="1:6" x14ac:dyDescent="0.2">
      <c r="A793" s="1">
        <f t="shared" si="36"/>
        <v>2004</v>
      </c>
      <c r="B793" s="2">
        <v>38108</v>
      </c>
      <c r="C793" s="5" t="str">
        <f>INDEX('Presidential Data'!$A$2:$B$83,MATCH('FRED Graph'!$A793,'Presidential Data'!$A$2:$A$83,),2)</f>
        <v>Republican</v>
      </c>
      <c r="D793" s="7">
        <f t="shared" si="37"/>
        <v>2.1535487896751412E-3</v>
      </c>
      <c r="E793" s="1">
        <f t="shared" si="38"/>
        <v>283000</v>
      </c>
      <c r="F793" s="1">
        <v>131694000</v>
      </c>
    </row>
    <row r="794" spans="1:6" x14ac:dyDescent="0.2">
      <c r="A794" s="1">
        <f t="shared" si="36"/>
        <v>2004</v>
      </c>
      <c r="B794" s="2">
        <v>38139</v>
      </c>
      <c r="C794" s="5" t="str">
        <f>INDEX('Presidential Data'!$A$2:$B$83,MATCH('FRED Graph'!$A794,'Presidential Data'!$A$2:$A$83,),2)</f>
        <v>Republican</v>
      </c>
      <c r="D794" s="7">
        <f t="shared" si="37"/>
        <v>7.5174267620392728E-4</v>
      </c>
      <c r="E794" s="1">
        <f t="shared" si="38"/>
        <v>99000</v>
      </c>
      <c r="F794" s="1">
        <v>131793000</v>
      </c>
    </row>
    <row r="795" spans="1:6" x14ac:dyDescent="0.2">
      <c r="A795" s="1">
        <f t="shared" si="36"/>
        <v>2004</v>
      </c>
      <c r="B795" s="2">
        <v>38169</v>
      </c>
      <c r="C795" s="5" t="str">
        <f>INDEX('Presidential Data'!$A$2:$B$83,MATCH('FRED Graph'!$A795,'Presidential Data'!$A$2:$A$83,),2)</f>
        <v>Republican</v>
      </c>
      <c r="D795" s="7">
        <f t="shared" si="37"/>
        <v>4.1732110203121563E-4</v>
      </c>
      <c r="E795" s="1">
        <f t="shared" si="38"/>
        <v>55000</v>
      </c>
      <c r="F795" s="1">
        <v>131848000</v>
      </c>
    </row>
    <row r="796" spans="1:6" x14ac:dyDescent="0.2">
      <c r="A796" s="1">
        <f t="shared" si="36"/>
        <v>2004</v>
      </c>
      <c r="B796" s="2">
        <v>38200</v>
      </c>
      <c r="C796" s="5" t="str">
        <f>INDEX('Presidential Data'!$A$2:$B$83,MATCH('FRED Graph'!$A796,'Presidential Data'!$A$2:$A$83,),2)</f>
        <v>Republican</v>
      </c>
      <c r="D796" s="7">
        <f t="shared" si="37"/>
        <v>6.7501971967720402E-4</v>
      </c>
      <c r="E796" s="1">
        <f t="shared" si="38"/>
        <v>89000</v>
      </c>
      <c r="F796" s="1">
        <v>131937000</v>
      </c>
    </row>
    <row r="797" spans="1:6" x14ac:dyDescent="0.2">
      <c r="A797" s="1">
        <f t="shared" si="36"/>
        <v>2004</v>
      </c>
      <c r="B797" s="2">
        <v>38231</v>
      </c>
      <c r="C797" s="5" t="str">
        <f>INDEX('Presidential Data'!$A$2:$B$83,MATCH('FRED Graph'!$A797,'Presidential Data'!$A$2:$A$83,),2)</f>
        <v>Republican</v>
      </c>
      <c r="D797" s="7">
        <f t="shared" si="37"/>
        <v>1.1823825007389892E-3</v>
      </c>
      <c r="E797" s="1">
        <f t="shared" si="38"/>
        <v>156000</v>
      </c>
      <c r="F797" s="1">
        <v>132093000</v>
      </c>
    </row>
    <row r="798" spans="1:6" x14ac:dyDescent="0.2">
      <c r="A798" s="1">
        <f t="shared" si="36"/>
        <v>2004</v>
      </c>
      <c r="B798" s="2">
        <v>38261</v>
      </c>
      <c r="C798" s="5" t="str">
        <f>INDEX('Presidential Data'!$A$2:$B$83,MATCH('FRED Graph'!$A798,'Presidential Data'!$A$2:$A$83,),2)</f>
        <v>Republican</v>
      </c>
      <c r="D798" s="7">
        <f t="shared" si="37"/>
        <v>2.6799300492834593E-3</v>
      </c>
      <c r="E798" s="1">
        <f t="shared" si="38"/>
        <v>354000</v>
      </c>
      <c r="F798" s="1">
        <v>132447000</v>
      </c>
    </row>
    <row r="799" spans="1:6" x14ac:dyDescent="0.2">
      <c r="A799" s="1">
        <f t="shared" si="36"/>
        <v>2004</v>
      </c>
      <c r="B799" s="2">
        <v>38292</v>
      </c>
      <c r="C799" s="5" t="str">
        <f>INDEX('Presidential Data'!$A$2:$B$83,MATCH('FRED Graph'!$A799,'Presidential Data'!$A$2:$A$83,),2)</f>
        <v>Republican</v>
      </c>
      <c r="D799" s="7">
        <f t="shared" si="37"/>
        <v>4.2281063368743724E-4</v>
      </c>
      <c r="E799" s="1">
        <f t="shared" si="38"/>
        <v>56000</v>
      </c>
      <c r="F799" s="1">
        <v>132503000</v>
      </c>
    </row>
    <row r="800" spans="1:6" x14ac:dyDescent="0.2">
      <c r="A800" s="1">
        <f t="shared" si="36"/>
        <v>2004</v>
      </c>
      <c r="B800" s="2">
        <v>38322</v>
      </c>
      <c r="C800" s="5" t="str">
        <f>INDEX('Presidential Data'!$A$2:$B$83,MATCH('FRED Graph'!$A800,'Presidential Data'!$A$2:$A$83,),2)</f>
        <v>Republican</v>
      </c>
      <c r="D800" s="7">
        <f t="shared" si="37"/>
        <v>9.1318687124065121E-4</v>
      </c>
      <c r="E800" s="1">
        <f t="shared" si="38"/>
        <v>121000</v>
      </c>
      <c r="F800" s="1">
        <v>132624000</v>
      </c>
    </row>
    <row r="801" spans="1:6" x14ac:dyDescent="0.2">
      <c r="A801" s="1">
        <f t="shared" si="36"/>
        <v>2005</v>
      </c>
      <c r="B801" s="2">
        <v>38353</v>
      </c>
      <c r="C801" s="5" t="str">
        <f>INDEX('Presidential Data'!$A$2:$B$83,MATCH('FRED Graph'!$A801,'Presidential Data'!$A$2:$A$83,),2)</f>
        <v>Republican</v>
      </c>
      <c r="D801" s="7">
        <f t="shared" si="37"/>
        <v>1.1310170104958379E-3</v>
      </c>
      <c r="E801" s="1">
        <f t="shared" si="38"/>
        <v>150000</v>
      </c>
      <c r="F801" s="1">
        <v>132774000</v>
      </c>
    </row>
    <row r="802" spans="1:6" x14ac:dyDescent="0.2">
      <c r="A802" s="1">
        <f t="shared" si="36"/>
        <v>2005</v>
      </c>
      <c r="B802" s="2">
        <v>38384</v>
      </c>
      <c r="C802" s="5" t="str">
        <f>INDEX('Presidential Data'!$A$2:$B$83,MATCH('FRED Graph'!$A802,'Presidential Data'!$A$2:$A$83,),2)</f>
        <v>Republican</v>
      </c>
      <c r="D802" s="7">
        <f t="shared" si="37"/>
        <v>1.9431515206290387E-3</v>
      </c>
      <c r="E802" s="1">
        <f t="shared" si="38"/>
        <v>258000</v>
      </c>
      <c r="F802" s="1">
        <v>133032000</v>
      </c>
    </row>
    <row r="803" spans="1:6" x14ac:dyDescent="0.2">
      <c r="A803" s="1">
        <f t="shared" si="36"/>
        <v>2005</v>
      </c>
      <c r="B803" s="2">
        <v>38412</v>
      </c>
      <c r="C803" s="5" t="str">
        <f>INDEX('Presidential Data'!$A$2:$B$83,MATCH('FRED Graph'!$A803,'Presidential Data'!$A$2:$A$83,),2)</f>
        <v>Republican</v>
      </c>
      <c r="D803" s="7">
        <f t="shared" si="37"/>
        <v>9.3210656082747011E-4</v>
      </c>
      <c r="E803" s="1">
        <f t="shared" si="38"/>
        <v>124000</v>
      </c>
      <c r="F803" s="1">
        <v>133156000</v>
      </c>
    </row>
    <row r="804" spans="1:6" x14ac:dyDescent="0.2">
      <c r="A804" s="1">
        <f t="shared" si="36"/>
        <v>2005</v>
      </c>
      <c r="B804" s="2">
        <v>38443</v>
      </c>
      <c r="C804" s="5" t="str">
        <f>INDEX('Presidential Data'!$A$2:$B$83,MATCH('FRED Graph'!$A804,'Presidential Data'!$A$2:$A$83,),2)</f>
        <v>Republican</v>
      </c>
      <c r="D804" s="7">
        <f t="shared" si="37"/>
        <v>2.7186157589594159E-3</v>
      </c>
      <c r="E804" s="1">
        <f t="shared" si="38"/>
        <v>362000</v>
      </c>
      <c r="F804" s="1">
        <v>133518000</v>
      </c>
    </row>
    <row r="805" spans="1:6" x14ac:dyDescent="0.2">
      <c r="A805" s="1">
        <f t="shared" si="36"/>
        <v>2005</v>
      </c>
      <c r="B805" s="2">
        <v>38473</v>
      </c>
      <c r="C805" s="5" t="str">
        <f>INDEX('Presidential Data'!$A$2:$B$83,MATCH('FRED Graph'!$A805,'Presidential Data'!$A$2:$A$83,),2)</f>
        <v>Republican</v>
      </c>
      <c r="D805" s="7">
        <f t="shared" si="37"/>
        <v>1.2882158210877933E-3</v>
      </c>
      <c r="E805" s="1">
        <f t="shared" si="38"/>
        <v>172000</v>
      </c>
      <c r="F805" s="1">
        <v>133690000</v>
      </c>
    </row>
    <row r="806" spans="1:6" x14ac:dyDescent="0.2">
      <c r="A806" s="1">
        <f t="shared" si="36"/>
        <v>2005</v>
      </c>
      <c r="B806" s="2">
        <v>38504</v>
      </c>
      <c r="C806" s="5" t="str">
        <f>INDEX('Presidential Data'!$A$2:$B$83,MATCH('FRED Graph'!$A806,'Presidential Data'!$A$2:$A$83,),2)</f>
        <v>Republican</v>
      </c>
      <c r="D806" s="7">
        <f t="shared" si="37"/>
        <v>1.8849577380507143E-3</v>
      </c>
      <c r="E806" s="1">
        <f t="shared" si="38"/>
        <v>252000</v>
      </c>
      <c r="F806" s="1">
        <v>133942000</v>
      </c>
    </row>
    <row r="807" spans="1:6" x14ac:dyDescent="0.2">
      <c r="A807" s="1">
        <f t="shared" si="36"/>
        <v>2005</v>
      </c>
      <c r="B807" s="2">
        <v>38534</v>
      </c>
      <c r="C807" s="5" t="str">
        <f>INDEX('Presidential Data'!$A$2:$B$83,MATCH('FRED Graph'!$A807,'Presidential Data'!$A$2:$A$83,),2)</f>
        <v>Republican</v>
      </c>
      <c r="D807" s="7">
        <f t="shared" si="37"/>
        <v>2.642935001717161E-3</v>
      </c>
      <c r="E807" s="1">
        <f t="shared" si="38"/>
        <v>354000</v>
      </c>
      <c r="F807" s="1">
        <v>134296000</v>
      </c>
    </row>
    <row r="808" spans="1:6" x14ac:dyDescent="0.2">
      <c r="A808" s="1">
        <f t="shared" si="36"/>
        <v>2005</v>
      </c>
      <c r="B808" s="2">
        <v>38565</v>
      </c>
      <c r="C808" s="5" t="str">
        <f>INDEX('Presidential Data'!$A$2:$B$83,MATCH('FRED Graph'!$A808,'Presidential Data'!$A$2:$A$83,),2)</f>
        <v>Republican</v>
      </c>
      <c r="D808" s="7">
        <f t="shared" si="37"/>
        <v>1.5041401084172276E-3</v>
      </c>
      <c r="E808" s="1">
        <f t="shared" si="38"/>
        <v>202000</v>
      </c>
      <c r="F808" s="1">
        <v>134498000</v>
      </c>
    </row>
    <row r="809" spans="1:6" x14ac:dyDescent="0.2">
      <c r="A809" s="1">
        <f t="shared" si="36"/>
        <v>2005</v>
      </c>
      <c r="B809" s="2">
        <v>38596</v>
      </c>
      <c r="C809" s="5" t="str">
        <f>INDEX('Presidential Data'!$A$2:$B$83,MATCH('FRED Graph'!$A809,'Presidential Data'!$A$2:$A$83,),2)</f>
        <v>Republican</v>
      </c>
      <c r="D809" s="7">
        <f t="shared" si="37"/>
        <v>5.0558372615206175E-4</v>
      </c>
      <c r="E809" s="1">
        <f t="shared" si="38"/>
        <v>68000</v>
      </c>
      <c r="F809" s="1">
        <v>134566000</v>
      </c>
    </row>
    <row r="810" spans="1:6" x14ac:dyDescent="0.2">
      <c r="A810" s="1">
        <f t="shared" si="36"/>
        <v>2005</v>
      </c>
      <c r="B810" s="2">
        <v>38626</v>
      </c>
      <c r="C810" s="5" t="str">
        <f>INDEX('Presidential Data'!$A$2:$B$83,MATCH('FRED Graph'!$A810,'Presidential Data'!$A$2:$A$83,),2)</f>
        <v>Republican</v>
      </c>
      <c r="D810" s="7">
        <f t="shared" si="37"/>
        <v>6.6138549113446189E-4</v>
      </c>
      <c r="E810" s="1">
        <f t="shared" si="38"/>
        <v>89000</v>
      </c>
      <c r="F810" s="1">
        <v>134655000</v>
      </c>
    </row>
    <row r="811" spans="1:6" x14ac:dyDescent="0.2">
      <c r="A811" s="1">
        <f t="shared" si="36"/>
        <v>2005</v>
      </c>
      <c r="B811" s="2">
        <v>38657</v>
      </c>
      <c r="C811" s="5" t="str">
        <f>INDEX('Presidential Data'!$A$2:$B$83,MATCH('FRED Graph'!$A811,'Presidential Data'!$A$2:$A$83,),2)</f>
        <v>Republican</v>
      </c>
      <c r="D811" s="7">
        <f t="shared" si="37"/>
        <v>2.5101184508558908E-3</v>
      </c>
      <c r="E811" s="1">
        <f t="shared" si="38"/>
        <v>338000</v>
      </c>
      <c r="F811" s="1">
        <v>134993000</v>
      </c>
    </row>
    <row r="812" spans="1:6" x14ac:dyDescent="0.2">
      <c r="A812" s="1">
        <f t="shared" si="36"/>
        <v>2005</v>
      </c>
      <c r="B812" s="2">
        <v>38687</v>
      </c>
      <c r="C812" s="5" t="str">
        <f>INDEX('Presidential Data'!$A$2:$B$83,MATCH('FRED Graph'!$A812,'Presidential Data'!$A$2:$A$83,),2)</f>
        <v>Republican</v>
      </c>
      <c r="D812" s="7">
        <f t="shared" si="37"/>
        <v>1.1556154763580333E-3</v>
      </c>
      <c r="E812" s="1">
        <f t="shared" si="38"/>
        <v>156000</v>
      </c>
      <c r="F812" s="1">
        <v>135149000</v>
      </c>
    </row>
    <row r="813" spans="1:6" x14ac:dyDescent="0.2">
      <c r="A813" s="1">
        <f t="shared" si="36"/>
        <v>2006</v>
      </c>
      <c r="B813" s="2">
        <v>38718</v>
      </c>
      <c r="C813" s="5" t="str">
        <f>INDEX('Presidential Data'!$A$2:$B$83,MATCH('FRED Graph'!$A813,'Presidential Data'!$A$2:$A$83,),2)</f>
        <v>Republican</v>
      </c>
      <c r="D813" s="7">
        <f t="shared" si="37"/>
        <v>2.0717874346092091E-3</v>
      </c>
      <c r="E813" s="1">
        <f t="shared" si="38"/>
        <v>280000</v>
      </c>
      <c r="F813" s="1">
        <v>135429000</v>
      </c>
    </row>
    <row r="814" spans="1:6" x14ac:dyDescent="0.2">
      <c r="A814" s="1">
        <f t="shared" si="36"/>
        <v>2006</v>
      </c>
      <c r="B814" s="2">
        <v>38749</v>
      </c>
      <c r="C814" s="5" t="str">
        <f>INDEX('Presidential Data'!$A$2:$B$83,MATCH('FRED Graph'!$A814,'Presidential Data'!$A$2:$A$83,),2)</f>
        <v>Republican</v>
      </c>
      <c r="D814" s="7">
        <f t="shared" si="37"/>
        <v>2.2742544063679123E-3</v>
      </c>
      <c r="E814" s="1">
        <f t="shared" si="38"/>
        <v>308000</v>
      </c>
      <c r="F814" s="1">
        <v>135737000</v>
      </c>
    </row>
    <row r="815" spans="1:6" x14ac:dyDescent="0.2">
      <c r="A815" s="1">
        <f t="shared" si="36"/>
        <v>2006</v>
      </c>
      <c r="B815" s="2">
        <v>38777</v>
      </c>
      <c r="C815" s="5" t="str">
        <f>INDEX('Presidential Data'!$A$2:$B$83,MATCH('FRED Graph'!$A815,'Presidential Data'!$A$2:$A$83,),2)</f>
        <v>Republican</v>
      </c>
      <c r="D815" s="7">
        <f t="shared" si="37"/>
        <v>2.2838282855816763E-3</v>
      </c>
      <c r="E815" s="1">
        <f t="shared" si="38"/>
        <v>310000</v>
      </c>
      <c r="F815" s="1">
        <v>136047000</v>
      </c>
    </row>
    <row r="816" spans="1:6" x14ac:dyDescent="0.2">
      <c r="A816" s="1">
        <f t="shared" si="36"/>
        <v>2006</v>
      </c>
      <c r="B816" s="2">
        <v>38808</v>
      </c>
      <c r="C816" s="5" t="str">
        <f>INDEX('Presidential Data'!$A$2:$B$83,MATCH('FRED Graph'!$A816,'Presidential Data'!$A$2:$A$83,),2)</f>
        <v>Republican</v>
      </c>
      <c r="D816" s="7">
        <f t="shared" si="37"/>
        <v>1.1613633523708717E-3</v>
      </c>
      <c r="E816" s="1">
        <f t="shared" si="38"/>
        <v>158000</v>
      </c>
      <c r="F816" s="1">
        <v>136205000</v>
      </c>
    </row>
    <row r="817" spans="1:6" x14ac:dyDescent="0.2">
      <c r="A817" s="1">
        <f t="shared" si="36"/>
        <v>2006</v>
      </c>
      <c r="B817" s="2">
        <v>38838</v>
      </c>
      <c r="C817" s="5" t="str">
        <f>INDEX('Presidential Data'!$A$2:$B$83,MATCH('FRED Graph'!$A817,'Presidential Data'!$A$2:$A$83,),2)</f>
        <v>Republican</v>
      </c>
      <c r="D817" s="7">
        <f t="shared" si="37"/>
        <v>2.8633310084064464E-4</v>
      </c>
      <c r="E817" s="1">
        <f t="shared" si="38"/>
        <v>39000</v>
      </c>
      <c r="F817" s="1">
        <v>136244000</v>
      </c>
    </row>
    <row r="818" spans="1:6" x14ac:dyDescent="0.2">
      <c r="A818" s="1">
        <f t="shared" si="36"/>
        <v>2006</v>
      </c>
      <c r="B818" s="2">
        <v>38869</v>
      </c>
      <c r="C818" s="5" t="str">
        <f>INDEX('Presidential Data'!$A$2:$B$83,MATCH('FRED Graph'!$A818,'Presidential Data'!$A$2:$A$83,),2)</f>
        <v>Republican</v>
      </c>
      <c r="D818" s="7">
        <f t="shared" si="37"/>
        <v>5.9452159361146183E-4</v>
      </c>
      <c r="E818" s="1">
        <f t="shared" si="38"/>
        <v>81000</v>
      </c>
      <c r="F818" s="1">
        <v>136325000</v>
      </c>
    </row>
    <row r="819" spans="1:6" x14ac:dyDescent="0.2">
      <c r="A819" s="1">
        <f t="shared" si="36"/>
        <v>2006</v>
      </c>
      <c r="B819" s="2">
        <v>38899</v>
      </c>
      <c r="C819" s="5" t="str">
        <f>INDEX('Presidential Data'!$A$2:$B$83,MATCH('FRED Graph'!$A819,'Presidential Data'!$A$2:$A$83,),2)</f>
        <v>Republican</v>
      </c>
      <c r="D819" s="7">
        <f t="shared" si="37"/>
        <v>1.4304052814964241E-3</v>
      </c>
      <c r="E819" s="1">
        <f t="shared" si="38"/>
        <v>195000</v>
      </c>
      <c r="F819" s="1">
        <v>136520000</v>
      </c>
    </row>
    <row r="820" spans="1:6" x14ac:dyDescent="0.2">
      <c r="A820" s="1">
        <f t="shared" si="36"/>
        <v>2006</v>
      </c>
      <c r="B820" s="2">
        <v>38930</v>
      </c>
      <c r="C820" s="5" t="str">
        <f>INDEX('Presidential Data'!$A$2:$B$83,MATCH('FRED Graph'!$A820,'Presidential Data'!$A$2:$A$83,),2)</f>
        <v>Republican</v>
      </c>
      <c r="D820" s="7">
        <f t="shared" si="37"/>
        <v>1.2745385291532377E-3</v>
      </c>
      <c r="E820" s="1">
        <f t="shared" si="38"/>
        <v>174000</v>
      </c>
      <c r="F820" s="1">
        <v>136694000</v>
      </c>
    </row>
    <row r="821" spans="1:6" x14ac:dyDescent="0.2">
      <c r="A821" s="1">
        <f t="shared" si="36"/>
        <v>2006</v>
      </c>
      <c r="B821" s="2">
        <v>38961</v>
      </c>
      <c r="C821" s="5" t="str">
        <f>INDEX('Presidential Data'!$A$2:$B$83,MATCH('FRED Graph'!$A821,'Presidential Data'!$A$2:$A$83,),2)</f>
        <v>Republican</v>
      </c>
      <c r="D821" s="7">
        <f t="shared" si="37"/>
        <v>1.0900258972595725E-3</v>
      </c>
      <c r="E821" s="1">
        <f t="shared" si="38"/>
        <v>149000</v>
      </c>
      <c r="F821" s="1">
        <v>136843000</v>
      </c>
    </row>
    <row r="822" spans="1:6" x14ac:dyDescent="0.2">
      <c r="A822" s="1">
        <f t="shared" si="36"/>
        <v>2006</v>
      </c>
      <c r="B822" s="2">
        <v>38991</v>
      </c>
      <c r="C822" s="5" t="str">
        <f>INDEX('Presidential Data'!$A$2:$B$83,MATCH('FRED Graph'!$A822,'Presidential Data'!$A$2:$A$83,),2)</f>
        <v>Republican</v>
      </c>
      <c r="D822" s="7">
        <f t="shared" si="37"/>
        <v>6.5768800742456687E-5</v>
      </c>
      <c r="E822" s="1">
        <f t="shared" si="38"/>
        <v>9000</v>
      </c>
      <c r="F822" s="1">
        <v>136852000</v>
      </c>
    </row>
    <row r="823" spans="1:6" x14ac:dyDescent="0.2">
      <c r="A823" s="1">
        <f t="shared" si="36"/>
        <v>2006</v>
      </c>
      <c r="B823" s="2">
        <v>39022</v>
      </c>
      <c r="C823" s="5" t="str">
        <f>INDEX('Presidential Data'!$A$2:$B$83,MATCH('FRED Graph'!$A823,'Presidential Data'!$A$2:$A$83,),2)</f>
        <v>Republican</v>
      </c>
      <c r="D823" s="7">
        <f t="shared" si="37"/>
        <v>1.54181159208488E-3</v>
      </c>
      <c r="E823" s="1">
        <f t="shared" si="38"/>
        <v>211000</v>
      </c>
      <c r="F823" s="1">
        <v>137063000</v>
      </c>
    </row>
    <row r="824" spans="1:6" x14ac:dyDescent="0.2">
      <c r="A824" s="1">
        <f t="shared" si="36"/>
        <v>2006</v>
      </c>
      <c r="B824" s="2">
        <v>39052</v>
      </c>
      <c r="C824" s="5" t="str">
        <f>INDEX('Presidential Data'!$A$2:$B$83,MATCH('FRED Graph'!$A824,'Presidential Data'!$A$2:$A$83,),2)</f>
        <v>Republican</v>
      </c>
      <c r="D824" s="7">
        <f t="shared" si="37"/>
        <v>1.3570401931958297E-3</v>
      </c>
      <c r="E824" s="1">
        <f t="shared" si="38"/>
        <v>186000</v>
      </c>
      <c r="F824" s="1">
        <v>137249000</v>
      </c>
    </row>
    <row r="825" spans="1:6" x14ac:dyDescent="0.2">
      <c r="A825" s="1">
        <f t="shared" si="36"/>
        <v>2007</v>
      </c>
      <c r="B825" s="2">
        <v>39083</v>
      </c>
      <c r="C825" s="5" t="str">
        <f>INDEX('Presidential Data'!$A$2:$B$83,MATCH('FRED Graph'!$A825,'Presidential Data'!$A$2:$A$83,),2)</f>
        <v>Republican</v>
      </c>
      <c r="D825" s="7">
        <f t="shared" si="37"/>
        <v>1.6612142893572995E-3</v>
      </c>
      <c r="E825" s="1">
        <f t="shared" si="38"/>
        <v>228000</v>
      </c>
      <c r="F825" s="1">
        <v>137477000</v>
      </c>
    </row>
    <row r="826" spans="1:6" x14ac:dyDescent="0.2">
      <c r="A826" s="1">
        <f t="shared" si="36"/>
        <v>2007</v>
      </c>
      <c r="B826" s="2">
        <v>39114</v>
      </c>
      <c r="C826" s="5" t="str">
        <f>INDEX('Presidential Data'!$A$2:$B$83,MATCH('FRED Graph'!$A826,'Presidential Data'!$A$2:$A$83,),2)</f>
        <v>Republican</v>
      </c>
      <c r="D826" s="7">
        <f t="shared" si="37"/>
        <v>5.8918946441950291E-4</v>
      </c>
      <c r="E826" s="1">
        <f t="shared" si="38"/>
        <v>81000</v>
      </c>
      <c r="F826" s="1">
        <v>137558000</v>
      </c>
    </row>
    <row r="827" spans="1:6" x14ac:dyDescent="0.2">
      <c r="A827" s="1">
        <f t="shared" si="36"/>
        <v>2007</v>
      </c>
      <c r="B827" s="2">
        <v>39142</v>
      </c>
      <c r="C827" s="5" t="str">
        <f>INDEX('Presidential Data'!$A$2:$B$83,MATCH('FRED Graph'!$A827,'Presidential Data'!$A$2:$A$83,),2)</f>
        <v>Republican</v>
      </c>
      <c r="D827" s="7">
        <f t="shared" si="37"/>
        <v>1.7083702874423879E-3</v>
      </c>
      <c r="E827" s="1">
        <f t="shared" si="38"/>
        <v>235000</v>
      </c>
      <c r="F827" s="1">
        <v>137793000</v>
      </c>
    </row>
    <row r="828" spans="1:6" x14ac:dyDescent="0.2">
      <c r="A828" s="1">
        <f t="shared" si="36"/>
        <v>2007</v>
      </c>
      <c r="B828" s="2">
        <v>39173</v>
      </c>
      <c r="C828" s="5" t="str">
        <f>INDEX('Presidential Data'!$A$2:$B$83,MATCH('FRED Graph'!$A828,'Presidential Data'!$A$2:$A$83,),2)</f>
        <v>Republican</v>
      </c>
      <c r="D828" s="7">
        <f t="shared" si="37"/>
        <v>3.5560587257698142E-4</v>
      </c>
      <c r="E828" s="1">
        <f t="shared" si="38"/>
        <v>49000</v>
      </c>
      <c r="F828" s="1">
        <v>137842000</v>
      </c>
    </row>
    <row r="829" spans="1:6" x14ac:dyDescent="0.2">
      <c r="A829" s="1">
        <f t="shared" si="36"/>
        <v>2007</v>
      </c>
      <c r="B829" s="2">
        <v>39203</v>
      </c>
      <c r="C829" s="5" t="str">
        <f>INDEX('Presidential Data'!$A$2:$B$83,MATCH('FRED Graph'!$A829,'Presidential Data'!$A$2:$A$83,),2)</f>
        <v>Republican</v>
      </c>
      <c r="D829" s="7">
        <f t="shared" si="37"/>
        <v>1.0954571175693911E-3</v>
      </c>
      <c r="E829" s="1">
        <f t="shared" si="38"/>
        <v>151000</v>
      </c>
      <c r="F829" s="1">
        <v>137993000</v>
      </c>
    </row>
    <row r="830" spans="1:6" x14ac:dyDescent="0.2">
      <c r="A830" s="1">
        <f t="shared" si="36"/>
        <v>2007</v>
      </c>
      <c r="B830" s="2">
        <v>39234</v>
      </c>
      <c r="C830" s="5" t="str">
        <f>INDEX('Presidential Data'!$A$2:$B$83,MATCH('FRED Graph'!$A830,'Presidential Data'!$A$2:$A$83,),2)</f>
        <v>Republican</v>
      </c>
      <c r="D830" s="7">
        <f t="shared" si="37"/>
        <v>5.507525744059481E-4</v>
      </c>
      <c r="E830" s="1">
        <f t="shared" si="38"/>
        <v>76000</v>
      </c>
      <c r="F830" s="1">
        <v>138069000</v>
      </c>
    </row>
    <row r="831" spans="1:6" x14ac:dyDescent="0.2">
      <c r="A831" s="1">
        <f t="shared" si="36"/>
        <v>2007</v>
      </c>
      <c r="B831" s="2">
        <v>39264</v>
      </c>
      <c r="C831" s="5" t="str">
        <f>INDEX('Presidential Data'!$A$2:$B$83,MATCH('FRED Graph'!$A831,'Presidential Data'!$A$2:$A$83,),2)</f>
        <v>Republican</v>
      </c>
      <c r="D831" s="7">
        <f t="shared" si="37"/>
        <v>-2.245254184501952E-4</v>
      </c>
      <c r="E831" s="1">
        <f t="shared" si="38"/>
        <v>-31000</v>
      </c>
      <c r="F831" s="1">
        <v>138038000</v>
      </c>
    </row>
    <row r="832" spans="1:6" x14ac:dyDescent="0.2">
      <c r="A832" s="1">
        <f t="shared" si="36"/>
        <v>2007</v>
      </c>
      <c r="B832" s="2">
        <v>39295</v>
      </c>
      <c r="C832" s="5" t="str">
        <f>INDEX('Presidential Data'!$A$2:$B$83,MATCH('FRED Graph'!$A832,'Presidential Data'!$A$2:$A$83,),2)</f>
        <v>Republican</v>
      </c>
      <c r="D832" s="7">
        <f t="shared" si="37"/>
        <v>-1.6662078558078209E-4</v>
      </c>
      <c r="E832" s="1">
        <f t="shared" si="38"/>
        <v>-23000</v>
      </c>
      <c r="F832" s="1">
        <v>138015000</v>
      </c>
    </row>
    <row r="833" spans="1:6" x14ac:dyDescent="0.2">
      <c r="A833" s="1">
        <f t="shared" si="36"/>
        <v>2007</v>
      </c>
      <c r="B833" s="2">
        <v>39326</v>
      </c>
      <c r="C833" s="5" t="str">
        <f>INDEX('Presidential Data'!$A$2:$B$83,MATCH('FRED Graph'!$A833,'Presidential Data'!$A$2:$A$83,),2)</f>
        <v>Republican</v>
      </c>
      <c r="D833" s="7">
        <f t="shared" si="37"/>
        <v>5.7964713980364455E-4</v>
      </c>
      <c r="E833" s="1">
        <f t="shared" si="38"/>
        <v>80000</v>
      </c>
      <c r="F833" s="1">
        <v>138095000</v>
      </c>
    </row>
    <row r="834" spans="1:6" x14ac:dyDescent="0.2">
      <c r="A834" s="1">
        <f t="shared" si="36"/>
        <v>2007</v>
      </c>
      <c r="B834" s="2">
        <v>39356</v>
      </c>
      <c r="C834" s="5" t="str">
        <f>INDEX('Presidential Data'!$A$2:$B$83,MATCH('FRED Graph'!$A834,'Presidential Data'!$A$2:$A$83,),2)</f>
        <v>Republican</v>
      </c>
      <c r="D834" s="7">
        <f t="shared" si="37"/>
        <v>5.7206995184474454E-4</v>
      </c>
      <c r="E834" s="1">
        <f t="shared" si="38"/>
        <v>79000</v>
      </c>
      <c r="F834" s="1">
        <v>138174000</v>
      </c>
    </row>
    <row r="835" spans="1:6" x14ac:dyDescent="0.2">
      <c r="A835" s="1">
        <f t="shared" si="36"/>
        <v>2007</v>
      </c>
      <c r="B835" s="2">
        <v>39387</v>
      </c>
      <c r="C835" s="5" t="str">
        <f>INDEX('Presidential Data'!$A$2:$B$83,MATCH('FRED Graph'!$A835,'Presidential Data'!$A$2:$A$83,),2)</f>
        <v>Republican</v>
      </c>
      <c r="D835" s="7">
        <f t="shared" si="37"/>
        <v>7.9609767394734179E-4</v>
      </c>
      <c r="E835" s="1">
        <f t="shared" si="38"/>
        <v>110000</v>
      </c>
      <c r="F835" s="1">
        <v>138284000</v>
      </c>
    </row>
    <row r="836" spans="1:6" x14ac:dyDescent="0.2">
      <c r="A836" s="1">
        <f t="shared" si="36"/>
        <v>2007</v>
      </c>
      <c r="B836" s="2">
        <v>39417</v>
      </c>
      <c r="C836" s="5" t="str">
        <f>INDEX('Presidential Data'!$A$2:$B$83,MATCH('FRED Graph'!$A836,'Presidential Data'!$A$2:$A$83,),2)</f>
        <v>Republican</v>
      </c>
      <c r="D836" s="7">
        <f t="shared" si="37"/>
        <v>7.8100141737294266E-4</v>
      </c>
      <c r="E836" s="1">
        <f t="shared" si="38"/>
        <v>108000</v>
      </c>
      <c r="F836" s="1">
        <v>138392000</v>
      </c>
    </row>
    <row r="837" spans="1:6" x14ac:dyDescent="0.2">
      <c r="A837" s="1">
        <f t="shared" si="36"/>
        <v>2008</v>
      </c>
      <c r="B837" s="2">
        <v>39448</v>
      </c>
      <c r="C837" s="5" t="str">
        <f>INDEX('Presidential Data'!$A$2:$B$83,MATCH('FRED Graph'!$A837,'Presidential Data'!$A$2:$A$83,),2)</f>
        <v>Republican</v>
      </c>
      <c r="D837" s="7">
        <f t="shared" si="37"/>
        <v>7.9484363257991788E-5</v>
      </c>
      <c r="E837" s="1">
        <f t="shared" si="38"/>
        <v>11000</v>
      </c>
      <c r="F837" s="1">
        <v>138403000</v>
      </c>
    </row>
    <row r="838" spans="1:6" x14ac:dyDescent="0.2">
      <c r="A838" s="1">
        <f t="shared" si="36"/>
        <v>2008</v>
      </c>
      <c r="B838" s="2">
        <v>39479</v>
      </c>
      <c r="C838" s="5" t="str">
        <f>INDEX('Presidential Data'!$A$2:$B$83,MATCH('FRED Graph'!$A838,'Presidential Data'!$A$2:$A$83,),2)</f>
        <v>Republican</v>
      </c>
      <c r="D838" s="7">
        <f t="shared" si="37"/>
        <v>-5.7079687579026468E-4</v>
      </c>
      <c r="E838" s="1">
        <f t="shared" si="38"/>
        <v>-79000</v>
      </c>
      <c r="F838" s="1">
        <v>138324000</v>
      </c>
    </row>
    <row r="839" spans="1:6" x14ac:dyDescent="0.2">
      <c r="A839" s="1">
        <f t="shared" si="36"/>
        <v>2008</v>
      </c>
      <c r="B839" s="2">
        <v>39508</v>
      </c>
      <c r="C839" s="5" t="str">
        <f>INDEX('Presidential Data'!$A$2:$B$83,MATCH('FRED Graph'!$A839,'Presidential Data'!$A$2:$A$83,),2)</f>
        <v>Republican</v>
      </c>
      <c r="D839" s="7">
        <f t="shared" si="37"/>
        <v>-3.5424076805182036E-4</v>
      </c>
      <c r="E839" s="1">
        <f t="shared" si="38"/>
        <v>-49000</v>
      </c>
      <c r="F839" s="1">
        <v>138275000</v>
      </c>
    </row>
    <row r="840" spans="1:6" x14ac:dyDescent="0.2">
      <c r="A840" s="1">
        <f t="shared" si="36"/>
        <v>2008</v>
      </c>
      <c r="B840" s="2">
        <v>39539</v>
      </c>
      <c r="C840" s="5" t="str">
        <f>INDEX('Presidential Data'!$A$2:$B$83,MATCH('FRED Graph'!$A840,'Presidential Data'!$A$2:$A$83,),2)</f>
        <v>Republican</v>
      </c>
      <c r="D840" s="7">
        <f t="shared" si="37"/>
        <v>-1.7356716687759899E-3</v>
      </c>
      <c r="E840" s="1">
        <f t="shared" si="38"/>
        <v>-240000</v>
      </c>
      <c r="F840" s="1">
        <v>138035000</v>
      </c>
    </row>
    <row r="841" spans="1:6" x14ac:dyDescent="0.2">
      <c r="A841" s="1">
        <f t="shared" ref="A841:A904" si="39">YEAR(B841)</f>
        <v>2008</v>
      </c>
      <c r="B841" s="2">
        <v>39569</v>
      </c>
      <c r="C841" s="5" t="str">
        <f>INDEX('Presidential Data'!$A$2:$B$83,MATCH('FRED Graph'!$A841,'Presidential Data'!$A$2:$A$83,),2)</f>
        <v>Republican</v>
      </c>
      <c r="D841" s="7">
        <f t="shared" si="37"/>
        <v>-1.2822834788278335E-3</v>
      </c>
      <c r="E841" s="1">
        <f t="shared" si="38"/>
        <v>-177000</v>
      </c>
      <c r="F841" s="1">
        <v>137858000</v>
      </c>
    </row>
    <row r="842" spans="1:6" x14ac:dyDescent="0.2">
      <c r="A842" s="1">
        <f t="shared" si="39"/>
        <v>2008</v>
      </c>
      <c r="B842" s="2">
        <v>39600</v>
      </c>
      <c r="C842" s="5" t="str">
        <f>INDEX('Presidential Data'!$A$2:$B$83,MATCH('FRED Graph'!$A842,'Presidential Data'!$A$2:$A$83,),2)</f>
        <v>Republican</v>
      </c>
      <c r="D842" s="7">
        <f t="shared" si="37"/>
        <v>-1.2404067953981632E-3</v>
      </c>
      <c r="E842" s="1">
        <f t="shared" si="38"/>
        <v>-171000</v>
      </c>
      <c r="F842" s="1">
        <v>137687000</v>
      </c>
    </row>
    <row r="843" spans="1:6" x14ac:dyDescent="0.2">
      <c r="A843" s="1">
        <f t="shared" si="39"/>
        <v>2008</v>
      </c>
      <c r="B843" s="2">
        <v>39630</v>
      </c>
      <c r="C843" s="5" t="str">
        <f>INDEX('Presidential Data'!$A$2:$B$83,MATCH('FRED Graph'!$A843,'Presidential Data'!$A$2:$A$83,),2)</f>
        <v>Republican</v>
      </c>
      <c r="D843" s="7">
        <f t="shared" ref="D843:D906" si="40">E843/F842</f>
        <v>-1.4235185602126563E-3</v>
      </c>
      <c r="E843" s="1">
        <f t="shared" ref="E843:E906" si="41">F843-F842</f>
        <v>-196000</v>
      </c>
      <c r="F843" s="1">
        <v>137491000</v>
      </c>
    </row>
    <row r="844" spans="1:6" x14ac:dyDescent="0.2">
      <c r="A844" s="1">
        <f t="shared" si="39"/>
        <v>2008</v>
      </c>
      <c r="B844" s="2">
        <v>39661</v>
      </c>
      <c r="C844" s="5" t="str">
        <f>INDEX('Presidential Data'!$A$2:$B$83,MATCH('FRED Graph'!$A844,'Presidential Data'!$A$2:$A$83,),2)</f>
        <v>Republican</v>
      </c>
      <c r="D844" s="7">
        <f t="shared" si="40"/>
        <v>-2.021950527670902E-3</v>
      </c>
      <c r="E844" s="1">
        <f t="shared" si="41"/>
        <v>-278000</v>
      </c>
      <c r="F844" s="1">
        <v>137213000</v>
      </c>
    </row>
    <row r="845" spans="1:6" x14ac:dyDescent="0.2">
      <c r="A845" s="1">
        <f t="shared" si="39"/>
        <v>2008</v>
      </c>
      <c r="B845" s="2">
        <v>39692</v>
      </c>
      <c r="C845" s="5" t="str">
        <f>INDEX('Presidential Data'!$A$2:$B$83,MATCH('FRED Graph'!$A845,'Presidential Data'!$A$2:$A$83,),2)</f>
        <v>Republican</v>
      </c>
      <c r="D845" s="7">
        <f t="shared" si="40"/>
        <v>-3.3524520271402854E-3</v>
      </c>
      <c r="E845" s="1">
        <f t="shared" si="41"/>
        <v>-460000</v>
      </c>
      <c r="F845" s="1">
        <v>136753000</v>
      </c>
    </row>
    <row r="846" spans="1:6" x14ac:dyDescent="0.2">
      <c r="A846" s="1">
        <f t="shared" si="39"/>
        <v>2008</v>
      </c>
      <c r="B846" s="2">
        <v>39722</v>
      </c>
      <c r="C846" s="5" t="str">
        <f>INDEX('Presidential Data'!$A$2:$B$83,MATCH('FRED Graph'!$A846,'Presidential Data'!$A$2:$A$83,),2)</f>
        <v>Republican</v>
      </c>
      <c r="D846" s="7">
        <f t="shared" si="40"/>
        <v>-3.5172902971049996E-3</v>
      </c>
      <c r="E846" s="1">
        <f t="shared" si="41"/>
        <v>-481000</v>
      </c>
      <c r="F846" s="1">
        <v>136272000</v>
      </c>
    </row>
    <row r="847" spans="1:6" x14ac:dyDescent="0.2">
      <c r="A847" s="1">
        <f t="shared" si="39"/>
        <v>2008</v>
      </c>
      <c r="B847" s="2">
        <v>39753</v>
      </c>
      <c r="C847" s="5" t="str">
        <f>INDEX('Presidential Data'!$A$2:$B$83,MATCH('FRED Graph'!$A847,'Presidential Data'!$A$2:$A$83,),2)</f>
        <v>Republican</v>
      </c>
      <c r="D847" s="7">
        <f t="shared" si="40"/>
        <v>-5.3349183984971234E-3</v>
      </c>
      <c r="E847" s="1">
        <f t="shared" si="41"/>
        <v>-727000</v>
      </c>
      <c r="F847" s="1">
        <v>135545000</v>
      </c>
    </row>
    <row r="848" spans="1:6" x14ac:dyDescent="0.2">
      <c r="A848" s="1">
        <f t="shared" si="39"/>
        <v>2008</v>
      </c>
      <c r="B848" s="2">
        <v>39783</v>
      </c>
      <c r="C848" s="5" t="str">
        <f>INDEX('Presidential Data'!$A$2:$B$83,MATCH('FRED Graph'!$A848,'Presidential Data'!$A$2:$A$83,),2)</f>
        <v>Republican</v>
      </c>
      <c r="D848" s="7">
        <f t="shared" si="40"/>
        <v>-5.2086023091962082E-3</v>
      </c>
      <c r="E848" s="1">
        <f t="shared" si="41"/>
        <v>-706000</v>
      </c>
      <c r="F848" s="1">
        <v>134839000</v>
      </c>
    </row>
    <row r="849" spans="1:6" x14ac:dyDescent="0.2">
      <c r="A849" s="1">
        <f t="shared" si="39"/>
        <v>2009</v>
      </c>
      <c r="B849" s="2">
        <v>39814</v>
      </c>
      <c r="C849" s="5" t="str">
        <f>INDEX('Presidential Data'!$A$2:$B$83,MATCH('FRED Graph'!$A849,'Presidential Data'!$A$2:$A$83,),2)</f>
        <v>Democratic</v>
      </c>
      <c r="D849" s="7">
        <f t="shared" si="40"/>
        <v>-5.8143415480684368E-3</v>
      </c>
      <c r="E849" s="1">
        <f t="shared" si="41"/>
        <v>-784000</v>
      </c>
      <c r="F849" s="1">
        <v>134055000</v>
      </c>
    </row>
    <row r="850" spans="1:6" x14ac:dyDescent="0.2">
      <c r="A850" s="1">
        <f t="shared" si="39"/>
        <v>2009</v>
      </c>
      <c r="B850" s="2">
        <v>39845</v>
      </c>
      <c r="C850" s="5" t="str">
        <f>INDEX('Presidential Data'!$A$2:$B$83,MATCH('FRED Graph'!$A850,'Presidential Data'!$A$2:$A$83,),2)</f>
        <v>Democratic</v>
      </c>
      <c r="D850" s="7">
        <f t="shared" si="40"/>
        <v>-5.5425012121890268E-3</v>
      </c>
      <c r="E850" s="1">
        <f t="shared" si="41"/>
        <v>-743000</v>
      </c>
      <c r="F850" s="1">
        <v>133312000</v>
      </c>
    </row>
    <row r="851" spans="1:6" x14ac:dyDescent="0.2">
      <c r="A851" s="1">
        <f t="shared" si="39"/>
        <v>2009</v>
      </c>
      <c r="B851" s="2">
        <v>39873</v>
      </c>
      <c r="C851" s="5" t="str">
        <f>INDEX('Presidential Data'!$A$2:$B$83,MATCH('FRED Graph'!$A851,'Presidential Data'!$A$2:$A$83,),2)</f>
        <v>Democratic</v>
      </c>
      <c r="D851" s="7">
        <f t="shared" si="40"/>
        <v>-6.0009601536245797E-3</v>
      </c>
      <c r="E851" s="1">
        <f t="shared" si="41"/>
        <v>-800000</v>
      </c>
      <c r="F851" s="1">
        <v>132512000</v>
      </c>
    </row>
    <row r="852" spans="1:6" x14ac:dyDescent="0.2">
      <c r="A852" s="1">
        <f t="shared" si="39"/>
        <v>2009</v>
      </c>
      <c r="B852" s="2">
        <v>39904</v>
      </c>
      <c r="C852" s="5" t="str">
        <f>INDEX('Presidential Data'!$A$2:$B$83,MATCH('FRED Graph'!$A852,'Presidential Data'!$A$2:$A$83,),2)</f>
        <v>Democratic</v>
      </c>
      <c r="D852" s="7">
        <f t="shared" si="40"/>
        <v>-5.2448080173871049E-3</v>
      </c>
      <c r="E852" s="1">
        <f t="shared" si="41"/>
        <v>-695000</v>
      </c>
      <c r="F852" s="1">
        <v>131817000</v>
      </c>
    </row>
    <row r="853" spans="1:6" x14ac:dyDescent="0.2">
      <c r="A853" s="1">
        <f t="shared" si="39"/>
        <v>2009</v>
      </c>
      <c r="B853" s="2">
        <v>39934</v>
      </c>
      <c r="C853" s="5" t="str">
        <f>INDEX('Presidential Data'!$A$2:$B$83,MATCH('FRED Graph'!$A853,'Presidential Data'!$A$2:$A$83,),2)</f>
        <v>Democratic</v>
      </c>
      <c r="D853" s="7">
        <f t="shared" si="40"/>
        <v>-2.5945060197091422E-3</v>
      </c>
      <c r="E853" s="1">
        <f t="shared" si="41"/>
        <v>-342000</v>
      </c>
      <c r="F853" s="1">
        <v>131475000</v>
      </c>
    </row>
    <row r="854" spans="1:6" x14ac:dyDescent="0.2">
      <c r="A854" s="1">
        <f t="shared" si="39"/>
        <v>2009</v>
      </c>
      <c r="B854" s="2">
        <v>39965</v>
      </c>
      <c r="C854" s="5" t="str">
        <f>INDEX('Presidential Data'!$A$2:$B$83,MATCH('FRED Graph'!$A854,'Presidential Data'!$A$2:$A$83,),2)</f>
        <v>Democratic</v>
      </c>
      <c r="D854" s="7">
        <f t="shared" si="40"/>
        <v>-3.5520060848069977E-3</v>
      </c>
      <c r="E854" s="1">
        <f t="shared" si="41"/>
        <v>-467000</v>
      </c>
      <c r="F854" s="1">
        <v>131008000</v>
      </c>
    </row>
    <row r="855" spans="1:6" x14ac:dyDescent="0.2">
      <c r="A855" s="1">
        <f t="shared" si="39"/>
        <v>2009</v>
      </c>
      <c r="B855" s="2">
        <v>39995</v>
      </c>
      <c r="C855" s="5" t="str">
        <f>INDEX('Presidential Data'!$A$2:$B$83,MATCH('FRED Graph'!$A855,'Presidential Data'!$A$2:$A$83,),2)</f>
        <v>Democratic</v>
      </c>
      <c r="D855" s="7">
        <f t="shared" si="40"/>
        <v>-2.5952613580850024E-3</v>
      </c>
      <c r="E855" s="1">
        <f t="shared" si="41"/>
        <v>-340000</v>
      </c>
      <c r="F855" s="1">
        <v>130668000</v>
      </c>
    </row>
    <row r="856" spans="1:6" x14ac:dyDescent="0.2">
      <c r="A856" s="1">
        <f t="shared" si="39"/>
        <v>2009</v>
      </c>
      <c r="B856" s="2">
        <v>40026</v>
      </c>
      <c r="C856" s="5" t="str">
        <f>INDEX('Presidential Data'!$A$2:$B$83,MATCH('FRED Graph'!$A856,'Presidential Data'!$A$2:$A$83,),2)</f>
        <v>Democratic</v>
      </c>
      <c r="D856" s="7">
        <f t="shared" si="40"/>
        <v>-1.4004959133070071E-3</v>
      </c>
      <c r="E856" s="1">
        <f t="shared" si="41"/>
        <v>-183000</v>
      </c>
      <c r="F856" s="1">
        <v>130485000</v>
      </c>
    </row>
    <row r="857" spans="1:6" x14ac:dyDescent="0.2">
      <c r="A857" s="1">
        <f t="shared" si="39"/>
        <v>2009</v>
      </c>
      <c r="B857" s="2">
        <v>40057</v>
      </c>
      <c r="C857" s="5" t="str">
        <f>INDEX('Presidential Data'!$A$2:$B$83,MATCH('FRED Graph'!$A857,'Presidential Data'!$A$2:$A$83,),2)</f>
        <v>Democratic</v>
      </c>
      <c r="D857" s="7">
        <f t="shared" si="40"/>
        <v>-1.8469555887649922E-3</v>
      </c>
      <c r="E857" s="1">
        <f t="shared" si="41"/>
        <v>-241000</v>
      </c>
      <c r="F857" s="1">
        <v>130244000</v>
      </c>
    </row>
    <row r="858" spans="1:6" x14ac:dyDescent="0.2">
      <c r="A858" s="1">
        <f t="shared" si="39"/>
        <v>2009</v>
      </c>
      <c r="B858" s="2">
        <v>40087</v>
      </c>
      <c r="C858" s="5" t="str">
        <f>INDEX('Presidential Data'!$A$2:$B$83,MATCH('FRED Graph'!$A858,'Presidential Data'!$A$2:$A$83,),2)</f>
        <v>Democratic</v>
      </c>
      <c r="D858" s="7">
        <f t="shared" si="40"/>
        <v>-1.5279014772273578E-3</v>
      </c>
      <c r="E858" s="1">
        <f t="shared" si="41"/>
        <v>-199000</v>
      </c>
      <c r="F858" s="1">
        <v>130045000</v>
      </c>
    </row>
    <row r="859" spans="1:6" x14ac:dyDescent="0.2">
      <c r="A859" s="1">
        <f t="shared" si="39"/>
        <v>2009</v>
      </c>
      <c r="B859" s="2">
        <v>40118</v>
      </c>
      <c r="C859" s="5" t="str">
        <f>INDEX('Presidential Data'!$A$2:$B$83,MATCH('FRED Graph'!$A859,'Presidential Data'!$A$2:$A$83,),2)</f>
        <v>Democratic</v>
      </c>
      <c r="D859" s="7">
        <f t="shared" si="40"/>
        <v>9.2275750701680188E-5</v>
      </c>
      <c r="E859" s="1">
        <f t="shared" si="41"/>
        <v>12000</v>
      </c>
      <c r="F859" s="1">
        <v>130057000</v>
      </c>
    </row>
    <row r="860" spans="1:6" x14ac:dyDescent="0.2">
      <c r="A860" s="1">
        <f t="shared" si="39"/>
        <v>2009</v>
      </c>
      <c r="B860" s="2">
        <v>40148</v>
      </c>
      <c r="C860" s="5" t="str">
        <f>INDEX('Presidential Data'!$A$2:$B$83,MATCH('FRED Graph'!$A860,'Presidential Data'!$A$2:$A$83,),2)</f>
        <v>Democratic</v>
      </c>
      <c r="D860" s="7">
        <f t="shared" si="40"/>
        <v>-2.0683238887564681E-3</v>
      </c>
      <c r="E860" s="1">
        <f t="shared" si="41"/>
        <v>-269000</v>
      </c>
      <c r="F860" s="1">
        <v>129788000</v>
      </c>
    </row>
    <row r="861" spans="1:6" x14ac:dyDescent="0.2">
      <c r="A861" s="1">
        <f t="shared" si="39"/>
        <v>2010</v>
      </c>
      <c r="B861" s="2">
        <v>40179</v>
      </c>
      <c r="C861" s="5" t="str">
        <f>INDEX('Presidential Data'!$A$2:$B$83,MATCH('FRED Graph'!$A861,'Presidential Data'!$A$2:$A$83,),2)</f>
        <v>Democratic</v>
      </c>
      <c r="D861" s="7">
        <f t="shared" si="40"/>
        <v>1.540974512281567E-5</v>
      </c>
      <c r="E861" s="1">
        <f t="shared" si="41"/>
        <v>2000</v>
      </c>
      <c r="F861" s="1">
        <v>129790000</v>
      </c>
    </row>
    <row r="862" spans="1:6" x14ac:dyDescent="0.2">
      <c r="A862" s="1">
        <f t="shared" si="39"/>
        <v>2010</v>
      </c>
      <c r="B862" s="2">
        <v>40210</v>
      </c>
      <c r="C862" s="5" t="str">
        <f>INDEX('Presidential Data'!$A$2:$B$83,MATCH('FRED Graph'!$A862,'Presidential Data'!$A$2:$A$83,),2)</f>
        <v>Democratic</v>
      </c>
      <c r="D862" s="7">
        <f t="shared" si="40"/>
        <v>-7.0883735264658297E-4</v>
      </c>
      <c r="E862" s="1">
        <f t="shared" si="41"/>
        <v>-92000</v>
      </c>
      <c r="F862" s="1">
        <v>129698000</v>
      </c>
    </row>
    <row r="863" spans="1:6" x14ac:dyDescent="0.2">
      <c r="A863" s="1">
        <f t="shared" si="39"/>
        <v>2010</v>
      </c>
      <c r="B863" s="2">
        <v>40238</v>
      </c>
      <c r="C863" s="5" t="str">
        <f>INDEX('Presidential Data'!$A$2:$B$83,MATCH('FRED Graph'!$A863,'Presidential Data'!$A$2:$A$83,),2)</f>
        <v>Democratic</v>
      </c>
      <c r="D863" s="7">
        <f t="shared" si="40"/>
        <v>1.3955496615213805E-3</v>
      </c>
      <c r="E863" s="1">
        <f t="shared" si="41"/>
        <v>181000</v>
      </c>
      <c r="F863" s="1">
        <v>129879000</v>
      </c>
    </row>
    <row r="864" spans="1:6" x14ac:dyDescent="0.2">
      <c r="A864" s="1">
        <f t="shared" si="39"/>
        <v>2010</v>
      </c>
      <c r="B864" s="2">
        <v>40269</v>
      </c>
      <c r="C864" s="5" t="str">
        <f>INDEX('Presidential Data'!$A$2:$B$83,MATCH('FRED Graph'!$A864,'Presidential Data'!$A$2:$A$83,),2)</f>
        <v>Democratic</v>
      </c>
      <c r="D864" s="7">
        <f t="shared" si="40"/>
        <v>1.7785785230868731E-3</v>
      </c>
      <c r="E864" s="1">
        <f t="shared" si="41"/>
        <v>231000</v>
      </c>
      <c r="F864" s="1">
        <v>130110000</v>
      </c>
    </row>
    <row r="865" spans="1:6" x14ac:dyDescent="0.2">
      <c r="A865" s="1">
        <f t="shared" si="39"/>
        <v>2010</v>
      </c>
      <c r="B865" s="2">
        <v>40299</v>
      </c>
      <c r="C865" s="5" t="str">
        <f>INDEX('Presidential Data'!$A$2:$B$83,MATCH('FRED Graph'!$A865,'Presidential Data'!$A$2:$A$83,),2)</f>
        <v>Democratic</v>
      </c>
      <c r="D865" s="7">
        <f t="shared" si="40"/>
        <v>4.1503343324878952E-3</v>
      </c>
      <c r="E865" s="1">
        <f t="shared" si="41"/>
        <v>540000</v>
      </c>
      <c r="F865" s="1">
        <v>130650000</v>
      </c>
    </row>
    <row r="866" spans="1:6" x14ac:dyDescent="0.2">
      <c r="A866" s="1">
        <f t="shared" si="39"/>
        <v>2010</v>
      </c>
      <c r="B866" s="2">
        <v>40330</v>
      </c>
      <c r="C866" s="5" t="str">
        <f>INDEX('Presidential Data'!$A$2:$B$83,MATCH('FRED Graph'!$A866,'Presidential Data'!$A$2:$A$83,),2)</f>
        <v>Democratic</v>
      </c>
      <c r="D866" s="7">
        <f t="shared" si="40"/>
        <v>-1.0639112131649445E-3</v>
      </c>
      <c r="E866" s="1">
        <f t="shared" si="41"/>
        <v>-139000</v>
      </c>
      <c r="F866" s="1">
        <v>130511000</v>
      </c>
    </row>
    <row r="867" spans="1:6" x14ac:dyDescent="0.2">
      <c r="A867" s="1">
        <f t="shared" si="39"/>
        <v>2010</v>
      </c>
      <c r="B867" s="2">
        <v>40360</v>
      </c>
      <c r="C867" s="5" t="str">
        <f>INDEX('Presidential Data'!$A$2:$B$83,MATCH('FRED Graph'!$A867,'Presidential Data'!$A$2:$A$83,),2)</f>
        <v>Democratic</v>
      </c>
      <c r="D867" s="7">
        <f t="shared" si="40"/>
        <v>-6.4362390909578505E-4</v>
      </c>
      <c r="E867" s="1">
        <f t="shared" si="41"/>
        <v>-84000</v>
      </c>
      <c r="F867" s="1">
        <v>130427000</v>
      </c>
    </row>
    <row r="868" spans="1:6" x14ac:dyDescent="0.2">
      <c r="A868" s="1">
        <f t="shared" si="39"/>
        <v>2010</v>
      </c>
      <c r="B868" s="2">
        <v>40391</v>
      </c>
      <c r="C868" s="5" t="str">
        <f>INDEX('Presidential Data'!$A$2:$B$83,MATCH('FRED Graph'!$A868,'Presidential Data'!$A$2:$A$83,),2)</f>
        <v>Democratic</v>
      </c>
      <c r="D868" s="7">
        <f t="shared" si="40"/>
        <v>-3.8335620692034626E-5</v>
      </c>
      <c r="E868" s="1">
        <f t="shared" si="41"/>
        <v>-5000</v>
      </c>
      <c r="F868" s="1">
        <v>130422000</v>
      </c>
    </row>
    <row r="869" spans="1:6" x14ac:dyDescent="0.2">
      <c r="A869" s="1">
        <f t="shared" si="39"/>
        <v>2010</v>
      </c>
      <c r="B869" s="2">
        <v>40422</v>
      </c>
      <c r="C869" s="5" t="str">
        <f>INDEX('Presidential Data'!$A$2:$B$83,MATCH('FRED Graph'!$A869,'Presidential Data'!$A$2:$A$83,),2)</f>
        <v>Democratic</v>
      </c>
      <c r="D869" s="7">
        <f t="shared" si="40"/>
        <v>-4.9838217478646244E-4</v>
      </c>
      <c r="E869" s="1">
        <f t="shared" si="41"/>
        <v>-65000</v>
      </c>
      <c r="F869" s="1">
        <v>130357000</v>
      </c>
    </row>
    <row r="870" spans="1:6" x14ac:dyDescent="0.2">
      <c r="A870" s="1">
        <f t="shared" si="39"/>
        <v>2010</v>
      </c>
      <c r="B870" s="2">
        <v>40452</v>
      </c>
      <c r="C870" s="5" t="str">
        <f>INDEX('Presidential Data'!$A$2:$B$83,MATCH('FRED Graph'!$A870,'Presidential Data'!$A$2:$A$83,),2)</f>
        <v>Democratic</v>
      </c>
      <c r="D870" s="7">
        <f t="shared" si="40"/>
        <v>2.0558926639919605E-3</v>
      </c>
      <c r="E870" s="1">
        <f t="shared" si="41"/>
        <v>268000</v>
      </c>
      <c r="F870" s="1">
        <v>130625000</v>
      </c>
    </row>
    <row r="871" spans="1:6" x14ac:dyDescent="0.2">
      <c r="A871" s="1">
        <f t="shared" si="39"/>
        <v>2010</v>
      </c>
      <c r="B871" s="2">
        <v>40483</v>
      </c>
      <c r="C871" s="5" t="str">
        <f>INDEX('Presidential Data'!$A$2:$B$83,MATCH('FRED Graph'!$A871,'Presidential Data'!$A$2:$A$83,),2)</f>
        <v>Democratic</v>
      </c>
      <c r="D871" s="7">
        <f t="shared" si="40"/>
        <v>9.5693779904306223E-4</v>
      </c>
      <c r="E871" s="1">
        <f t="shared" si="41"/>
        <v>125000</v>
      </c>
      <c r="F871" s="1">
        <v>130750000</v>
      </c>
    </row>
    <row r="872" spans="1:6" x14ac:dyDescent="0.2">
      <c r="A872" s="1">
        <f t="shared" si="39"/>
        <v>2010</v>
      </c>
      <c r="B872" s="2">
        <v>40513</v>
      </c>
      <c r="C872" s="5" t="str">
        <f>INDEX('Presidential Data'!$A$2:$B$83,MATCH('FRED Graph'!$A872,'Presidential Data'!$A$2:$A$83,),2)</f>
        <v>Democratic</v>
      </c>
      <c r="D872" s="7">
        <f t="shared" si="40"/>
        <v>5.5066921606118549E-4</v>
      </c>
      <c r="E872" s="1">
        <f t="shared" si="41"/>
        <v>72000</v>
      </c>
      <c r="F872" s="1">
        <v>130822000</v>
      </c>
    </row>
    <row r="873" spans="1:6" x14ac:dyDescent="0.2">
      <c r="A873" s="1">
        <f t="shared" si="39"/>
        <v>2011</v>
      </c>
      <c r="B873" s="2">
        <v>40544</v>
      </c>
      <c r="C873" s="5" t="str">
        <f>INDEX('Presidential Data'!$A$2:$B$83,MATCH('FRED Graph'!$A873,'Presidential Data'!$A$2:$A$83,),2)</f>
        <v>Democratic</v>
      </c>
      <c r="D873" s="7">
        <f t="shared" si="40"/>
        <v>1.4523551084679947E-4</v>
      </c>
      <c r="E873" s="1">
        <f t="shared" si="41"/>
        <v>19000</v>
      </c>
      <c r="F873" s="1">
        <v>130841000</v>
      </c>
    </row>
    <row r="874" spans="1:6" x14ac:dyDescent="0.2">
      <c r="A874" s="1">
        <f t="shared" si="39"/>
        <v>2011</v>
      </c>
      <c r="B874" s="2">
        <v>40575</v>
      </c>
      <c r="C874" s="5" t="str">
        <f>INDEX('Presidential Data'!$A$2:$B$83,MATCH('FRED Graph'!$A874,'Presidential Data'!$A$2:$A$83,),2)</f>
        <v>Democratic</v>
      </c>
      <c r="D874" s="7">
        <f t="shared" si="40"/>
        <v>1.6202872188381318E-3</v>
      </c>
      <c r="E874" s="1">
        <f t="shared" si="41"/>
        <v>212000</v>
      </c>
      <c r="F874" s="1">
        <v>131053000</v>
      </c>
    </row>
    <row r="875" spans="1:6" x14ac:dyDescent="0.2">
      <c r="A875" s="1">
        <f t="shared" si="39"/>
        <v>2011</v>
      </c>
      <c r="B875" s="2">
        <v>40603</v>
      </c>
      <c r="C875" s="5" t="str">
        <f>INDEX('Presidential Data'!$A$2:$B$83,MATCH('FRED Graph'!$A875,'Presidential Data'!$A$2:$A$83,),2)</f>
        <v>Democratic</v>
      </c>
      <c r="D875" s="7">
        <f t="shared" si="40"/>
        <v>1.7931676497294987E-3</v>
      </c>
      <c r="E875" s="1">
        <f t="shared" si="41"/>
        <v>235000</v>
      </c>
      <c r="F875" s="1">
        <v>131288000</v>
      </c>
    </row>
    <row r="876" spans="1:6" x14ac:dyDescent="0.2">
      <c r="A876" s="1">
        <f t="shared" si="39"/>
        <v>2011</v>
      </c>
      <c r="B876" s="2">
        <v>40634</v>
      </c>
      <c r="C876" s="5" t="str">
        <f>INDEX('Presidential Data'!$A$2:$B$83,MATCH('FRED Graph'!$A876,'Presidential Data'!$A$2:$A$83,),2)</f>
        <v>Democratic</v>
      </c>
      <c r="D876" s="7">
        <f t="shared" si="40"/>
        <v>2.3916885016147704E-3</v>
      </c>
      <c r="E876" s="1">
        <f t="shared" si="41"/>
        <v>314000</v>
      </c>
      <c r="F876" s="1">
        <v>131602000</v>
      </c>
    </row>
    <row r="877" spans="1:6" x14ac:dyDescent="0.2">
      <c r="A877" s="1">
        <f t="shared" si="39"/>
        <v>2011</v>
      </c>
      <c r="B877" s="2">
        <v>40664</v>
      </c>
      <c r="C877" s="5" t="str">
        <f>INDEX('Presidential Data'!$A$2:$B$83,MATCH('FRED Graph'!$A877,'Presidential Data'!$A$2:$A$83,),2)</f>
        <v>Democratic</v>
      </c>
      <c r="D877" s="7">
        <f t="shared" si="40"/>
        <v>7.6746554003738541E-4</v>
      </c>
      <c r="E877" s="1">
        <f t="shared" si="41"/>
        <v>101000</v>
      </c>
      <c r="F877" s="1">
        <v>131703000</v>
      </c>
    </row>
    <row r="878" spans="1:6" x14ac:dyDescent="0.2">
      <c r="A878" s="1">
        <f t="shared" si="39"/>
        <v>2011</v>
      </c>
      <c r="B878" s="2">
        <v>40695</v>
      </c>
      <c r="C878" s="5" t="str">
        <f>INDEX('Presidential Data'!$A$2:$B$83,MATCH('FRED Graph'!$A878,'Presidential Data'!$A$2:$A$83,),2)</f>
        <v>Democratic</v>
      </c>
      <c r="D878" s="7">
        <f t="shared" si="40"/>
        <v>1.7919105866988604E-3</v>
      </c>
      <c r="E878" s="1">
        <f t="shared" si="41"/>
        <v>236000</v>
      </c>
      <c r="F878" s="1">
        <v>131939000</v>
      </c>
    </row>
    <row r="879" spans="1:6" x14ac:dyDescent="0.2">
      <c r="A879" s="1">
        <f t="shared" si="39"/>
        <v>2011</v>
      </c>
      <c r="B879" s="2">
        <v>40725</v>
      </c>
      <c r="C879" s="5" t="str">
        <f>INDEX('Presidential Data'!$A$2:$B$83,MATCH('FRED Graph'!$A879,'Presidential Data'!$A$2:$A$83,),2)</f>
        <v>Democratic</v>
      </c>
      <c r="D879" s="7">
        <f t="shared" si="40"/>
        <v>4.547556067576683E-4</v>
      </c>
      <c r="E879" s="1">
        <f t="shared" si="41"/>
        <v>60000</v>
      </c>
      <c r="F879" s="1">
        <v>131999000</v>
      </c>
    </row>
    <row r="880" spans="1:6" x14ac:dyDescent="0.2">
      <c r="A880" s="1">
        <f t="shared" si="39"/>
        <v>2011</v>
      </c>
      <c r="B880" s="2">
        <v>40756</v>
      </c>
      <c r="C880" s="5" t="str">
        <f>INDEX('Presidential Data'!$A$2:$B$83,MATCH('FRED Graph'!$A880,'Presidential Data'!$A$2:$A$83,),2)</f>
        <v>Democratic</v>
      </c>
      <c r="D880" s="7">
        <f t="shared" si="40"/>
        <v>9.5455268600519699E-4</v>
      </c>
      <c r="E880" s="1">
        <f t="shared" si="41"/>
        <v>126000</v>
      </c>
      <c r="F880" s="1">
        <v>132125000</v>
      </c>
    </row>
    <row r="881" spans="1:6" x14ac:dyDescent="0.2">
      <c r="A881" s="1">
        <f t="shared" si="39"/>
        <v>2011</v>
      </c>
      <c r="B881" s="2">
        <v>40787</v>
      </c>
      <c r="C881" s="5" t="str">
        <f>INDEX('Presidential Data'!$A$2:$B$83,MATCH('FRED Graph'!$A881,'Presidential Data'!$A$2:$A$83,),2)</f>
        <v>Democratic</v>
      </c>
      <c r="D881" s="7">
        <f t="shared" si="40"/>
        <v>1.7634815515610218E-3</v>
      </c>
      <c r="E881" s="1">
        <f t="shared" si="41"/>
        <v>233000</v>
      </c>
      <c r="F881" s="1">
        <v>132358000</v>
      </c>
    </row>
    <row r="882" spans="1:6" x14ac:dyDescent="0.2">
      <c r="A882" s="1">
        <f t="shared" si="39"/>
        <v>2011</v>
      </c>
      <c r="B882" s="2">
        <v>40817</v>
      </c>
      <c r="C882" s="5" t="str">
        <f>INDEX('Presidential Data'!$A$2:$B$83,MATCH('FRED Graph'!$A882,'Presidential Data'!$A$2:$A$83,),2)</f>
        <v>Democratic</v>
      </c>
      <c r="D882" s="7">
        <f t="shared" si="40"/>
        <v>1.5412744223998549E-3</v>
      </c>
      <c r="E882" s="1">
        <f t="shared" si="41"/>
        <v>204000</v>
      </c>
      <c r="F882" s="1">
        <v>132562000</v>
      </c>
    </row>
    <row r="883" spans="1:6" x14ac:dyDescent="0.2">
      <c r="A883" s="1">
        <f t="shared" si="39"/>
        <v>2011</v>
      </c>
      <c r="B883" s="2">
        <v>40848</v>
      </c>
      <c r="C883" s="5" t="str">
        <f>INDEX('Presidential Data'!$A$2:$B$83,MATCH('FRED Graph'!$A883,'Presidential Data'!$A$2:$A$83,),2)</f>
        <v>Democratic</v>
      </c>
      <c r="D883" s="7">
        <f t="shared" si="40"/>
        <v>9.9576047434408056E-4</v>
      </c>
      <c r="E883" s="1">
        <f t="shared" si="41"/>
        <v>132000</v>
      </c>
      <c r="F883" s="1">
        <v>132694000</v>
      </c>
    </row>
    <row r="884" spans="1:6" x14ac:dyDescent="0.2">
      <c r="A884" s="1">
        <f t="shared" si="39"/>
        <v>2011</v>
      </c>
      <c r="B884" s="2">
        <v>40878</v>
      </c>
      <c r="C884" s="5" t="str">
        <f>INDEX('Presidential Data'!$A$2:$B$83,MATCH('FRED Graph'!$A884,'Presidential Data'!$A$2:$A$83,),2)</f>
        <v>Democratic</v>
      </c>
      <c r="D884" s="7">
        <f t="shared" si="40"/>
        <v>1.5222994257464543E-3</v>
      </c>
      <c r="E884" s="1">
        <f t="shared" si="41"/>
        <v>202000</v>
      </c>
      <c r="F884" s="1">
        <v>132896000</v>
      </c>
    </row>
    <row r="885" spans="1:6" x14ac:dyDescent="0.2">
      <c r="A885" s="1">
        <f t="shared" si="39"/>
        <v>2012</v>
      </c>
      <c r="B885" s="2">
        <v>40909</v>
      </c>
      <c r="C885" s="5" t="str">
        <f>INDEX('Presidential Data'!$A$2:$B$83,MATCH('FRED Graph'!$A885,'Presidential Data'!$A$2:$A$83,),2)</f>
        <v>Democratic</v>
      </c>
      <c r="D885" s="7">
        <f t="shared" si="40"/>
        <v>2.6637370575487598E-3</v>
      </c>
      <c r="E885" s="1">
        <f t="shared" si="41"/>
        <v>354000</v>
      </c>
      <c r="F885" s="1">
        <v>133250000</v>
      </c>
    </row>
    <row r="886" spans="1:6" x14ac:dyDescent="0.2">
      <c r="A886" s="1">
        <f t="shared" si="39"/>
        <v>2012</v>
      </c>
      <c r="B886" s="2">
        <v>40940</v>
      </c>
      <c r="C886" s="5" t="str">
        <f>INDEX('Presidential Data'!$A$2:$B$83,MATCH('FRED Graph'!$A886,'Presidential Data'!$A$2:$A$83,),2)</f>
        <v>Democratic</v>
      </c>
      <c r="D886" s="7">
        <f t="shared" si="40"/>
        <v>1.9662288930581613E-3</v>
      </c>
      <c r="E886" s="1">
        <f t="shared" si="41"/>
        <v>262000</v>
      </c>
      <c r="F886" s="1">
        <v>133512000</v>
      </c>
    </row>
    <row r="887" spans="1:6" x14ac:dyDescent="0.2">
      <c r="A887" s="1">
        <f t="shared" si="39"/>
        <v>2012</v>
      </c>
      <c r="B887" s="2">
        <v>40969</v>
      </c>
      <c r="C887" s="5" t="str">
        <f>INDEX('Presidential Data'!$A$2:$B$83,MATCH('FRED Graph'!$A887,'Presidential Data'!$A$2:$A$83,),2)</f>
        <v>Democratic</v>
      </c>
      <c r="D887" s="7">
        <f t="shared" si="40"/>
        <v>1.7975912277548086E-3</v>
      </c>
      <c r="E887" s="1">
        <f t="shared" si="41"/>
        <v>240000</v>
      </c>
      <c r="F887" s="1">
        <v>133752000</v>
      </c>
    </row>
    <row r="888" spans="1:6" x14ac:dyDescent="0.2">
      <c r="A888" s="1">
        <f t="shared" si="39"/>
        <v>2012</v>
      </c>
      <c r="B888" s="2">
        <v>41000</v>
      </c>
      <c r="C888" s="5" t="str">
        <f>INDEX('Presidential Data'!$A$2:$B$83,MATCH('FRED Graph'!$A888,'Presidential Data'!$A$2:$A$83,),2)</f>
        <v>Democratic</v>
      </c>
      <c r="D888" s="7">
        <f t="shared" si="40"/>
        <v>6.1307494467372446E-4</v>
      </c>
      <c r="E888" s="1">
        <f t="shared" si="41"/>
        <v>82000</v>
      </c>
      <c r="F888" s="1">
        <v>133834000</v>
      </c>
    </row>
    <row r="889" spans="1:6" x14ac:dyDescent="0.2">
      <c r="A889" s="1">
        <f t="shared" si="39"/>
        <v>2012</v>
      </c>
      <c r="B889" s="2">
        <v>41030</v>
      </c>
      <c r="C889" s="5" t="str">
        <f>INDEX('Presidential Data'!$A$2:$B$83,MATCH('FRED Graph'!$A889,'Presidential Data'!$A$2:$A$83,),2)</f>
        <v>Democratic</v>
      </c>
      <c r="D889" s="7">
        <f t="shared" si="40"/>
        <v>7.4719428545810482E-4</v>
      </c>
      <c r="E889" s="1">
        <f t="shared" si="41"/>
        <v>100000</v>
      </c>
      <c r="F889" s="1">
        <v>133934000</v>
      </c>
    </row>
    <row r="890" spans="1:6" x14ac:dyDescent="0.2">
      <c r="A890" s="1">
        <f t="shared" si="39"/>
        <v>2012</v>
      </c>
      <c r="B890" s="2">
        <v>41061</v>
      </c>
      <c r="C890" s="5" t="str">
        <f>INDEX('Presidential Data'!$A$2:$B$83,MATCH('FRED Graph'!$A890,'Presidential Data'!$A$2:$A$83,),2)</f>
        <v>Democratic</v>
      </c>
      <c r="D890" s="7">
        <f t="shared" si="40"/>
        <v>5.4504457419325941E-4</v>
      </c>
      <c r="E890" s="1">
        <f t="shared" si="41"/>
        <v>73000</v>
      </c>
      <c r="F890" s="1">
        <v>134007000</v>
      </c>
    </row>
    <row r="891" spans="1:6" x14ac:dyDescent="0.2">
      <c r="A891" s="1">
        <f t="shared" si="39"/>
        <v>2012</v>
      </c>
      <c r="B891" s="2">
        <v>41091</v>
      </c>
      <c r="C891" s="5" t="str">
        <f>INDEX('Presidential Data'!$A$2:$B$83,MATCH('FRED Graph'!$A891,'Presidential Data'!$A$2:$A$83,),2)</f>
        <v>Democratic</v>
      </c>
      <c r="D891" s="7">
        <f t="shared" si="40"/>
        <v>1.1342691053452432E-3</v>
      </c>
      <c r="E891" s="1">
        <f t="shared" si="41"/>
        <v>152000</v>
      </c>
      <c r="F891" s="1">
        <v>134159000</v>
      </c>
    </row>
    <row r="892" spans="1:6" x14ac:dyDescent="0.2">
      <c r="A892" s="1">
        <f t="shared" si="39"/>
        <v>2012</v>
      </c>
      <c r="B892" s="2">
        <v>41122</v>
      </c>
      <c r="C892" s="5" t="str">
        <f>INDEX('Presidential Data'!$A$2:$B$83,MATCH('FRED Graph'!$A892,'Presidential Data'!$A$2:$A$83,),2)</f>
        <v>Democratic</v>
      </c>
      <c r="D892" s="7">
        <f t="shared" si="40"/>
        <v>1.2820608382590807E-3</v>
      </c>
      <c r="E892" s="1">
        <f t="shared" si="41"/>
        <v>172000</v>
      </c>
      <c r="F892" s="1">
        <v>134331000</v>
      </c>
    </row>
    <row r="893" spans="1:6" x14ac:dyDescent="0.2">
      <c r="A893" s="1">
        <f t="shared" si="39"/>
        <v>2012</v>
      </c>
      <c r="B893" s="2">
        <v>41153</v>
      </c>
      <c r="C893" s="5" t="str">
        <f>INDEX('Presidential Data'!$A$2:$B$83,MATCH('FRED Graph'!$A893,'Presidential Data'!$A$2:$A$83,),2)</f>
        <v>Democratic</v>
      </c>
      <c r="D893" s="7">
        <f t="shared" si="40"/>
        <v>1.392083733464353E-3</v>
      </c>
      <c r="E893" s="1">
        <f t="shared" si="41"/>
        <v>187000</v>
      </c>
      <c r="F893" s="1">
        <v>134518000</v>
      </c>
    </row>
    <row r="894" spans="1:6" x14ac:dyDescent="0.2">
      <c r="A894" s="1">
        <f t="shared" si="39"/>
        <v>2012</v>
      </c>
      <c r="B894" s="2">
        <v>41183</v>
      </c>
      <c r="C894" s="5" t="str">
        <f>INDEX('Presidential Data'!$A$2:$B$83,MATCH('FRED Graph'!$A894,'Presidential Data'!$A$2:$A$83,),2)</f>
        <v>Democratic</v>
      </c>
      <c r="D894" s="7">
        <f t="shared" si="40"/>
        <v>1.1819979482299767E-3</v>
      </c>
      <c r="E894" s="1">
        <f t="shared" si="41"/>
        <v>159000</v>
      </c>
      <c r="F894" s="1">
        <v>134677000</v>
      </c>
    </row>
    <row r="895" spans="1:6" x14ac:dyDescent="0.2">
      <c r="A895" s="1">
        <f t="shared" si="39"/>
        <v>2012</v>
      </c>
      <c r="B895" s="2">
        <v>41214</v>
      </c>
      <c r="C895" s="5" t="str">
        <f>INDEX('Presidential Data'!$A$2:$B$83,MATCH('FRED Graph'!$A895,'Presidential Data'!$A$2:$A$83,),2)</f>
        <v>Democratic</v>
      </c>
      <c r="D895" s="7">
        <f t="shared" si="40"/>
        <v>1.1583269600599954E-3</v>
      </c>
      <c r="E895" s="1">
        <f t="shared" si="41"/>
        <v>156000</v>
      </c>
      <c r="F895" s="1">
        <v>134833000</v>
      </c>
    </row>
    <row r="896" spans="1:6" x14ac:dyDescent="0.2">
      <c r="A896" s="1">
        <f t="shared" si="39"/>
        <v>2012</v>
      </c>
      <c r="B896" s="2">
        <v>41244</v>
      </c>
      <c r="C896" s="5" t="str">
        <f>INDEX('Presidential Data'!$A$2:$B$83,MATCH('FRED Graph'!$A896,'Presidential Data'!$A$2:$A$83,),2)</f>
        <v>Democratic</v>
      </c>
      <c r="D896" s="7">
        <f t="shared" si="40"/>
        <v>1.7725630965713141E-3</v>
      </c>
      <c r="E896" s="1">
        <f t="shared" si="41"/>
        <v>239000</v>
      </c>
      <c r="F896" s="1">
        <v>135072000</v>
      </c>
    </row>
    <row r="897" spans="1:6" x14ac:dyDescent="0.2">
      <c r="A897" s="1">
        <f t="shared" si="39"/>
        <v>2013</v>
      </c>
      <c r="B897" s="2">
        <v>41275</v>
      </c>
      <c r="C897" s="5" t="str">
        <f>INDEX('Presidential Data'!$A$2:$B$83,MATCH('FRED Graph'!$A897,'Presidential Data'!$A$2:$A$83,),2)</f>
        <v>Democratic</v>
      </c>
      <c r="D897" s="7">
        <f t="shared" si="40"/>
        <v>1.4140606491352761E-3</v>
      </c>
      <c r="E897" s="1">
        <f t="shared" si="41"/>
        <v>191000</v>
      </c>
      <c r="F897" s="1">
        <v>135263000</v>
      </c>
    </row>
    <row r="898" spans="1:6" x14ac:dyDescent="0.2">
      <c r="A898" s="1">
        <f t="shared" si="39"/>
        <v>2013</v>
      </c>
      <c r="B898" s="2">
        <v>41306</v>
      </c>
      <c r="C898" s="5" t="str">
        <f>INDEX('Presidential Data'!$A$2:$B$83,MATCH('FRED Graph'!$A898,'Presidential Data'!$A$2:$A$83,),2)</f>
        <v>Democratic</v>
      </c>
      <c r="D898" s="7">
        <f t="shared" si="40"/>
        <v>2.0552553174186584E-3</v>
      </c>
      <c r="E898" s="1">
        <f t="shared" si="41"/>
        <v>278000</v>
      </c>
      <c r="F898" s="1">
        <v>135541000</v>
      </c>
    </row>
    <row r="899" spans="1:6" x14ac:dyDescent="0.2">
      <c r="A899" s="1">
        <f t="shared" si="39"/>
        <v>2013</v>
      </c>
      <c r="B899" s="2">
        <v>41334</v>
      </c>
      <c r="C899" s="5" t="str">
        <f>INDEX('Presidential Data'!$A$2:$B$83,MATCH('FRED Graph'!$A899,'Presidential Data'!$A$2:$A$83,),2)</f>
        <v>Democratic</v>
      </c>
      <c r="D899" s="7">
        <f t="shared" si="40"/>
        <v>1.0255199533720425E-3</v>
      </c>
      <c r="E899" s="1">
        <f t="shared" si="41"/>
        <v>139000</v>
      </c>
      <c r="F899" s="1">
        <v>135680000</v>
      </c>
    </row>
    <row r="900" spans="1:6" x14ac:dyDescent="0.2">
      <c r="A900" s="1">
        <f t="shared" si="39"/>
        <v>2013</v>
      </c>
      <c r="B900" s="2">
        <v>41365</v>
      </c>
      <c r="C900" s="5" t="str">
        <f>INDEX('Presidential Data'!$A$2:$B$83,MATCH('FRED Graph'!$A900,'Presidential Data'!$A$2:$A$83,),2)</f>
        <v>Democratic</v>
      </c>
      <c r="D900" s="7">
        <f t="shared" si="40"/>
        <v>1.4077240566037735E-3</v>
      </c>
      <c r="E900" s="1">
        <f t="shared" si="41"/>
        <v>191000</v>
      </c>
      <c r="F900" s="1">
        <v>135871000</v>
      </c>
    </row>
    <row r="901" spans="1:6" x14ac:dyDescent="0.2">
      <c r="A901" s="1">
        <f t="shared" si="39"/>
        <v>2013</v>
      </c>
      <c r="B901" s="2">
        <v>41395</v>
      </c>
      <c r="C901" s="5" t="str">
        <f>INDEX('Presidential Data'!$A$2:$B$83,MATCH('FRED Graph'!$A901,'Presidential Data'!$A$2:$A$83,),2)</f>
        <v>Democratic</v>
      </c>
      <c r="D901" s="7">
        <f t="shared" si="40"/>
        <v>1.6339027459870024E-3</v>
      </c>
      <c r="E901" s="1">
        <f t="shared" si="41"/>
        <v>222000</v>
      </c>
      <c r="F901" s="1">
        <v>136093000</v>
      </c>
    </row>
    <row r="902" spans="1:6" x14ac:dyDescent="0.2">
      <c r="A902" s="1">
        <f t="shared" si="39"/>
        <v>2013</v>
      </c>
      <c r="B902" s="2">
        <v>41426</v>
      </c>
      <c r="C902" s="5" t="str">
        <f>INDEX('Presidential Data'!$A$2:$B$83,MATCH('FRED Graph'!$A902,'Presidential Data'!$A$2:$A$83,),2)</f>
        <v>Democratic</v>
      </c>
      <c r="D902" s="7">
        <f t="shared" si="40"/>
        <v>1.3299728861881214E-3</v>
      </c>
      <c r="E902" s="1">
        <f t="shared" si="41"/>
        <v>181000</v>
      </c>
      <c r="F902" s="1">
        <v>136274000</v>
      </c>
    </row>
    <row r="903" spans="1:6" x14ac:dyDescent="0.2">
      <c r="A903" s="1">
        <f t="shared" si="39"/>
        <v>2013</v>
      </c>
      <c r="B903" s="2">
        <v>41456</v>
      </c>
      <c r="C903" s="5" t="str">
        <f>INDEX('Presidential Data'!$A$2:$B$83,MATCH('FRED Graph'!$A903,'Presidential Data'!$A$2:$A$83,),2)</f>
        <v>Democratic</v>
      </c>
      <c r="D903" s="7">
        <f t="shared" si="40"/>
        <v>8.2187357823209121E-4</v>
      </c>
      <c r="E903" s="1">
        <f t="shared" si="41"/>
        <v>112000</v>
      </c>
      <c r="F903" s="1">
        <v>136386000</v>
      </c>
    </row>
    <row r="904" spans="1:6" x14ac:dyDescent="0.2">
      <c r="A904" s="1">
        <f t="shared" si="39"/>
        <v>2013</v>
      </c>
      <c r="B904" s="2">
        <v>41487</v>
      </c>
      <c r="C904" s="5" t="str">
        <f>INDEX('Presidential Data'!$A$2:$B$83,MATCH('FRED Graph'!$A904,'Presidential Data'!$A$2:$A$83,),2)</f>
        <v>Democratic</v>
      </c>
      <c r="D904" s="7">
        <f t="shared" si="40"/>
        <v>1.7743756690569413E-3</v>
      </c>
      <c r="E904" s="1">
        <f t="shared" si="41"/>
        <v>242000</v>
      </c>
      <c r="F904" s="1">
        <v>136628000</v>
      </c>
    </row>
    <row r="905" spans="1:6" x14ac:dyDescent="0.2">
      <c r="A905" s="1">
        <f t="shared" ref="A905:A968" si="42">YEAR(B905)</f>
        <v>2013</v>
      </c>
      <c r="B905" s="2">
        <v>41518</v>
      </c>
      <c r="C905" s="5" t="str">
        <f>INDEX('Presidential Data'!$A$2:$B$83,MATCH('FRED Graph'!$A905,'Presidential Data'!$A$2:$A$83,),2)</f>
        <v>Democratic</v>
      </c>
      <c r="D905" s="7">
        <f t="shared" si="40"/>
        <v>1.3686799191966507E-3</v>
      </c>
      <c r="E905" s="1">
        <f t="shared" si="41"/>
        <v>187000</v>
      </c>
      <c r="F905" s="1">
        <v>136815000</v>
      </c>
    </row>
    <row r="906" spans="1:6" x14ac:dyDescent="0.2">
      <c r="A906" s="1">
        <f t="shared" si="42"/>
        <v>2013</v>
      </c>
      <c r="B906" s="2">
        <v>41548</v>
      </c>
      <c r="C906" s="5" t="str">
        <f>INDEX('Presidential Data'!$A$2:$B$83,MATCH('FRED Graph'!$A906,'Presidential Data'!$A$2:$A$83,),2)</f>
        <v>Democratic</v>
      </c>
      <c r="D906" s="7">
        <f t="shared" si="40"/>
        <v>1.644556517925666E-3</v>
      </c>
      <c r="E906" s="1">
        <f t="shared" si="41"/>
        <v>225000</v>
      </c>
      <c r="F906" s="1">
        <v>137040000</v>
      </c>
    </row>
    <row r="907" spans="1:6" x14ac:dyDescent="0.2">
      <c r="A907" s="1">
        <f t="shared" si="42"/>
        <v>2013</v>
      </c>
      <c r="B907" s="2">
        <v>41579</v>
      </c>
      <c r="C907" s="5" t="str">
        <f>INDEX('Presidential Data'!$A$2:$B$83,MATCH('FRED Graph'!$A907,'Presidential Data'!$A$2:$A$83,),2)</f>
        <v>Democratic</v>
      </c>
      <c r="D907" s="7">
        <f t="shared" ref="D907:D970" si="43">E907/F906</f>
        <v>1.926444833625219E-3</v>
      </c>
      <c r="E907" s="1">
        <f t="shared" ref="E907:E970" si="44">F907-F906</f>
        <v>264000</v>
      </c>
      <c r="F907" s="1">
        <v>137304000</v>
      </c>
    </row>
    <row r="908" spans="1:6" x14ac:dyDescent="0.2">
      <c r="A908" s="1">
        <f t="shared" si="42"/>
        <v>2013</v>
      </c>
      <c r="B908" s="2">
        <v>41609</v>
      </c>
      <c r="C908" s="5" t="str">
        <f>INDEX('Presidential Data'!$A$2:$B$83,MATCH('FRED Graph'!$A908,'Presidential Data'!$A$2:$A$83,),2)</f>
        <v>Democratic</v>
      </c>
      <c r="D908" s="7">
        <f t="shared" si="43"/>
        <v>5.0253452193672432E-4</v>
      </c>
      <c r="E908" s="1">
        <f t="shared" si="44"/>
        <v>69000</v>
      </c>
      <c r="F908" s="1">
        <v>137373000</v>
      </c>
    </row>
    <row r="909" spans="1:6" x14ac:dyDescent="0.2">
      <c r="A909" s="1">
        <f t="shared" si="42"/>
        <v>2014</v>
      </c>
      <c r="B909" s="2">
        <v>41640</v>
      </c>
      <c r="C909" s="5" t="str">
        <f>INDEX('Presidential Data'!$A$2:$B$83,MATCH('FRED Graph'!$A909,'Presidential Data'!$A$2:$A$83,),2)</f>
        <v>Democratic</v>
      </c>
      <c r="D909" s="7">
        <f t="shared" si="43"/>
        <v>1.2739038966900337E-3</v>
      </c>
      <c r="E909" s="1">
        <f t="shared" si="44"/>
        <v>175000</v>
      </c>
      <c r="F909" s="1">
        <v>137548000</v>
      </c>
    </row>
    <row r="910" spans="1:6" x14ac:dyDescent="0.2">
      <c r="A910" s="1">
        <f t="shared" si="42"/>
        <v>2014</v>
      </c>
      <c r="B910" s="2">
        <v>41671</v>
      </c>
      <c r="C910" s="5" t="str">
        <f>INDEX('Presidential Data'!$A$2:$B$83,MATCH('FRED Graph'!$A910,'Presidential Data'!$A$2:$A$83,),2)</f>
        <v>Democratic</v>
      </c>
      <c r="D910" s="7">
        <f t="shared" si="43"/>
        <v>1.2068514264111437E-3</v>
      </c>
      <c r="E910" s="1">
        <f t="shared" si="44"/>
        <v>166000</v>
      </c>
      <c r="F910" s="1">
        <v>137714000</v>
      </c>
    </row>
    <row r="911" spans="1:6" x14ac:dyDescent="0.2">
      <c r="A911" s="1">
        <f t="shared" si="42"/>
        <v>2014</v>
      </c>
      <c r="B911" s="2">
        <v>41699</v>
      </c>
      <c r="C911" s="5" t="str">
        <f>INDEX('Presidential Data'!$A$2:$B$83,MATCH('FRED Graph'!$A911,'Presidential Data'!$A$2:$A$83,),2)</f>
        <v>Democratic</v>
      </c>
      <c r="D911" s="7">
        <f t="shared" si="43"/>
        <v>1.8444021668094746E-3</v>
      </c>
      <c r="E911" s="1">
        <f t="shared" si="44"/>
        <v>254000</v>
      </c>
      <c r="F911" s="1">
        <v>137968000</v>
      </c>
    </row>
    <row r="912" spans="1:6" x14ac:dyDescent="0.2">
      <c r="A912" s="1">
        <f t="shared" si="42"/>
        <v>2014</v>
      </c>
      <c r="B912" s="2">
        <v>41730</v>
      </c>
      <c r="C912" s="5" t="str">
        <f>INDEX('Presidential Data'!$A$2:$B$83,MATCH('FRED Graph'!$A912,'Presidential Data'!$A$2:$A$83,),2)</f>
        <v>Democratic</v>
      </c>
      <c r="D912" s="7">
        <f t="shared" si="43"/>
        <v>2.3556186941899571E-3</v>
      </c>
      <c r="E912" s="1">
        <f t="shared" si="44"/>
        <v>325000</v>
      </c>
      <c r="F912" s="1">
        <v>138293000</v>
      </c>
    </row>
    <row r="913" spans="1:6" x14ac:dyDescent="0.2">
      <c r="A913" s="1">
        <f t="shared" si="42"/>
        <v>2014</v>
      </c>
      <c r="B913" s="2">
        <v>41760</v>
      </c>
      <c r="C913" s="5" t="str">
        <f>INDEX('Presidential Data'!$A$2:$B$83,MATCH('FRED Graph'!$A913,'Presidential Data'!$A$2:$A$83,),2)</f>
        <v>Democratic</v>
      </c>
      <c r="D913" s="7">
        <f t="shared" si="43"/>
        <v>1.5763632287968299E-3</v>
      </c>
      <c r="E913" s="1">
        <f t="shared" si="44"/>
        <v>218000</v>
      </c>
      <c r="F913" s="1">
        <v>138511000</v>
      </c>
    </row>
    <row r="914" spans="1:6" x14ac:dyDescent="0.2">
      <c r="A914" s="1">
        <f t="shared" si="42"/>
        <v>2014</v>
      </c>
      <c r="B914" s="2">
        <v>41791</v>
      </c>
      <c r="C914" s="5" t="str">
        <f>INDEX('Presidential Data'!$A$2:$B$83,MATCH('FRED Graph'!$A914,'Presidential Data'!$A$2:$A$83,),2)</f>
        <v>Democratic</v>
      </c>
      <c r="D914" s="7">
        <f t="shared" si="43"/>
        <v>2.3536036849058921E-3</v>
      </c>
      <c r="E914" s="1">
        <f t="shared" si="44"/>
        <v>326000</v>
      </c>
      <c r="F914" s="1">
        <v>138837000</v>
      </c>
    </row>
    <row r="915" spans="1:6" x14ac:dyDescent="0.2">
      <c r="A915" s="1">
        <f t="shared" si="42"/>
        <v>2014</v>
      </c>
      <c r="B915" s="2">
        <v>41821</v>
      </c>
      <c r="C915" s="5" t="str">
        <f>INDEX('Presidential Data'!$A$2:$B$83,MATCH('FRED Graph'!$A915,'Presidential Data'!$A$2:$A$83,),2)</f>
        <v>Democratic</v>
      </c>
      <c r="D915" s="7">
        <f t="shared" si="43"/>
        <v>1.6710242946764912E-3</v>
      </c>
      <c r="E915" s="1">
        <f t="shared" si="44"/>
        <v>232000</v>
      </c>
      <c r="F915" s="1">
        <v>139069000</v>
      </c>
    </row>
    <row r="916" spans="1:6" x14ac:dyDescent="0.2">
      <c r="A916" s="1">
        <f t="shared" si="42"/>
        <v>2014</v>
      </c>
      <c r="B916" s="2">
        <v>41852</v>
      </c>
      <c r="C916" s="5" t="str">
        <f>INDEX('Presidential Data'!$A$2:$B$83,MATCH('FRED Graph'!$A916,'Presidential Data'!$A$2:$A$83,),2)</f>
        <v>Democratic</v>
      </c>
      <c r="D916" s="7">
        <f t="shared" si="43"/>
        <v>1.3518469249077796E-3</v>
      </c>
      <c r="E916" s="1">
        <f t="shared" si="44"/>
        <v>188000</v>
      </c>
      <c r="F916" s="1">
        <v>139257000</v>
      </c>
    </row>
    <row r="917" spans="1:6" x14ac:dyDescent="0.2">
      <c r="A917" s="1">
        <f t="shared" si="42"/>
        <v>2014</v>
      </c>
      <c r="B917" s="2">
        <v>41883</v>
      </c>
      <c r="C917" s="5" t="str">
        <f>INDEX('Presidential Data'!$A$2:$B$83,MATCH('FRED Graph'!$A917,'Presidential Data'!$A$2:$A$83,),2)</f>
        <v>Democratic</v>
      </c>
      <c r="D917" s="7">
        <f t="shared" si="43"/>
        <v>2.2189189771429801E-3</v>
      </c>
      <c r="E917" s="1">
        <f t="shared" si="44"/>
        <v>309000</v>
      </c>
      <c r="F917" s="1">
        <v>139566000</v>
      </c>
    </row>
    <row r="918" spans="1:6" x14ac:dyDescent="0.2">
      <c r="A918" s="1">
        <f t="shared" si="42"/>
        <v>2014</v>
      </c>
      <c r="B918" s="2">
        <v>41913</v>
      </c>
      <c r="C918" s="5" t="str">
        <f>INDEX('Presidential Data'!$A$2:$B$83,MATCH('FRED Graph'!$A918,'Presidential Data'!$A$2:$A$83,),2)</f>
        <v>Democratic</v>
      </c>
      <c r="D918" s="7">
        <f t="shared" si="43"/>
        <v>1.8055973517905506E-3</v>
      </c>
      <c r="E918" s="1">
        <f t="shared" si="44"/>
        <v>252000</v>
      </c>
      <c r="F918" s="1">
        <v>139818000</v>
      </c>
    </row>
    <row r="919" spans="1:6" x14ac:dyDescent="0.2">
      <c r="A919" s="1">
        <f t="shared" si="42"/>
        <v>2014</v>
      </c>
      <c r="B919" s="2">
        <v>41944</v>
      </c>
      <c r="C919" s="5" t="str">
        <f>INDEX('Presidential Data'!$A$2:$B$83,MATCH('FRED Graph'!$A919,'Presidential Data'!$A$2:$A$83,),2)</f>
        <v>Democratic</v>
      </c>
      <c r="D919" s="7">
        <f t="shared" si="43"/>
        <v>2.0812770887868514E-3</v>
      </c>
      <c r="E919" s="1">
        <f t="shared" si="44"/>
        <v>291000</v>
      </c>
      <c r="F919" s="1">
        <v>140109000</v>
      </c>
    </row>
    <row r="920" spans="1:6" x14ac:dyDescent="0.2">
      <c r="A920" s="1">
        <f t="shared" si="42"/>
        <v>2014</v>
      </c>
      <c r="B920" s="2">
        <v>41974</v>
      </c>
      <c r="C920" s="5" t="str">
        <f>INDEX('Presidential Data'!$A$2:$B$83,MATCH('FRED Graph'!$A920,'Presidential Data'!$A$2:$A$83,),2)</f>
        <v>Democratic</v>
      </c>
      <c r="D920" s="7">
        <f t="shared" si="43"/>
        <v>1.9127964656089189E-3</v>
      </c>
      <c r="E920" s="1">
        <f t="shared" si="44"/>
        <v>268000</v>
      </c>
      <c r="F920" s="1">
        <v>140377000</v>
      </c>
    </row>
    <row r="921" spans="1:6" x14ac:dyDescent="0.2">
      <c r="A921" s="1">
        <f t="shared" si="42"/>
        <v>2015</v>
      </c>
      <c r="B921" s="2">
        <v>42005</v>
      </c>
      <c r="C921" s="5" t="str">
        <f>INDEX('Presidential Data'!$A$2:$B$83,MATCH('FRED Graph'!$A921,'Presidential Data'!$A$2:$A$83,),2)</f>
        <v>Democratic</v>
      </c>
      <c r="D921" s="7">
        <f t="shared" si="43"/>
        <v>1.3606217542759854E-3</v>
      </c>
      <c r="E921" s="1">
        <f t="shared" si="44"/>
        <v>191000</v>
      </c>
      <c r="F921" s="1">
        <v>140568000</v>
      </c>
    </row>
    <row r="922" spans="1:6" x14ac:dyDescent="0.2">
      <c r="A922" s="1">
        <f t="shared" si="42"/>
        <v>2015</v>
      </c>
      <c r="B922" s="2">
        <v>42036</v>
      </c>
      <c r="C922" s="5" t="str">
        <f>INDEX('Presidential Data'!$A$2:$B$83,MATCH('FRED Graph'!$A922,'Presidential Data'!$A$2:$A$83,),2)</f>
        <v>Democratic</v>
      </c>
      <c r="D922" s="7">
        <f t="shared" si="43"/>
        <v>1.9278925502248022E-3</v>
      </c>
      <c r="E922" s="1">
        <f t="shared" si="44"/>
        <v>271000</v>
      </c>
      <c r="F922" s="1">
        <v>140839000</v>
      </c>
    </row>
    <row r="923" spans="1:6" x14ac:dyDescent="0.2">
      <c r="A923" s="1">
        <f t="shared" si="42"/>
        <v>2015</v>
      </c>
      <c r="B923" s="2">
        <v>42064</v>
      </c>
      <c r="C923" s="5" t="str">
        <f>INDEX('Presidential Data'!$A$2:$B$83,MATCH('FRED Graph'!$A923,'Presidential Data'!$A$2:$A$83,),2)</f>
        <v>Democratic</v>
      </c>
      <c r="D923" s="7">
        <f t="shared" si="43"/>
        <v>5.0412172764646159E-4</v>
      </c>
      <c r="E923" s="1">
        <f t="shared" si="44"/>
        <v>71000</v>
      </c>
      <c r="F923" s="1">
        <v>140910000</v>
      </c>
    </row>
    <row r="924" spans="1:6" x14ac:dyDescent="0.2">
      <c r="A924" s="1">
        <f t="shared" si="42"/>
        <v>2015</v>
      </c>
      <c r="B924" s="2">
        <v>42095</v>
      </c>
      <c r="C924" s="5" t="str">
        <f>INDEX('Presidential Data'!$A$2:$B$83,MATCH('FRED Graph'!$A924,'Presidential Data'!$A$2:$A$83,),2)</f>
        <v>Democratic</v>
      </c>
      <c r="D924" s="7">
        <f t="shared" si="43"/>
        <v>2.0154708679298843E-3</v>
      </c>
      <c r="E924" s="1">
        <f t="shared" si="44"/>
        <v>284000</v>
      </c>
      <c r="F924" s="1">
        <v>141194000</v>
      </c>
    </row>
    <row r="925" spans="1:6" x14ac:dyDescent="0.2">
      <c r="A925" s="1">
        <f t="shared" si="42"/>
        <v>2015</v>
      </c>
      <c r="B925" s="2">
        <v>42125</v>
      </c>
      <c r="C925" s="5" t="str">
        <f>INDEX('Presidential Data'!$A$2:$B$83,MATCH('FRED Graph'!$A925,'Presidential Data'!$A$2:$A$83,),2)</f>
        <v>Democratic</v>
      </c>
      <c r="D925" s="7">
        <f t="shared" si="43"/>
        <v>2.3442922503789112E-3</v>
      </c>
      <c r="E925" s="1">
        <f t="shared" si="44"/>
        <v>331000</v>
      </c>
      <c r="F925" s="1">
        <v>141525000</v>
      </c>
    </row>
    <row r="926" spans="1:6" x14ac:dyDescent="0.2">
      <c r="A926" s="1">
        <f t="shared" si="42"/>
        <v>2015</v>
      </c>
      <c r="B926" s="2">
        <v>42156</v>
      </c>
      <c r="C926" s="5" t="str">
        <f>INDEX('Presidential Data'!$A$2:$B$83,MATCH('FRED Graph'!$A926,'Presidential Data'!$A$2:$A$83,),2)</f>
        <v>Democratic</v>
      </c>
      <c r="D926" s="7">
        <f t="shared" si="43"/>
        <v>1.2294647588765237E-3</v>
      </c>
      <c r="E926" s="1">
        <f t="shared" si="44"/>
        <v>174000</v>
      </c>
      <c r="F926" s="1">
        <v>141699000</v>
      </c>
    </row>
    <row r="927" spans="1:6" x14ac:dyDescent="0.2">
      <c r="A927" s="1">
        <f t="shared" si="42"/>
        <v>2015</v>
      </c>
      <c r="B927" s="2">
        <v>42186</v>
      </c>
      <c r="C927" s="5" t="str">
        <f>INDEX('Presidential Data'!$A$2:$B$83,MATCH('FRED Graph'!$A927,'Presidential Data'!$A$2:$A$83,),2)</f>
        <v>Democratic</v>
      </c>
      <c r="D927" s="7">
        <f t="shared" si="43"/>
        <v>2.1312782729588776E-3</v>
      </c>
      <c r="E927" s="1">
        <f t="shared" si="44"/>
        <v>302000</v>
      </c>
      <c r="F927" s="1">
        <v>142001000</v>
      </c>
    </row>
    <row r="928" spans="1:6" x14ac:dyDescent="0.2">
      <c r="A928" s="1">
        <f t="shared" si="42"/>
        <v>2015</v>
      </c>
      <c r="B928" s="2">
        <v>42217</v>
      </c>
      <c r="C928" s="5" t="str">
        <f>INDEX('Presidential Data'!$A$2:$B$83,MATCH('FRED Graph'!$A928,'Presidential Data'!$A$2:$A$83,),2)</f>
        <v>Democratic</v>
      </c>
      <c r="D928" s="7">
        <f t="shared" si="43"/>
        <v>8.8027549101766893E-4</v>
      </c>
      <c r="E928" s="1">
        <f t="shared" si="44"/>
        <v>125000</v>
      </c>
      <c r="F928" s="1">
        <v>142126000</v>
      </c>
    </row>
    <row r="929" spans="1:6" x14ac:dyDescent="0.2">
      <c r="A929" s="1">
        <f t="shared" si="42"/>
        <v>2015</v>
      </c>
      <c r="B929" s="2">
        <v>42248</v>
      </c>
      <c r="C929" s="5" t="str">
        <f>INDEX('Presidential Data'!$A$2:$B$83,MATCH('FRED Graph'!$A929,'Presidential Data'!$A$2:$A$83,),2)</f>
        <v>Democratic</v>
      </c>
      <c r="D929" s="7">
        <f t="shared" si="43"/>
        <v>1.0905815966114575E-3</v>
      </c>
      <c r="E929" s="1">
        <f t="shared" si="44"/>
        <v>155000</v>
      </c>
      <c r="F929" s="1">
        <v>142281000</v>
      </c>
    </row>
    <row r="930" spans="1:6" x14ac:dyDescent="0.2">
      <c r="A930" s="1">
        <f t="shared" si="42"/>
        <v>2015</v>
      </c>
      <c r="B930" s="2">
        <v>42278</v>
      </c>
      <c r="C930" s="5" t="str">
        <f>INDEX('Presidential Data'!$A$2:$B$83,MATCH('FRED Graph'!$A930,'Presidential Data'!$A$2:$A$83,),2)</f>
        <v>Democratic</v>
      </c>
      <c r="D930" s="7">
        <f t="shared" si="43"/>
        <v>2.150673666898602E-3</v>
      </c>
      <c r="E930" s="1">
        <f t="shared" si="44"/>
        <v>306000</v>
      </c>
      <c r="F930" s="1">
        <v>142587000</v>
      </c>
    </row>
    <row r="931" spans="1:6" x14ac:dyDescent="0.2">
      <c r="A931" s="1">
        <f t="shared" si="42"/>
        <v>2015</v>
      </c>
      <c r="B931" s="2">
        <v>42309</v>
      </c>
      <c r="C931" s="5" t="str">
        <f>INDEX('Presidential Data'!$A$2:$B$83,MATCH('FRED Graph'!$A931,'Presidential Data'!$A$2:$A$83,),2)</f>
        <v>Democratic</v>
      </c>
      <c r="D931" s="7">
        <f t="shared" si="43"/>
        <v>1.6621431126259756E-3</v>
      </c>
      <c r="E931" s="1">
        <f t="shared" si="44"/>
        <v>237000</v>
      </c>
      <c r="F931" s="1">
        <v>142824000</v>
      </c>
    </row>
    <row r="932" spans="1:6" x14ac:dyDescent="0.2">
      <c r="A932" s="1">
        <f t="shared" si="42"/>
        <v>2015</v>
      </c>
      <c r="B932" s="2">
        <v>42339</v>
      </c>
      <c r="C932" s="5" t="str">
        <f>INDEX('Presidential Data'!$A$2:$B$83,MATCH('FRED Graph'!$A932,'Presidential Data'!$A$2:$A$83,),2)</f>
        <v>Democratic</v>
      </c>
      <c r="D932" s="7">
        <f t="shared" si="43"/>
        <v>1.9114434548815325E-3</v>
      </c>
      <c r="E932" s="1">
        <f t="shared" si="44"/>
        <v>273000</v>
      </c>
      <c r="F932" s="1">
        <v>143097000</v>
      </c>
    </row>
    <row r="933" spans="1:6" x14ac:dyDescent="0.2">
      <c r="A933" s="1">
        <f t="shared" si="42"/>
        <v>2016</v>
      </c>
      <c r="B933" s="2">
        <v>42370</v>
      </c>
      <c r="C933" s="5" t="str">
        <f>INDEX('Presidential Data'!$A$2:$B$83,MATCH('FRED Graph'!$A933,'Presidential Data'!$A$2:$A$83,),2)</f>
        <v>Democratic</v>
      </c>
      <c r="D933" s="7">
        <f t="shared" si="43"/>
        <v>5.101434691153553E-4</v>
      </c>
      <c r="E933" s="1">
        <f t="shared" si="44"/>
        <v>73000</v>
      </c>
      <c r="F933" s="1">
        <v>143170000</v>
      </c>
    </row>
    <row r="934" spans="1:6" x14ac:dyDescent="0.2">
      <c r="A934" s="1">
        <f t="shared" si="42"/>
        <v>2016</v>
      </c>
      <c r="B934" s="2">
        <v>42401</v>
      </c>
      <c r="C934" s="5" t="str">
        <f>INDEX('Presidential Data'!$A$2:$B$83,MATCH('FRED Graph'!$A934,'Presidential Data'!$A$2:$A$83,),2)</f>
        <v>Democratic</v>
      </c>
      <c r="D934" s="7">
        <f t="shared" si="43"/>
        <v>1.8369770203254872E-3</v>
      </c>
      <c r="E934" s="1">
        <f t="shared" si="44"/>
        <v>263000</v>
      </c>
      <c r="F934" s="1">
        <v>143433000</v>
      </c>
    </row>
    <row r="935" spans="1:6" x14ac:dyDescent="0.2">
      <c r="A935" s="1">
        <f t="shared" si="42"/>
        <v>2016</v>
      </c>
      <c r="B935" s="2">
        <v>42430</v>
      </c>
      <c r="C935" s="5" t="str">
        <f>INDEX('Presidential Data'!$A$2:$B$83,MATCH('FRED Graph'!$A935,'Presidential Data'!$A$2:$A$83,),2)</f>
        <v>Democratic</v>
      </c>
      <c r="D935" s="7">
        <f t="shared" si="43"/>
        <v>1.5965642495102243E-3</v>
      </c>
      <c r="E935" s="1">
        <f t="shared" si="44"/>
        <v>229000</v>
      </c>
      <c r="F935" s="1">
        <v>143662000</v>
      </c>
    </row>
    <row r="936" spans="1:6" x14ac:dyDescent="0.2">
      <c r="A936" s="1">
        <f t="shared" si="42"/>
        <v>2016</v>
      </c>
      <c r="B936" s="2">
        <v>42461</v>
      </c>
      <c r="C936" s="5" t="str">
        <f>INDEX('Presidential Data'!$A$2:$B$83,MATCH('FRED Graph'!$A936,'Presidential Data'!$A$2:$A$83,),2)</f>
        <v>Democratic</v>
      </c>
      <c r="D936" s="7">
        <f t="shared" si="43"/>
        <v>1.3016664114379585E-3</v>
      </c>
      <c r="E936" s="1">
        <f t="shared" si="44"/>
        <v>187000</v>
      </c>
      <c r="F936" s="1">
        <v>143849000</v>
      </c>
    </row>
    <row r="937" spans="1:6" x14ac:dyDescent="0.2">
      <c r="A937" s="1">
        <f t="shared" si="42"/>
        <v>2016</v>
      </c>
      <c r="B937" s="2">
        <v>42491</v>
      </c>
      <c r="C937" s="5" t="str">
        <f>INDEX('Presidential Data'!$A$2:$B$83,MATCH('FRED Graph'!$A937,'Presidential Data'!$A$2:$A$83,),2)</f>
        <v>Democratic</v>
      </c>
      <c r="D937" s="7">
        <f t="shared" si="43"/>
        <v>2.9197283262309784E-4</v>
      </c>
      <c r="E937" s="1">
        <f t="shared" si="44"/>
        <v>42000</v>
      </c>
      <c r="F937" s="1">
        <v>143891000</v>
      </c>
    </row>
    <row r="938" spans="1:6" x14ac:dyDescent="0.2">
      <c r="A938" s="1">
        <f t="shared" si="42"/>
        <v>2016</v>
      </c>
      <c r="B938" s="2">
        <v>42522</v>
      </c>
      <c r="C938" s="5" t="str">
        <f>INDEX('Presidential Data'!$A$2:$B$83,MATCH('FRED Graph'!$A938,'Presidential Data'!$A$2:$A$83,),2)</f>
        <v>Democratic</v>
      </c>
      <c r="D938" s="7">
        <f t="shared" si="43"/>
        <v>1.855571231001244E-3</v>
      </c>
      <c r="E938" s="1">
        <f t="shared" si="44"/>
        <v>267000</v>
      </c>
      <c r="F938" s="1">
        <v>144158000</v>
      </c>
    </row>
    <row r="939" spans="1:6" x14ac:dyDescent="0.2">
      <c r="A939" s="1">
        <f t="shared" si="42"/>
        <v>2016</v>
      </c>
      <c r="B939" s="2">
        <v>42552</v>
      </c>
      <c r="C939" s="5" t="str">
        <f>INDEX('Presidential Data'!$A$2:$B$83,MATCH('FRED Graph'!$A939,'Presidential Data'!$A$2:$A$83,),2)</f>
        <v>Democratic</v>
      </c>
      <c r="D939" s="7">
        <f t="shared" si="43"/>
        <v>2.4556389517057671E-3</v>
      </c>
      <c r="E939" s="1">
        <f t="shared" si="44"/>
        <v>354000</v>
      </c>
      <c r="F939" s="1">
        <v>144512000</v>
      </c>
    </row>
    <row r="940" spans="1:6" x14ac:dyDescent="0.2">
      <c r="A940" s="1">
        <f t="shared" si="42"/>
        <v>2016</v>
      </c>
      <c r="B940" s="2">
        <v>42583</v>
      </c>
      <c r="C940" s="5" t="str">
        <f>INDEX('Presidential Data'!$A$2:$B$83,MATCH('FRED Graph'!$A940,'Presidential Data'!$A$2:$A$83,),2)</f>
        <v>Democratic</v>
      </c>
      <c r="D940" s="7">
        <f t="shared" si="43"/>
        <v>9.3417847652790082E-4</v>
      </c>
      <c r="E940" s="1">
        <f t="shared" si="44"/>
        <v>135000</v>
      </c>
      <c r="F940" s="1">
        <v>144647000</v>
      </c>
    </row>
    <row r="941" spans="1:6" x14ac:dyDescent="0.2">
      <c r="A941" s="1">
        <f t="shared" si="42"/>
        <v>2016</v>
      </c>
      <c r="B941" s="2">
        <v>42614</v>
      </c>
      <c r="C941" s="5" t="str">
        <f>INDEX('Presidential Data'!$A$2:$B$83,MATCH('FRED Graph'!$A941,'Presidential Data'!$A$2:$A$83,),2)</f>
        <v>Democratic</v>
      </c>
      <c r="D941" s="7">
        <f t="shared" si="43"/>
        <v>1.8596998209434001E-3</v>
      </c>
      <c r="E941" s="1">
        <f t="shared" si="44"/>
        <v>269000</v>
      </c>
      <c r="F941" s="1">
        <v>144916000</v>
      </c>
    </row>
    <row r="942" spans="1:6" x14ac:dyDescent="0.2">
      <c r="A942" s="1">
        <f t="shared" si="42"/>
        <v>2016</v>
      </c>
      <c r="B942" s="2">
        <v>42644</v>
      </c>
      <c r="C942" s="5" t="str">
        <f>INDEX('Presidential Data'!$A$2:$B$83,MATCH('FRED Graph'!$A942,'Presidential Data'!$A$2:$A$83,),2)</f>
        <v>Democratic</v>
      </c>
      <c r="D942" s="7">
        <f t="shared" si="43"/>
        <v>1.0005796461398327E-3</v>
      </c>
      <c r="E942" s="1">
        <f t="shared" si="44"/>
        <v>145000</v>
      </c>
      <c r="F942" s="1">
        <v>145061000</v>
      </c>
    </row>
    <row r="943" spans="1:6" x14ac:dyDescent="0.2">
      <c r="A943" s="1">
        <f t="shared" si="42"/>
        <v>2016</v>
      </c>
      <c r="B943" s="2">
        <v>42675</v>
      </c>
      <c r="C943" s="5" t="str">
        <f>INDEX('Presidential Data'!$A$2:$B$83,MATCH('FRED Graph'!$A943,'Presidential Data'!$A$2:$A$83,),2)</f>
        <v>Democratic</v>
      </c>
      <c r="D943" s="7">
        <f t="shared" si="43"/>
        <v>1.0409413970674406E-3</v>
      </c>
      <c r="E943" s="1">
        <f t="shared" si="44"/>
        <v>151000</v>
      </c>
      <c r="F943" s="1">
        <v>145212000</v>
      </c>
    </row>
    <row r="944" spans="1:6" x14ac:dyDescent="0.2">
      <c r="A944" s="1">
        <f t="shared" si="42"/>
        <v>2016</v>
      </c>
      <c r="B944" s="2">
        <v>42705</v>
      </c>
      <c r="C944" s="5" t="str">
        <f>INDEX('Presidential Data'!$A$2:$B$83,MATCH('FRED Graph'!$A944,'Presidential Data'!$A$2:$A$83,),2)</f>
        <v>Democratic</v>
      </c>
      <c r="D944" s="7">
        <f t="shared" si="43"/>
        <v>1.5838911384734044E-3</v>
      </c>
      <c r="E944" s="1">
        <f t="shared" si="44"/>
        <v>230000</v>
      </c>
      <c r="F944" s="1">
        <v>145442000</v>
      </c>
    </row>
    <row r="945" spans="1:6" x14ac:dyDescent="0.2">
      <c r="A945" s="1">
        <f t="shared" si="42"/>
        <v>2017</v>
      </c>
      <c r="B945" s="2">
        <v>42736</v>
      </c>
      <c r="C945" s="5" t="str">
        <f>INDEX('Presidential Data'!$A$2:$B$83,MATCH('FRED Graph'!$A945,'Presidential Data'!$A$2:$A$83,),2)</f>
        <v>Republican</v>
      </c>
      <c r="D945" s="7">
        <f t="shared" si="43"/>
        <v>1.2719847086811236E-3</v>
      </c>
      <c r="E945" s="1">
        <f t="shared" si="44"/>
        <v>185000</v>
      </c>
      <c r="F945" s="1">
        <v>145627000</v>
      </c>
    </row>
    <row r="946" spans="1:6" x14ac:dyDescent="0.2">
      <c r="A946" s="1">
        <f t="shared" si="42"/>
        <v>2017</v>
      </c>
      <c r="B946" s="2">
        <v>42767</v>
      </c>
      <c r="C946" s="5" t="str">
        <f>INDEX('Presidential Data'!$A$2:$B$83,MATCH('FRED Graph'!$A946,'Presidential Data'!$A$2:$A$83,),2)</f>
        <v>Republican</v>
      </c>
      <c r="D946" s="7">
        <f t="shared" si="43"/>
        <v>1.2909693944117505E-3</v>
      </c>
      <c r="E946" s="1">
        <f t="shared" si="44"/>
        <v>188000</v>
      </c>
      <c r="F946" s="1">
        <v>145815000</v>
      </c>
    </row>
    <row r="947" spans="1:6" x14ac:dyDescent="0.2">
      <c r="A947" s="1">
        <f t="shared" si="42"/>
        <v>2017</v>
      </c>
      <c r="B947" s="2">
        <v>42795</v>
      </c>
      <c r="C947" s="5" t="str">
        <f>INDEX('Presidential Data'!$A$2:$B$83,MATCH('FRED Graph'!$A947,'Presidential Data'!$A$2:$A$83,),2)</f>
        <v>Republican</v>
      </c>
      <c r="D947" s="7">
        <f t="shared" si="43"/>
        <v>8.8468264581833145E-4</v>
      </c>
      <c r="E947" s="1">
        <f t="shared" si="44"/>
        <v>129000</v>
      </c>
      <c r="F947" s="1">
        <v>145944000</v>
      </c>
    </row>
    <row r="948" spans="1:6" x14ac:dyDescent="0.2">
      <c r="A948" s="1">
        <f t="shared" si="42"/>
        <v>2017</v>
      </c>
      <c r="B948" s="2">
        <v>42826</v>
      </c>
      <c r="C948" s="5" t="str">
        <f>INDEX('Presidential Data'!$A$2:$B$83,MATCH('FRED Graph'!$A948,'Presidential Data'!$A$2:$A$83,),2)</f>
        <v>Republican</v>
      </c>
      <c r="D948" s="7">
        <f t="shared" si="43"/>
        <v>1.3498328125856492E-3</v>
      </c>
      <c r="E948" s="1">
        <f t="shared" si="44"/>
        <v>197000</v>
      </c>
      <c r="F948" s="1">
        <v>146141000</v>
      </c>
    </row>
    <row r="949" spans="1:6" x14ac:dyDescent="0.2">
      <c r="A949" s="1">
        <f t="shared" si="42"/>
        <v>2017</v>
      </c>
      <c r="B949" s="2">
        <v>42856</v>
      </c>
      <c r="C949" s="5" t="str">
        <f>INDEX('Presidential Data'!$A$2:$B$83,MATCH('FRED Graph'!$A949,'Presidential Data'!$A$2:$A$83,),2)</f>
        <v>Republican</v>
      </c>
      <c r="D949" s="7">
        <f t="shared" si="43"/>
        <v>1.0606195386647142E-3</v>
      </c>
      <c r="E949" s="1">
        <f t="shared" si="44"/>
        <v>155000</v>
      </c>
      <c r="F949" s="1">
        <v>146296000</v>
      </c>
    </row>
    <row r="950" spans="1:6" x14ac:dyDescent="0.2">
      <c r="A950" s="1">
        <f t="shared" si="42"/>
        <v>2017</v>
      </c>
      <c r="B950" s="2">
        <v>42887</v>
      </c>
      <c r="C950" s="5" t="str">
        <f>INDEX('Presidential Data'!$A$2:$B$83,MATCH('FRED Graph'!$A950,'Presidential Data'!$A$2:$A$83,),2)</f>
        <v>Republican</v>
      </c>
      <c r="D950" s="7">
        <f t="shared" si="43"/>
        <v>1.4764586864986055E-3</v>
      </c>
      <c r="E950" s="1">
        <f t="shared" si="44"/>
        <v>216000</v>
      </c>
      <c r="F950" s="1">
        <v>146512000</v>
      </c>
    </row>
    <row r="951" spans="1:6" x14ac:dyDescent="0.2">
      <c r="A951" s="1">
        <f t="shared" si="42"/>
        <v>2017</v>
      </c>
      <c r="B951" s="2">
        <v>42917</v>
      </c>
      <c r="C951" s="5" t="str">
        <f>INDEX('Presidential Data'!$A$2:$B$83,MATCH('FRED Graph'!$A951,'Presidential Data'!$A$2:$A$83,),2)</f>
        <v>Republican</v>
      </c>
      <c r="D951" s="7">
        <f t="shared" si="43"/>
        <v>1.4674565905864365E-3</v>
      </c>
      <c r="E951" s="1">
        <f t="shared" si="44"/>
        <v>215000</v>
      </c>
      <c r="F951" s="1">
        <v>146727000</v>
      </c>
    </row>
    <row r="952" spans="1:6" x14ac:dyDescent="0.2">
      <c r="A952" s="1">
        <f t="shared" si="42"/>
        <v>2017</v>
      </c>
      <c r="B952" s="2">
        <v>42948</v>
      </c>
      <c r="C952" s="5" t="str">
        <f>INDEX('Presidential Data'!$A$2:$B$83,MATCH('FRED Graph'!$A952,'Presidential Data'!$A$2:$A$83,),2)</f>
        <v>Republican</v>
      </c>
      <c r="D952" s="7">
        <f t="shared" si="43"/>
        <v>1.2540295923722288E-3</v>
      </c>
      <c r="E952" s="1">
        <f t="shared" si="44"/>
        <v>184000</v>
      </c>
      <c r="F952" s="1">
        <v>146911000</v>
      </c>
    </row>
    <row r="953" spans="1:6" x14ac:dyDescent="0.2">
      <c r="A953" s="1">
        <f t="shared" si="42"/>
        <v>2017</v>
      </c>
      <c r="B953" s="2">
        <v>42979</v>
      </c>
      <c r="C953" s="5" t="str">
        <f>INDEX('Presidential Data'!$A$2:$B$83,MATCH('FRED Graph'!$A953,'Presidential Data'!$A$2:$A$83,),2)</f>
        <v>Republican</v>
      </c>
      <c r="D953" s="7">
        <f t="shared" si="43"/>
        <v>1.2252316028071416E-4</v>
      </c>
      <c r="E953" s="1">
        <f t="shared" si="44"/>
        <v>18000</v>
      </c>
      <c r="F953" s="1">
        <v>146929000</v>
      </c>
    </row>
    <row r="954" spans="1:6" x14ac:dyDescent="0.2">
      <c r="A954" s="1">
        <f t="shared" si="42"/>
        <v>2017</v>
      </c>
      <c r="B954" s="2">
        <v>43009</v>
      </c>
      <c r="C954" s="5" t="str">
        <f>INDEX('Presidential Data'!$A$2:$B$83,MATCH('FRED Graph'!$A954,'Presidential Data'!$A$2:$A$83,),2)</f>
        <v>Republican</v>
      </c>
      <c r="D954" s="7">
        <f t="shared" si="43"/>
        <v>1.8172042278923833E-3</v>
      </c>
      <c r="E954" s="1">
        <f t="shared" si="44"/>
        <v>267000</v>
      </c>
      <c r="F954" s="1">
        <v>147196000</v>
      </c>
    </row>
    <row r="955" spans="1:6" x14ac:dyDescent="0.2">
      <c r="A955" s="1">
        <f t="shared" si="42"/>
        <v>2017</v>
      </c>
      <c r="B955" s="2">
        <v>43040</v>
      </c>
      <c r="C955" s="5" t="str">
        <f>INDEX('Presidential Data'!$A$2:$B$83,MATCH('FRED Graph'!$A955,'Presidential Data'!$A$2:$A$83,),2)</f>
        <v>Republican</v>
      </c>
      <c r="D955" s="7">
        <f t="shared" si="43"/>
        <v>1.5285741460365771E-3</v>
      </c>
      <c r="E955" s="1">
        <f t="shared" si="44"/>
        <v>225000</v>
      </c>
      <c r="F955" s="1">
        <v>147421000</v>
      </c>
    </row>
    <row r="956" spans="1:6" x14ac:dyDescent="0.2">
      <c r="A956" s="1">
        <f t="shared" si="42"/>
        <v>2017</v>
      </c>
      <c r="B956" s="2">
        <v>43070</v>
      </c>
      <c r="C956" s="5" t="str">
        <f>INDEX('Presidential Data'!$A$2:$B$83,MATCH('FRED Graph'!$A956,'Presidential Data'!$A$2:$A$83,),2)</f>
        <v>Republican</v>
      </c>
      <c r="D956" s="7">
        <f t="shared" si="43"/>
        <v>8.8182823342671673E-4</v>
      </c>
      <c r="E956" s="1">
        <f t="shared" si="44"/>
        <v>130000</v>
      </c>
      <c r="F956" s="1">
        <v>147551000</v>
      </c>
    </row>
    <row r="957" spans="1:6" x14ac:dyDescent="0.2">
      <c r="A957" s="1">
        <f t="shared" si="42"/>
        <v>2018</v>
      </c>
      <c r="B957" s="2">
        <v>43101</v>
      </c>
      <c r="C957" s="5" t="str">
        <f>INDEX('Presidential Data'!$A$2:$B$83,MATCH('FRED Graph'!$A957,'Presidential Data'!$A$2:$A$83,),2)</f>
        <v>Republican</v>
      </c>
      <c r="D957" s="7">
        <f t="shared" si="43"/>
        <v>8.2005543845856685E-4</v>
      </c>
      <c r="E957" s="1">
        <f t="shared" si="44"/>
        <v>121000</v>
      </c>
      <c r="F957" s="1">
        <v>147672000</v>
      </c>
    </row>
    <row r="958" spans="1:6" x14ac:dyDescent="0.2">
      <c r="A958" s="1">
        <f t="shared" si="42"/>
        <v>2018</v>
      </c>
      <c r="B958" s="2">
        <v>43132</v>
      </c>
      <c r="C958" s="5" t="str">
        <f>INDEX('Presidential Data'!$A$2:$B$83,MATCH('FRED Graph'!$A958,'Presidential Data'!$A$2:$A$83,),2)</f>
        <v>Republican</v>
      </c>
      <c r="D958" s="7">
        <f t="shared" si="43"/>
        <v>2.7493363670838072E-3</v>
      </c>
      <c r="E958" s="1">
        <f t="shared" si="44"/>
        <v>406000</v>
      </c>
      <c r="F958" s="1">
        <v>148078000</v>
      </c>
    </row>
    <row r="959" spans="1:6" x14ac:dyDescent="0.2">
      <c r="A959" s="1">
        <f t="shared" si="42"/>
        <v>2018</v>
      </c>
      <c r="B959" s="2">
        <v>43160</v>
      </c>
      <c r="C959" s="5" t="str">
        <f>INDEX('Presidential Data'!$A$2:$B$83,MATCH('FRED Graph'!$A959,'Presidential Data'!$A$2:$A$83,),2)</f>
        <v>Republican</v>
      </c>
      <c r="D959" s="7">
        <f t="shared" si="43"/>
        <v>1.1885627844784505E-3</v>
      </c>
      <c r="E959" s="1">
        <f t="shared" si="44"/>
        <v>176000</v>
      </c>
      <c r="F959" s="1">
        <v>148254000</v>
      </c>
    </row>
    <row r="960" spans="1:6" x14ac:dyDescent="0.2">
      <c r="A960" s="1">
        <f t="shared" si="42"/>
        <v>2018</v>
      </c>
      <c r="B960" s="2">
        <v>43191</v>
      </c>
      <c r="C960" s="5" t="str">
        <f>INDEX('Presidential Data'!$A$2:$B$83,MATCH('FRED Graph'!$A960,'Presidential Data'!$A$2:$A$83,),2)</f>
        <v>Republican</v>
      </c>
      <c r="D960" s="7">
        <f t="shared" si="43"/>
        <v>9.2408973788228306E-4</v>
      </c>
      <c r="E960" s="1">
        <f t="shared" si="44"/>
        <v>137000</v>
      </c>
      <c r="F960" s="1">
        <v>148391000</v>
      </c>
    </row>
    <row r="961" spans="1:6" x14ac:dyDescent="0.2">
      <c r="A961" s="1">
        <f t="shared" si="42"/>
        <v>2018</v>
      </c>
      <c r="B961" s="2">
        <v>43221</v>
      </c>
      <c r="C961" s="5" t="str">
        <f>INDEX('Presidential Data'!$A$2:$B$83,MATCH('FRED Graph'!$A961,'Presidential Data'!$A$2:$A$83,),2)</f>
        <v>Republican</v>
      </c>
      <c r="D961" s="7">
        <f t="shared" si="43"/>
        <v>1.8734289815420073E-3</v>
      </c>
      <c r="E961" s="1">
        <f t="shared" si="44"/>
        <v>278000</v>
      </c>
      <c r="F961" s="1">
        <v>148669000</v>
      </c>
    </row>
    <row r="962" spans="1:6" x14ac:dyDescent="0.2">
      <c r="A962" s="1">
        <f t="shared" si="42"/>
        <v>2018</v>
      </c>
      <c r="B962" s="2">
        <v>43252</v>
      </c>
      <c r="C962" s="5" t="str">
        <f>INDEX('Presidential Data'!$A$2:$B$83,MATCH('FRED Graph'!$A962,'Presidential Data'!$A$2:$A$83,),2)</f>
        <v>Republican</v>
      </c>
      <c r="D962" s="7">
        <f t="shared" si="43"/>
        <v>1.4730710504543651E-3</v>
      </c>
      <c r="E962" s="1">
        <f t="shared" si="44"/>
        <v>219000</v>
      </c>
      <c r="F962" s="1">
        <v>148888000</v>
      </c>
    </row>
    <row r="963" spans="1:6" x14ac:dyDescent="0.2">
      <c r="A963" s="1">
        <f t="shared" si="42"/>
        <v>2018</v>
      </c>
      <c r="B963" s="2">
        <v>43282</v>
      </c>
      <c r="C963" s="5" t="str">
        <f>INDEX('Presidential Data'!$A$2:$B$83,MATCH('FRED Graph'!$A963,'Presidential Data'!$A$2:$A$83,),2)</f>
        <v>Republican</v>
      </c>
      <c r="D963" s="7">
        <f t="shared" si="43"/>
        <v>9.1343828918381603E-4</v>
      </c>
      <c r="E963" s="1">
        <f t="shared" si="44"/>
        <v>136000</v>
      </c>
      <c r="F963" s="1">
        <v>149024000</v>
      </c>
    </row>
    <row r="964" spans="1:6" x14ac:dyDescent="0.2">
      <c r="A964" s="1">
        <f t="shared" si="42"/>
        <v>2018</v>
      </c>
      <c r="B964" s="2">
        <v>43313</v>
      </c>
      <c r="C964" s="5" t="str">
        <f>INDEX('Presidential Data'!$A$2:$B$83,MATCH('FRED Graph'!$A964,'Presidential Data'!$A$2:$A$83,),2)</f>
        <v>Republican</v>
      </c>
      <c r="D964" s="7">
        <f t="shared" si="43"/>
        <v>1.6373201631951901E-3</v>
      </c>
      <c r="E964" s="1">
        <f t="shared" si="44"/>
        <v>244000</v>
      </c>
      <c r="F964" s="1">
        <v>149268000</v>
      </c>
    </row>
    <row r="965" spans="1:6" x14ac:dyDescent="0.2">
      <c r="A965" s="1">
        <f t="shared" si="42"/>
        <v>2018</v>
      </c>
      <c r="B965" s="2">
        <v>43344</v>
      </c>
      <c r="C965" s="5" t="str">
        <f>INDEX('Presidential Data'!$A$2:$B$83,MATCH('FRED Graph'!$A965,'Presidential Data'!$A$2:$A$83,),2)</f>
        <v>Republican</v>
      </c>
      <c r="D965" s="7">
        <f t="shared" si="43"/>
        <v>5.3594876329822873E-4</v>
      </c>
      <c r="E965" s="1">
        <f t="shared" si="44"/>
        <v>80000</v>
      </c>
      <c r="F965" s="1">
        <v>149348000</v>
      </c>
    </row>
    <row r="966" spans="1:6" x14ac:dyDescent="0.2">
      <c r="A966" s="1">
        <f t="shared" si="42"/>
        <v>2018</v>
      </c>
      <c r="B966" s="2">
        <v>43374</v>
      </c>
      <c r="C966" s="5" t="str">
        <f>INDEX('Presidential Data'!$A$2:$B$83,MATCH('FRED Graph'!$A966,'Presidential Data'!$A$2:$A$83,),2)</f>
        <v>Republican</v>
      </c>
      <c r="D966" s="7">
        <f t="shared" si="43"/>
        <v>1.3458499611645285E-3</v>
      </c>
      <c r="E966" s="1">
        <f t="shared" si="44"/>
        <v>201000</v>
      </c>
      <c r="F966" s="1">
        <v>149549000</v>
      </c>
    </row>
    <row r="967" spans="1:6" x14ac:dyDescent="0.2">
      <c r="A967" s="1">
        <f t="shared" si="42"/>
        <v>2018</v>
      </c>
      <c r="B967" s="2">
        <v>43405</v>
      </c>
      <c r="C967" s="5" t="str">
        <f>INDEX('Presidential Data'!$A$2:$B$83,MATCH('FRED Graph'!$A967,'Presidential Data'!$A$2:$A$83,),2)</f>
        <v>Republican</v>
      </c>
      <c r="D967" s="7">
        <f t="shared" si="43"/>
        <v>8.9602738901630905E-4</v>
      </c>
      <c r="E967" s="1">
        <f t="shared" si="44"/>
        <v>134000</v>
      </c>
      <c r="F967" s="1">
        <v>149683000</v>
      </c>
    </row>
    <row r="968" spans="1:6" x14ac:dyDescent="0.2">
      <c r="A968" s="1">
        <f t="shared" si="42"/>
        <v>2018</v>
      </c>
      <c r="B968" s="2">
        <v>43435</v>
      </c>
      <c r="C968" s="5" t="str">
        <f>INDEX('Presidential Data'!$A$2:$B$83,MATCH('FRED Graph'!$A968,'Presidential Data'!$A$2:$A$83,),2)</f>
        <v>Republican</v>
      </c>
      <c r="D968" s="7">
        <f t="shared" si="43"/>
        <v>1.2159029415498086E-3</v>
      </c>
      <c r="E968" s="1">
        <f t="shared" si="44"/>
        <v>182000</v>
      </c>
      <c r="F968" s="1">
        <v>149865000</v>
      </c>
    </row>
    <row r="969" spans="1:6" x14ac:dyDescent="0.2">
      <c r="A969" s="1">
        <f t="shared" ref="A969:A989" si="45">YEAR(B969)</f>
        <v>2019</v>
      </c>
      <c r="B969" s="2">
        <v>43466</v>
      </c>
      <c r="C969" s="5" t="str">
        <f>INDEX('Presidential Data'!$A$2:$B$83,MATCH('FRED Graph'!$A969,'Presidential Data'!$A$2:$A$83,),2)</f>
        <v>Republican</v>
      </c>
      <c r="D969" s="7">
        <f t="shared" si="43"/>
        <v>1.7949487872418509E-3</v>
      </c>
      <c r="E969" s="1">
        <f t="shared" si="44"/>
        <v>269000</v>
      </c>
      <c r="F969" s="1">
        <v>150134000</v>
      </c>
    </row>
    <row r="970" spans="1:6" x14ac:dyDescent="0.2">
      <c r="A970" s="1">
        <f t="shared" si="45"/>
        <v>2019</v>
      </c>
      <c r="B970" s="2">
        <v>43497</v>
      </c>
      <c r="C970" s="5" t="str">
        <f>INDEX('Presidential Data'!$A$2:$B$83,MATCH('FRED Graph'!$A970,'Presidential Data'!$A$2:$A$83,),2)</f>
        <v>Republican</v>
      </c>
      <c r="D970" s="7">
        <f t="shared" si="43"/>
        <v>6.6607164266588516E-6</v>
      </c>
      <c r="E970" s="1">
        <f t="shared" si="44"/>
        <v>1000</v>
      </c>
      <c r="F970" s="1">
        <v>150135000</v>
      </c>
    </row>
    <row r="971" spans="1:6" x14ac:dyDescent="0.2">
      <c r="A971" s="1">
        <f t="shared" si="45"/>
        <v>2019</v>
      </c>
      <c r="B971" s="2">
        <v>43525</v>
      </c>
      <c r="C971" s="5" t="str">
        <f>INDEX('Presidential Data'!$A$2:$B$83,MATCH('FRED Graph'!$A971,'Presidential Data'!$A$2:$A$83,),2)</f>
        <v>Republican</v>
      </c>
      <c r="D971" s="7">
        <f t="shared" ref="D971:D989" si="46">E971/F970</f>
        <v>9.791187930862223E-4</v>
      </c>
      <c r="E971" s="1">
        <f t="shared" ref="E971:E989" si="47">F971-F970</f>
        <v>147000</v>
      </c>
      <c r="F971" s="1">
        <v>150282000</v>
      </c>
    </row>
    <row r="972" spans="1:6" x14ac:dyDescent="0.2">
      <c r="A972" s="1">
        <f t="shared" si="45"/>
        <v>2019</v>
      </c>
      <c r="B972" s="2">
        <v>43556</v>
      </c>
      <c r="C972" s="5" t="str">
        <f>INDEX('Presidential Data'!$A$2:$B$83,MATCH('FRED Graph'!$A972,'Presidential Data'!$A$2:$A$83,),2)</f>
        <v>Republican</v>
      </c>
      <c r="D972" s="7">
        <f t="shared" si="46"/>
        <v>1.3973729388749151E-3</v>
      </c>
      <c r="E972" s="1">
        <f t="shared" si="47"/>
        <v>210000</v>
      </c>
      <c r="F972" s="1">
        <v>150492000</v>
      </c>
    </row>
    <row r="973" spans="1:6" x14ac:dyDescent="0.2">
      <c r="A973" s="1">
        <f t="shared" si="45"/>
        <v>2019</v>
      </c>
      <c r="B973" s="2">
        <v>43586</v>
      </c>
      <c r="C973" s="5" t="str">
        <f>INDEX('Presidential Data'!$A$2:$B$83,MATCH('FRED Graph'!$A973,'Presidential Data'!$A$2:$A$83,),2)</f>
        <v>Republican</v>
      </c>
      <c r="D973" s="7">
        <f t="shared" si="46"/>
        <v>5.6481407649576054E-4</v>
      </c>
      <c r="E973" s="1">
        <f t="shared" si="47"/>
        <v>85000</v>
      </c>
      <c r="F973" s="1">
        <v>150577000</v>
      </c>
    </row>
    <row r="974" spans="1:6" x14ac:dyDescent="0.2">
      <c r="A974" s="1">
        <f t="shared" si="45"/>
        <v>2019</v>
      </c>
      <c r="B974" s="2">
        <v>43617</v>
      </c>
      <c r="C974" s="5" t="str">
        <f>INDEX('Presidential Data'!$A$2:$B$83,MATCH('FRED Graph'!$A974,'Presidential Data'!$A$2:$A$83,),2)</f>
        <v>Republican</v>
      </c>
      <c r="D974" s="7">
        <f t="shared" si="46"/>
        <v>1.2086839291525265E-3</v>
      </c>
      <c r="E974" s="1">
        <f t="shared" si="47"/>
        <v>182000</v>
      </c>
      <c r="F974" s="1">
        <v>150759000</v>
      </c>
    </row>
    <row r="975" spans="1:6" x14ac:dyDescent="0.2">
      <c r="A975" s="1">
        <f t="shared" si="45"/>
        <v>2019</v>
      </c>
      <c r="B975" s="2">
        <v>43647</v>
      </c>
      <c r="C975" s="5" t="str">
        <f>INDEX('Presidential Data'!$A$2:$B$83,MATCH('FRED Graph'!$A975,'Presidential Data'!$A$2:$A$83,),2)</f>
        <v>Republican</v>
      </c>
      <c r="D975" s="7">
        <f t="shared" si="46"/>
        <v>1.2868220139427829E-3</v>
      </c>
      <c r="E975" s="1">
        <f t="shared" si="47"/>
        <v>194000</v>
      </c>
      <c r="F975" s="1">
        <v>150953000</v>
      </c>
    </row>
    <row r="976" spans="1:6" x14ac:dyDescent="0.2">
      <c r="A976" s="1">
        <f t="shared" si="45"/>
        <v>2019</v>
      </c>
      <c r="B976" s="2">
        <v>43678</v>
      </c>
      <c r="C976" s="5" t="str">
        <f>INDEX('Presidential Data'!$A$2:$B$83,MATCH('FRED Graph'!$A976,'Presidential Data'!$A$2:$A$83,),2)</f>
        <v>Republican</v>
      </c>
      <c r="D976" s="7">
        <f t="shared" si="46"/>
        <v>1.3712877518167906E-3</v>
      </c>
      <c r="E976" s="1">
        <f t="shared" si="47"/>
        <v>207000</v>
      </c>
      <c r="F976" s="1">
        <v>151160000</v>
      </c>
    </row>
    <row r="977" spans="1:6" x14ac:dyDescent="0.2">
      <c r="A977" s="1">
        <f t="shared" si="45"/>
        <v>2019</v>
      </c>
      <c r="B977" s="2">
        <v>43709</v>
      </c>
      <c r="C977" s="5" t="str">
        <f>INDEX('Presidential Data'!$A$2:$B$83,MATCH('FRED Graph'!$A977,'Presidential Data'!$A$2:$A$83,),2)</f>
        <v>Republican</v>
      </c>
      <c r="D977" s="7">
        <f t="shared" si="46"/>
        <v>1.3760254035459117E-3</v>
      </c>
      <c r="E977" s="1">
        <f t="shared" si="47"/>
        <v>208000</v>
      </c>
      <c r="F977" s="1">
        <v>151368000</v>
      </c>
    </row>
    <row r="978" spans="1:6" x14ac:dyDescent="0.2">
      <c r="A978" s="1">
        <f t="shared" si="45"/>
        <v>2019</v>
      </c>
      <c r="B978" s="2">
        <v>43739</v>
      </c>
      <c r="C978" s="5" t="str">
        <f>INDEX('Presidential Data'!$A$2:$B$83,MATCH('FRED Graph'!$A978,'Presidential Data'!$A$2:$A$83,),2)</f>
        <v>Republican</v>
      </c>
      <c r="D978" s="7">
        <f t="shared" si="46"/>
        <v>1.2221869880027483E-3</v>
      </c>
      <c r="E978" s="1">
        <f t="shared" si="47"/>
        <v>185000</v>
      </c>
      <c r="F978" s="1">
        <v>151553000</v>
      </c>
    </row>
    <row r="979" spans="1:6" x14ac:dyDescent="0.2">
      <c r="A979" s="1">
        <f t="shared" si="45"/>
        <v>2019</v>
      </c>
      <c r="B979" s="2">
        <v>43770</v>
      </c>
      <c r="C979" s="5" t="str">
        <f>INDEX('Presidential Data'!$A$2:$B$83,MATCH('FRED Graph'!$A979,'Presidential Data'!$A$2:$A$83,),2)</f>
        <v>Republican</v>
      </c>
      <c r="D979" s="7">
        <f t="shared" si="46"/>
        <v>1.7221698019834646E-3</v>
      </c>
      <c r="E979" s="1">
        <f t="shared" si="47"/>
        <v>261000</v>
      </c>
      <c r="F979" s="1">
        <v>151814000</v>
      </c>
    </row>
    <row r="980" spans="1:6" x14ac:dyDescent="0.2">
      <c r="A980" s="1">
        <f t="shared" si="45"/>
        <v>2019</v>
      </c>
      <c r="B980" s="2">
        <v>43800</v>
      </c>
      <c r="C980" s="5" t="str">
        <f>INDEX('Presidential Data'!$A$2:$B$83,MATCH('FRED Graph'!$A980,'Presidential Data'!$A$2:$A$83,),2)</f>
        <v>Republican</v>
      </c>
      <c r="D980" s="7">
        <f t="shared" si="46"/>
        <v>1.2120094325951494E-3</v>
      </c>
      <c r="E980" s="1">
        <f t="shared" si="47"/>
        <v>184000</v>
      </c>
      <c r="F980" s="1">
        <v>151998000</v>
      </c>
    </row>
    <row r="981" spans="1:6" x14ac:dyDescent="0.2">
      <c r="A981" s="1">
        <f t="shared" si="45"/>
        <v>2020</v>
      </c>
      <c r="B981" s="2">
        <v>43831</v>
      </c>
      <c r="C981" s="5" t="str">
        <f>INDEX('Presidential Data'!$A$2:$B$83,MATCH('FRED Graph'!$A981,'Presidential Data'!$A$2:$A$83,),2)</f>
        <v>Republican</v>
      </c>
      <c r="D981" s="7">
        <f t="shared" si="46"/>
        <v>1.4079132620166055E-3</v>
      </c>
      <c r="E981" s="1">
        <f t="shared" si="47"/>
        <v>214000</v>
      </c>
      <c r="F981" s="1">
        <v>152212000</v>
      </c>
    </row>
    <row r="982" spans="1:6" x14ac:dyDescent="0.2">
      <c r="A982" s="1">
        <f t="shared" si="45"/>
        <v>2020</v>
      </c>
      <c r="B982" s="2">
        <v>43862</v>
      </c>
      <c r="C982" s="5" t="str">
        <f>INDEX('Presidential Data'!$A$2:$B$83,MATCH('FRED Graph'!$A982,'Presidential Data'!$A$2:$A$83,),2)</f>
        <v>Republican</v>
      </c>
      <c r="D982" s="7">
        <f t="shared" si="46"/>
        <v>1.6490158463196068E-3</v>
      </c>
      <c r="E982" s="1">
        <f t="shared" si="47"/>
        <v>251000</v>
      </c>
      <c r="F982" s="1">
        <v>152463000</v>
      </c>
    </row>
    <row r="983" spans="1:6" x14ac:dyDescent="0.2">
      <c r="A983" s="1">
        <f t="shared" si="45"/>
        <v>2020</v>
      </c>
      <c r="B983" s="2">
        <v>43891</v>
      </c>
      <c r="C983" s="5" t="str">
        <f>INDEX('Presidential Data'!$A$2:$B$83,MATCH('FRED Graph'!$A983,'Presidential Data'!$A$2:$A$83,),2)</f>
        <v>Republican</v>
      </c>
      <c r="D983" s="7">
        <f t="shared" si="46"/>
        <v>-9.0054636206817387E-3</v>
      </c>
      <c r="E983" s="1">
        <f t="shared" si="47"/>
        <v>-1373000</v>
      </c>
      <c r="F983" s="1">
        <v>151090000</v>
      </c>
    </row>
    <row r="984" spans="1:6" x14ac:dyDescent="0.2">
      <c r="A984" s="1">
        <f t="shared" si="45"/>
        <v>2020</v>
      </c>
      <c r="B984" s="2">
        <v>43922</v>
      </c>
      <c r="C984" s="5" t="str">
        <f>INDEX('Presidential Data'!$A$2:$B$83,MATCH('FRED Graph'!$A984,'Presidential Data'!$A$2:$A$83,),2)</f>
        <v>Republican</v>
      </c>
      <c r="D984" s="7">
        <f t="shared" si="46"/>
        <v>-0.13758025018201073</v>
      </c>
      <c r="E984" s="1">
        <f t="shared" si="47"/>
        <v>-20787000</v>
      </c>
      <c r="F984" s="1">
        <v>130303000</v>
      </c>
    </row>
    <row r="985" spans="1:6" x14ac:dyDescent="0.2">
      <c r="A985" s="1">
        <f t="shared" si="45"/>
        <v>2020</v>
      </c>
      <c r="B985" s="2">
        <v>43952</v>
      </c>
      <c r="C985" s="5" t="str">
        <f>INDEX('Presidential Data'!$A$2:$B$83,MATCH('FRED Graph'!$A985,'Presidential Data'!$A$2:$A$83,),2)</f>
        <v>Republican</v>
      </c>
      <c r="D985" s="7">
        <f t="shared" si="46"/>
        <v>2.0912795561115246E-2</v>
      </c>
      <c r="E985" s="1">
        <f t="shared" si="47"/>
        <v>2725000</v>
      </c>
      <c r="F985" s="1">
        <v>133028000</v>
      </c>
    </row>
    <row r="986" spans="1:6" x14ac:dyDescent="0.2">
      <c r="A986" s="1">
        <f t="shared" si="45"/>
        <v>2020</v>
      </c>
      <c r="B986" s="2">
        <v>43983</v>
      </c>
      <c r="C986" s="5" t="str">
        <f>INDEX('Presidential Data'!$A$2:$B$83,MATCH('FRED Graph'!$A986,'Presidential Data'!$A$2:$A$83,),2)</f>
        <v>Republican</v>
      </c>
      <c r="D986" s="7">
        <f t="shared" si="46"/>
        <v>3.5939802146916437E-2</v>
      </c>
      <c r="E986" s="1">
        <f t="shared" si="47"/>
        <v>4781000</v>
      </c>
      <c r="F986" s="1">
        <v>137809000</v>
      </c>
    </row>
    <row r="987" spans="1:6" x14ac:dyDescent="0.2">
      <c r="A987" s="1">
        <f t="shared" si="45"/>
        <v>2020</v>
      </c>
      <c r="B987" s="2">
        <v>44013</v>
      </c>
      <c r="C987" s="5" t="str">
        <f>INDEX('Presidential Data'!$A$2:$B$83,MATCH('FRED Graph'!$A987,'Presidential Data'!$A$2:$A$83,),2)</f>
        <v>Republican</v>
      </c>
      <c r="D987" s="7">
        <f t="shared" si="46"/>
        <v>1.2778555827268176E-2</v>
      </c>
      <c r="E987" s="1">
        <f t="shared" si="47"/>
        <v>1761000</v>
      </c>
      <c r="F987" s="1">
        <v>139570000</v>
      </c>
    </row>
    <row r="988" spans="1:6" x14ac:dyDescent="0.2">
      <c r="A988" s="1">
        <f t="shared" si="45"/>
        <v>2020</v>
      </c>
      <c r="B988" s="2">
        <v>44044</v>
      </c>
      <c r="C988" s="5" t="str">
        <f>INDEX('Presidential Data'!$A$2:$B$83,MATCH('FRED Graph'!$A988,'Presidential Data'!$A$2:$A$83,),2)</f>
        <v>Republican</v>
      </c>
      <c r="D988" s="7">
        <f t="shared" si="46"/>
        <v>1.0668481765422368E-2</v>
      </c>
      <c r="E988" s="1">
        <f t="shared" si="47"/>
        <v>1489000</v>
      </c>
      <c r="F988" s="1">
        <v>141059000</v>
      </c>
    </row>
    <row r="989" spans="1:6" x14ac:dyDescent="0.2">
      <c r="A989" s="1">
        <f t="shared" si="45"/>
        <v>2020</v>
      </c>
      <c r="B989" s="2">
        <v>44075</v>
      </c>
      <c r="C989" s="5" t="str">
        <f>INDEX('Presidential Data'!$A$2:$B$83,MATCH('FRED Graph'!$A989,'Presidential Data'!$A$2:$A$83,),2)</f>
        <v>Republican</v>
      </c>
      <c r="D989" s="7">
        <f t="shared" si="46"/>
        <v>4.6859824612396229E-3</v>
      </c>
      <c r="E989" s="1">
        <f t="shared" si="47"/>
        <v>661000</v>
      </c>
      <c r="F989" s="1">
        <v>141720000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workbookViewId="0"/>
  </sheetViews>
  <sheetFormatPr defaultRowHeight="12.75" x14ac:dyDescent="0.2"/>
  <cols>
    <col min="2" max="2" width="10.42578125" bestFit="1" customWidth="1"/>
    <col min="4" max="4" width="19.42578125" bestFit="1" customWidth="1"/>
    <col min="5" max="5" width="18.85546875" style="2" bestFit="1" customWidth="1"/>
    <col min="6" max="6" width="18.42578125" style="2" bestFit="1" customWidth="1"/>
  </cols>
  <sheetData>
    <row r="1" spans="1:6" x14ac:dyDescent="0.2">
      <c r="A1" s="4" t="s">
        <v>7</v>
      </c>
      <c r="B1" t="s">
        <v>27</v>
      </c>
      <c r="C1" s="4" t="s">
        <v>30</v>
      </c>
      <c r="D1" t="s">
        <v>24</v>
      </c>
      <c r="E1" s="2" t="s">
        <v>25</v>
      </c>
      <c r="F1" s="2" t="s">
        <v>26</v>
      </c>
    </row>
    <row r="2" spans="1:6" x14ac:dyDescent="0.2">
      <c r="A2">
        <v>1939</v>
      </c>
      <c r="B2" t="s">
        <v>11</v>
      </c>
      <c r="C2">
        <v>32</v>
      </c>
      <c r="D2" t="s">
        <v>28</v>
      </c>
      <c r="E2" s="2">
        <v>1933</v>
      </c>
      <c r="F2" s="3">
        <v>16539</v>
      </c>
    </row>
    <row r="3" spans="1:6" x14ac:dyDescent="0.2">
      <c r="A3">
        <v>1940</v>
      </c>
      <c r="B3" t="s">
        <v>11</v>
      </c>
      <c r="C3">
        <v>32</v>
      </c>
      <c r="D3" t="s">
        <v>28</v>
      </c>
      <c r="E3" s="2">
        <v>1933</v>
      </c>
      <c r="F3" s="3">
        <v>16539</v>
      </c>
    </row>
    <row r="4" spans="1:6" x14ac:dyDescent="0.2">
      <c r="A4">
        <v>1941</v>
      </c>
      <c r="B4" t="s">
        <v>11</v>
      </c>
      <c r="C4">
        <v>32</v>
      </c>
      <c r="D4" t="s">
        <v>28</v>
      </c>
      <c r="E4" s="2">
        <v>1933</v>
      </c>
      <c r="F4" s="3">
        <v>16539</v>
      </c>
    </row>
    <row r="5" spans="1:6" x14ac:dyDescent="0.2">
      <c r="A5">
        <v>1942</v>
      </c>
      <c r="B5" t="s">
        <v>11</v>
      </c>
      <c r="C5">
        <v>32</v>
      </c>
      <c r="D5" t="s">
        <v>28</v>
      </c>
      <c r="E5" s="2">
        <v>1933</v>
      </c>
      <c r="F5" s="3">
        <v>16539</v>
      </c>
    </row>
    <row r="6" spans="1:6" x14ac:dyDescent="0.2">
      <c r="A6">
        <v>1943</v>
      </c>
      <c r="B6" t="s">
        <v>11</v>
      </c>
      <c r="C6">
        <v>32</v>
      </c>
      <c r="D6" t="s">
        <v>28</v>
      </c>
      <c r="E6" s="2">
        <v>1933</v>
      </c>
      <c r="F6" s="3">
        <v>16539</v>
      </c>
    </row>
    <row r="7" spans="1:6" x14ac:dyDescent="0.2">
      <c r="A7">
        <v>1944</v>
      </c>
      <c r="B7" t="s">
        <v>11</v>
      </c>
      <c r="C7">
        <v>32</v>
      </c>
      <c r="D7" t="s">
        <v>28</v>
      </c>
      <c r="E7" s="2">
        <v>1933</v>
      </c>
      <c r="F7" s="3">
        <v>16539</v>
      </c>
    </row>
    <row r="8" spans="1:6" x14ac:dyDescent="0.2">
      <c r="A8">
        <v>1945</v>
      </c>
      <c r="B8" t="s">
        <v>11</v>
      </c>
      <c r="C8">
        <v>33</v>
      </c>
      <c r="D8" t="s">
        <v>12</v>
      </c>
      <c r="E8" s="2">
        <v>16539</v>
      </c>
      <c r="F8" s="2">
        <v>19379</v>
      </c>
    </row>
    <row r="9" spans="1:6" x14ac:dyDescent="0.2">
      <c r="A9">
        <v>1946</v>
      </c>
      <c r="B9" t="s">
        <v>11</v>
      </c>
      <c r="C9">
        <v>33</v>
      </c>
      <c r="D9" t="s">
        <v>12</v>
      </c>
      <c r="E9" s="2">
        <v>16539</v>
      </c>
      <c r="F9" s="2">
        <v>19379</v>
      </c>
    </row>
    <row r="10" spans="1:6" x14ac:dyDescent="0.2">
      <c r="A10">
        <v>1947</v>
      </c>
      <c r="B10" t="s">
        <v>11</v>
      </c>
      <c r="C10">
        <v>33</v>
      </c>
      <c r="D10" t="s">
        <v>12</v>
      </c>
      <c r="E10" s="2">
        <v>16539</v>
      </c>
      <c r="F10" s="2">
        <v>19379</v>
      </c>
    </row>
    <row r="11" spans="1:6" x14ac:dyDescent="0.2">
      <c r="A11">
        <v>1948</v>
      </c>
      <c r="B11" t="s">
        <v>11</v>
      </c>
      <c r="C11">
        <v>33</v>
      </c>
      <c r="D11" t="s">
        <v>12</v>
      </c>
      <c r="E11" s="2">
        <v>16539</v>
      </c>
      <c r="F11" s="2">
        <v>19379</v>
      </c>
    </row>
    <row r="12" spans="1:6" x14ac:dyDescent="0.2">
      <c r="A12">
        <v>1949</v>
      </c>
      <c r="B12" t="s">
        <v>11</v>
      </c>
      <c r="C12">
        <v>33</v>
      </c>
      <c r="D12" t="s">
        <v>12</v>
      </c>
      <c r="E12" s="2">
        <v>16539</v>
      </c>
      <c r="F12" s="2">
        <v>19379</v>
      </c>
    </row>
    <row r="13" spans="1:6" x14ac:dyDescent="0.2">
      <c r="A13">
        <v>1950</v>
      </c>
      <c r="B13" t="s">
        <v>11</v>
      </c>
      <c r="C13">
        <v>33</v>
      </c>
      <c r="D13" t="s">
        <v>12</v>
      </c>
      <c r="E13" s="2">
        <v>16539</v>
      </c>
      <c r="F13" s="2">
        <v>19379</v>
      </c>
    </row>
    <row r="14" spans="1:6" x14ac:dyDescent="0.2">
      <c r="A14">
        <v>1951</v>
      </c>
      <c r="B14" t="s">
        <v>11</v>
      </c>
      <c r="C14">
        <v>33</v>
      </c>
      <c r="D14" t="s">
        <v>12</v>
      </c>
      <c r="E14" s="2">
        <v>16539</v>
      </c>
      <c r="F14" s="2">
        <v>19379</v>
      </c>
    </row>
    <row r="15" spans="1:6" x14ac:dyDescent="0.2">
      <c r="A15">
        <v>1952</v>
      </c>
      <c r="B15" t="s">
        <v>11</v>
      </c>
      <c r="C15">
        <v>33</v>
      </c>
      <c r="D15" t="s">
        <v>12</v>
      </c>
      <c r="E15" s="2">
        <v>16539</v>
      </c>
      <c r="F15" s="2">
        <v>19379</v>
      </c>
    </row>
    <row r="16" spans="1:6" x14ac:dyDescent="0.2">
      <c r="A16">
        <v>1953</v>
      </c>
      <c r="B16" t="s">
        <v>10</v>
      </c>
      <c r="C16">
        <v>34</v>
      </c>
      <c r="D16" t="s">
        <v>13</v>
      </c>
      <c r="E16" s="2">
        <v>19379</v>
      </c>
      <c r="F16" s="2">
        <v>22301</v>
      </c>
    </row>
    <row r="17" spans="1:6" x14ac:dyDescent="0.2">
      <c r="A17">
        <v>1954</v>
      </c>
      <c r="B17" t="s">
        <v>10</v>
      </c>
      <c r="C17">
        <v>34</v>
      </c>
      <c r="D17" t="s">
        <v>13</v>
      </c>
      <c r="E17" s="2">
        <v>19379</v>
      </c>
      <c r="F17" s="2">
        <v>22301</v>
      </c>
    </row>
    <row r="18" spans="1:6" x14ac:dyDescent="0.2">
      <c r="A18">
        <v>1955</v>
      </c>
      <c r="B18" t="s">
        <v>10</v>
      </c>
      <c r="C18">
        <v>34</v>
      </c>
      <c r="D18" t="s">
        <v>13</v>
      </c>
      <c r="E18" s="2">
        <v>19379</v>
      </c>
      <c r="F18" s="2">
        <v>22301</v>
      </c>
    </row>
    <row r="19" spans="1:6" x14ac:dyDescent="0.2">
      <c r="A19">
        <v>1956</v>
      </c>
      <c r="B19" t="s">
        <v>10</v>
      </c>
      <c r="C19">
        <v>34</v>
      </c>
      <c r="D19" t="s">
        <v>13</v>
      </c>
      <c r="E19" s="2">
        <v>19379</v>
      </c>
      <c r="F19" s="2">
        <v>22301</v>
      </c>
    </row>
    <row r="20" spans="1:6" x14ac:dyDescent="0.2">
      <c r="A20">
        <v>1957</v>
      </c>
      <c r="B20" t="s">
        <v>10</v>
      </c>
      <c r="C20">
        <v>34</v>
      </c>
      <c r="D20" t="s">
        <v>13</v>
      </c>
      <c r="E20" s="2">
        <v>19379</v>
      </c>
      <c r="F20" s="2">
        <v>22301</v>
      </c>
    </row>
    <row r="21" spans="1:6" x14ac:dyDescent="0.2">
      <c r="A21">
        <v>1958</v>
      </c>
      <c r="B21" t="s">
        <v>10</v>
      </c>
      <c r="C21">
        <v>34</v>
      </c>
      <c r="D21" t="s">
        <v>13</v>
      </c>
      <c r="E21" s="2">
        <v>19379</v>
      </c>
      <c r="F21" s="2">
        <v>22301</v>
      </c>
    </row>
    <row r="22" spans="1:6" x14ac:dyDescent="0.2">
      <c r="A22">
        <v>1959</v>
      </c>
      <c r="B22" t="s">
        <v>10</v>
      </c>
      <c r="C22">
        <v>34</v>
      </c>
      <c r="D22" t="s">
        <v>13</v>
      </c>
      <c r="E22" s="2">
        <v>19379</v>
      </c>
      <c r="F22" s="2">
        <v>22301</v>
      </c>
    </row>
    <row r="23" spans="1:6" x14ac:dyDescent="0.2">
      <c r="A23">
        <v>1960</v>
      </c>
      <c r="B23" t="s">
        <v>10</v>
      </c>
      <c r="C23">
        <v>34</v>
      </c>
      <c r="D23" t="s">
        <v>13</v>
      </c>
      <c r="E23" s="2">
        <v>19379</v>
      </c>
      <c r="F23" s="2">
        <v>22301</v>
      </c>
    </row>
    <row r="24" spans="1:6" x14ac:dyDescent="0.2">
      <c r="A24">
        <v>1961</v>
      </c>
      <c r="B24" t="s">
        <v>11</v>
      </c>
      <c r="C24">
        <v>35</v>
      </c>
      <c r="D24" t="s">
        <v>29</v>
      </c>
      <c r="E24" s="2">
        <v>22301</v>
      </c>
      <c r="F24" s="2">
        <v>23337</v>
      </c>
    </row>
    <row r="25" spans="1:6" x14ac:dyDescent="0.2">
      <c r="A25">
        <v>1962</v>
      </c>
      <c r="B25" t="s">
        <v>11</v>
      </c>
      <c r="C25">
        <v>35</v>
      </c>
      <c r="D25" t="s">
        <v>29</v>
      </c>
      <c r="E25" s="2">
        <v>22301</v>
      </c>
      <c r="F25" s="2">
        <v>23337</v>
      </c>
    </row>
    <row r="26" spans="1:6" x14ac:dyDescent="0.2">
      <c r="A26">
        <v>1963</v>
      </c>
      <c r="B26" t="s">
        <v>11</v>
      </c>
      <c r="C26">
        <v>36</v>
      </c>
      <c r="D26" t="s">
        <v>15</v>
      </c>
      <c r="E26" s="2">
        <v>23337</v>
      </c>
      <c r="F26" s="2">
        <v>25223</v>
      </c>
    </row>
    <row r="27" spans="1:6" x14ac:dyDescent="0.2">
      <c r="A27">
        <v>1964</v>
      </c>
      <c r="B27" t="s">
        <v>11</v>
      </c>
      <c r="C27">
        <v>36</v>
      </c>
      <c r="D27" t="s">
        <v>15</v>
      </c>
      <c r="E27" s="2">
        <v>23337</v>
      </c>
      <c r="F27" s="2">
        <v>25223</v>
      </c>
    </row>
    <row r="28" spans="1:6" x14ac:dyDescent="0.2">
      <c r="A28">
        <v>1965</v>
      </c>
      <c r="B28" t="s">
        <v>11</v>
      </c>
      <c r="C28">
        <v>36</v>
      </c>
      <c r="D28" t="s">
        <v>15</v>
      </c>
      <c r="E28" s="2">
        <v>23337</v>
      </c>
      <c r="F28" s="2">
        <v>25223</v>
      </c>
    </row>
    <row r="29" spans="1:6" x14ac:dyDescent="0.2">
      <c r="A29">
        <v>1966</v>
      </c>
      <c r="B29" t="s">
        <v>11</v>
      </c>
      <c r="C29">
        <v>36</v>
      </c>
      <c r="D29" t="s">
        <v>15</v>
      </c>
      <c r="E29" s="2">
        <v>23337</v>
      </c>
      <c r="F29" s="2">
        <v>25223</v>
      </c>
    </row>
    <row r="30" spans="1:6" x14ac:dyDescent="0.2">
      <c r="A30">
        <v>1967</v>
      </c>
      <c r="B30" t="s">
        <v>11</v>
      </c>
      <c r="C30">
        <v>36</v>
      </c>
      <c r="D30" t="s">
        <v>15</v>
      </c>
      <c r="E30" s="2">
        <v>23337</v>
      </c>
      <c r="F30" s="2">
        <v>25223</v>
      </c>
    </row>
    <row r="31" spans="1:6" x14ac:dyDescent="0.2">
      <c r="A31">
        <v>1968</v>
      </c>
      <c r="B31" t="s">
        <v>11</v>
      </c>
      <c r="C31">
        <v>36</v>
      </c>
      <c r="D31" t="s">
        <v>15</v>
      </c>
      <c r="E31" s="2">
        <v>23337</v>
      </c>
      <c r="F31" s="2">
        <v>25223</v>
      </c>
    </row>
    <row r="32" spans="1:6" x14ac:dyDescent="0.2">
      <c r="A32">
        <v>1969</v>
      </c>
      <c r="B32" t="s">
        <v>10</v>
      </c>
      <c r="C32">
        <v>37</v>
      </c>
      <c r="D32" t="s">
        <v>14</v>
      </c>
      <c r="E32" s="2">
        <v>25223</v>
      </c>
      <c r="F32" s="2">
        <v>27250</v>
      </c>
    </row>
    <row r="33" spans="1:6" x14ac:dyDescent="0.2">
      <c r="A33">
        <v>1970</v>
      </c>
      <c r="B33" t="s">
        <v>10</v>
      </c>
      <c r="C33">
        <v>37</v>
      </c>
      <c r="D33" t="s">
        <v>14</v>
      </c>
      <c r="E33" s="2">
        <v>25223</v>
      </c>
      <c r="F33" s="2">
        <v>27250</v>
      </c>
    </row>
    <row r="34" spans="1:6" x14ac:dyDescent="0.2">
      <c r="A34">
        <v>1971</v>
      </c>
      <c r="B34" t="s">
        <v>10</v>
      </c>
      <c r="C34">
        <v>37</v>
      </c>
      <c r="D34" t="s">
        <v>14</v>
      </c>
      <c r="E34" s="2">
        <v>25223</v>
      </c>
      <c r="F34" s="2">
        <v>27250</v>
      </c>
    </row>
    <row r="35" spans="1:6" x14ac:dyDescent="0.2">
      <c r="A35">
        <v>1972</v>
      </c>
      <c r="B35" t="s">
        <v>10</v>
      </c>
      <c r="C35">
        <v>37</v>
      </c>
      <c r="D35" t="s">
        <v>14</v>
      </c>
      <c r="E35" s="2">
        <v>25223</v>
      </c>
      <c r="F35" s="2">
        <v>27250</v>
      </c>
    </row>
    <row r="36" spans="1:6" x14ac:dyDescent="0.2">
      <c r="A36">
        <v>1973</v>
      </c>
      <c r="B36" t="s">
        <v>10</v>
      </c>
      <c r="C36">
        <v>37</v>
      </c>
      <c r="D36" t="s">
        <v>14</v>
      </c>
      <c r="E36" s="2">
        <v>25223</v>
      </c>
      <c r="F36" s="2">
        <v>27250</v>
      </c>
    </row>
    <row r="37" spans="1:6" x14ac:dyDescent="0.2">
      <c r="A37">
        <v>1974</v>
      </c>
      <c r="B37" t="s">
        <v>10</v>
      </c>
      <c r="C37">
        <v>38</v>
      </c>
      <c r="D37" t="s">
        <v>16</v>
      </c>
      <c r="E37" s="2">
        <v>27250</v>
      </c>
      <c r="F37" s="2">
        <v>28145</v>
      </c>
    </row>
    <row r="38" spans="1:6" x14ac:dyDescent="0.2">
      <c r="A38">
        <v>1975</v>
      </c>
      <c r="B38" t="s">
        <v>10</v>
      </c>
      <c r="C38">
        <v>38</v>
      </c>
      <c r="D38" t="s">
        <v>16</v>
      </c>
      <c r="E38" s="2">
        <v>27250</v>
      </c>
      <c r="F38" s="2">
        <v>28145</v>
      </c>
    </row>
    <row r="39" spans="1:6" x14ac:dyDescent="0.2">
      <c r="A39">
        <v>1976</v>
      </c>
      <c r="B39" t="s">
        <v>10</v>
      </c>
      <c r="C39">
        <v>38</v>
      </c>
      <c r="D39" t="s">
        <v>16</v>
      </c>
      <c r="E39" s="2">
        <v>27250</v>
      </c>
      <c r="F39" s="2">
        <v>28145</v>
      </c>
    </row>
    <row r="40" spans="1:6" x14ac:dyDescent="0.2">
      <c r="A40">
        <v>1977</v>
      </c>
      <c r="B40" t="s">
        <v>11</v>
      </c>
      <c r="C40">
        <v>39</v>
      </c>
      <c r="D40" t="s">
        <v>17</v>
      </c>
      <c r="E40" s="2">
        <v>28145</v>
      </c>
      <c r="F40" s="2">
        <v>29606</v>
      </c>
    </row>
    <row r="41" spans="1:6" x14ac:dyDescent="0.2">
      <c r="A41">
        <v>1978</v>
      </c>
      <c r="B41" t="s">
        <v>11</v>
      </c>
      <c r="C41">
        <v>39</v>
      </c>
      <c r="D41" t="s">
        <v>17</v>
      </c>
      <c r="E41" s="2">
        <v>28145</v>
      </c>
      <c r="F41" s="2">
        <v>29606</v>
      </c>
    </row>
    <row r="42" spans="1:6" x14ac:dyDescent="0.2">
      <c r="A42">
        <v>1979</v>
      </c>
      <c r="B42" t="s">
        <v>11</v>
      </c>
      <c r="C42">
        <v>39</v>
      </c>
      <c r="D42" t="s">
        <v>17</v>
      </c>
      <c r="E42" s="2">
        <v>28145</v>
      </c>
      <c r="F42" s="2">
        <v>29606</v>
      </c>
    </row>
    <row r="43" spans="1:6" x14ac:dyDescent="0.2">
      <c r="A43">
        <v>1980</v>
      </c>
      <c r="B43" t="s">
        <v>11</v>
      </c>
      <c r="C43">
        <v>39</v>
      </c>
      <c r="D43" t="s">
        <v>17</v>
      </c>
      <c r="E43" s="2">
        <v>28145</v>
      </c>
      <c r="F43" s="2">
        <v>29606</v>
      </c>
    </row>
    <row r="44" spans="1:6" x14ac:dyDescent="0.2">
      <c r="A44">
        <v>1981</v>
      </c>
      <c r="B44" t="s">
        <v>10</v>
      </c>
      <c r="C44">
        <v>40</v>
      </c>
      <c r="D44" t="s">
        <v>18</v>
      </c>
      <c r="E44" s="2">
        <v>29606</v>
      </c>
      <c r="F44" s="2">
        <v>32528</v>
      </c>
    </row>
    <row r="45" spans="1:6" x14ac:dyDescent="0.2">
      <c r="A45">
        <v>1982</v>
      </c>
      <c r="B45" t="s">
        <v>10</v>
      </c>
      <c r="C45">
        <v>40</v>
      </c>
      <c r="D45" t="s">
        <v>18</v>
      </c>
      <c r="E45" s="2">
        <v>29606</v>
      </c>
      <c r="F45" s="2">
        <v>32528</v>
      </c>
    </row>
    <row r="46" spans="1:6" x14ac:dyDescent="0.2">
      <c r="A46">
        <v>1983</v>
      </c>
      <c r="B46" t="s">
        <v>10</v>
      </c>
      <c r="C46">
        <v>40</v>
      </c>
      <c r="D46" t="s">
        <v>18</v>
      </c>
      <c r="E46" s="2">
        <v>29606</v>
      </c>
      <c r="F46" s="2">
        <v>32528</v>
      </c>
    </row>
    <row r="47" spans="1:6" x14ac:dyDescent="0.2">
      <c r="A47">
        <v>1984</v>
      </c>
      <c r="B47" t="s">
        <v>10</v>
      </c>
      <c r="C47">
        <v>40</v>
      </c>
      <c r="D47" t="s">
        <v>18</v>
      </c>
      <c r="E47" s="2">
        <v>29606</v>
      </c>
      <c r="F47" s="2">
        <v>32528</v>
      </c>
    </row>
    <row r="48" spans="1:6" x14ac:dyDescent="0.2">
      <c r="A48">
        <v>1985</v>
      </c>
      <c r="B48" t="s">
        <v>10</v>
      </c>
      <c r="C48">
        <v>40</v>
      </c>
      <c r="D48" t="s">
        <v>18</v>
      </c>
      <c r="E48" s="2">
        <v>29606</v>
      </c>
      <c r="F48" s="2">
        <v>32528</v>
      </c>
    </row>
    <row r="49" spans="1:6" x14ac:dyDescent="0.2">
      <c r="A49">
        <v>1986</v>
      </c>
      <c r="B49" t="s">
        <v>10</v>
      </c>
      <c r="C49">
        <v>40</v>
      </c>
      <c r="D49" t="s">
        <v>18</v>
      </c>
      <c r="E49" s="2">
        <v>29606</v>
      </c>
      <c r="F49" s="2">
        <v>32528</v>
      </c>
    </row>
    <row r="50" spans="1:6" x14ac:dyDescent="0.2">
      <c r="A50">
        <v>1987</v>
      </c>
      <c r="B50" t="s">
        <v>10</v>
      </c>
      <c r="C50">
        <v>40</v>
      </c>
      <c r="D50" t="s">
        <v>18</v>
      </c>
      <c r="E50" s="2">
        <v>29606</v>
      </c>
      <c r="F50" s="2">
        <v>32528</v>
      </c>
    </row>
    <row r="51" spans="1:6" x14ac:dyDescent="0.2">
      <c r="A51">
        <v>1988</v>
      </c>
      <c r="B51" t="s">
        <v>10</v>
      </c>
      <c r="C51">
        <v>40</v>
      </c>
      <c r="D51" t="s">
        <v>18</v>
      </c>
      <c r="E51" s="2">
        <v>29606</v>
      </c>
      <c r="F51" s="2">
        <v>32528</v>
      </c>
    </row>
    <row r="52" spans="1:6" x14ac:dyDescent="0.2">
      <c r="A52">
        <v>1989</v>
      </c>
      <c r="B52" t="s">
        <v>10</v>
      </c>
      <c r="C52">
        <v>41</v>
      </c>
      <c r="D52" t="s">
        <v>19</v>
      </c>
      <c r="E52" s="2">
        <v>32528</v>
      </c>
      <c r="F52" s="2">
        <v>33989</v>
      </c>
    </row>
    <row r="53" spans="1:6" x14ac:dyDescent="0.2">
      <c r="A53">
        <v>1990</v>
      </c>
      <c r="B53" t="s">
        <v>10</v>
      </c>
      <c r="C53">
        <v>41</v>
      </c>
      <c r="D53" t="s">
        <v>19</v>
      </c>
      <c r="E53" s="2">
        <v>32528</v>
      </c>
      <c r="F53" s="2">
        <v>33989</v>
      </c>
    </row>
    <row r="54" spans="1:6" x14ac:dyDescent="0.2">
      <c r="A54">
        <v>1991</v>
      </c>
      <c r="B54" t="s">
        <v>10</v>
      </c>
      <c r="C54">
        <v>41</v>
      </c>
      <c r="D54" t="s">
        <v>19</v>
      </c>
      <c r="E54" s="2">
        <v>32528</v>
      </c>
      <c r="F54" s="2">
        <v>33989</v>
      </c>
    </row>
    <row r="55" spans="1:6" x14ac:dyDescent="0.2">
      <c r="A55">
        <v>1992</v>
      </c>
      <c r="B55" t="s">
        <v>10</v>
      </c>
      <c r="C55">
        <v>41</v>
      </c>
      <c r="D55" t="s">
        <v>19</v>
      </c>
      <c r="E55" s="2">
        <v>32528</v>
      </c>
      <c r="F55" s="2">
        <v>33989</v>
      </c>
    </row>
    <row r="56" spans="1:6" x14ac:dyDescent="0.2">
      <c r="A56">
        <v>1993</v>
      </c>
      <c r="B56" t="s">
        <v>11</v>
      </c>
      <c r="C56">
        <v>42</v>
      </c>
      <c r="D56" t="s">
        <v>20</v>
      </c>
      <c r="E56" s="2">
        <v>33989</v>
      </c>
      <c r="F56" s="2">
        <v>36911</v>
      </c>
    </row>
    <row r="57" spans="1:6" x14ac:dyDescent="0.2">
      <c r="A57">
        <v>1994</v>
      </c>
      <c r="B57" t="s">
        <v>11</v>
      </c>
      <c r="C57">
        <v>42</v>
      </c>
      <c r="D57" t="s">
        <v>20</v>
      </c>
      <c r="E57" s="2">
        <v>33989</v>
      </c>
      <c r="F57" s="2">
        <v>36911</v>
      </c>
    </row>
    <row r="58" spans="1:6" x14ac:dyDescent="0.2">
      <c r="A58">
        <v>1995</v>
      </c>
      <c r="B58" t="s">
        <v>11</v>
      </c>
      <c r="C58">
        <v>42</v>
      </c>
      <c r="D58" t="s">
        <v>20</v>
      </c>
      <c r="E58" s="2">
        <v>33989</v>
      </c>
      <c r="F58" s="2">
        <v>36911</v>
      </c>
    </row>
    <row r="59" spans="1:6" x14ac:dyDescent="0.2">
      <c r="A59">
        <v>1996</v>
      </c>
      <c r="B59" t="s">
        <v>11</v>
      </c>
      <c r="C59">
        <v>42</v>
      </c>
      <c r="D59" t="s">
        <v>20</v>
      </c>
      <c r="E59" s="2">
        <v>33989</v>
      </c>
      <c r="F59" s="2">
        <v>36911</v>
      </c>
    </row>
    <row r="60" spans="1:6" x14ac:dyDescent="0.2">
      <c r="A60">
        <v>1997</v>
      </c>
      <c r="B60" t="s">
        <v>11</v>
      </c>
      <c r="C60">
        <v>42</v>
      </c>
      <c r="D60" t="s">
        <v>20</v>
      </c>
      <c r="E60" s="2">
        <v>33989</v>
      </c>
      <c r="F60" s="2">
        <v>36911</v>
      </c>
    </row>
    <row r="61" spans="1:6" x14ac:dyDescent="0.2">
      <c r="A61">
        <v>1998</v>
      </c>
      <c r="B61" t="s">
        <v>11</v>
      </c>
      <c r="C61">
        <v>42</v>
      </c>
      <c r="D61" t="s">
        <v>20</v>
      </c>
      <c r="E61" s="2">
        <v>33989</v>
      </c>
      <c r="F61" s="2">
        <v>36911</v>
      </c>
    </row>
    <row r="62" spans="1:6" x14ac:dyDescent="0.2">
      <c r="A62">
        <v>1999</v>
      </c>
      <c r="B62" t="s">
        <v>11</v>
      </c>
      <c r="C62">
        <v>42</v>
      </c>
      <c r="D62" t="s">
        <v>20</v>
      </c>
      <c r="E62" s="2">
        <v>33989</v>
      </c>
      <c r="F62" s="2">
        <v>36911</v>
      </c>
    </row>
    <row r="63" spans="1:6" x14ac:dyDescent="0.2">
      <c r="A63">
        <v>2000</v>
      </c>
      <c r="B63" t="s">
        <v>11</v>
      </c>
      <c r="C63">
        <v>42</v>
      </c>
      <c r="D63" t="s">
        <v>20</v>
      </c>
      <c r="E63" s="2">
        <v>33989</v>
      </c>
      <c r="F63" s="2">
        <v>36911</v>
      </c>
    </row>
    <row r="64" spans="1:6" x14ac:dyDescent="0.2">
      <c r="A64">
        <v>2001</v>
      </c>
      <c r="B64" t="s">
        <v>10</v>
      </c>
      <c r="C64">
        <v>43</v>
      </c>
      <c r="D64" t="s">
        <v>21</v>
      </c>
      <c r="E64" s="2">
        <v>36911</v>
      </c>
      <c r="F64" s="2">
        <v>39833</v>
      </c>
    </row>
    <row r="65" spans="1:6" x14ac:dyDescent="0.2">
      <c r="A65">
        <v>2002</v>
      </c>
      <c r="B65" t="s">
        <v>10</v>
      </c>
      <c r="C65">
        <v>43</v>
      </c>
      <c r="D65" t="s">
        <v>21</v>
      </c>
      <c r="E65" s="2">
        <v>36911</v>
      </c>
      <c r="F65" s="2">
        <v>39833</v>
      </c>
    </row>
    <row r="66" spans="1:6" x14ac:dyDescent="0.2">
      <c r="A66">
        <v>2003</v>
      </c>
      <c r="B66" t="s">
        <v>10</v>
      </c>
      <c r="C66">
        <v>43</v>
      </c>
      <c r="D66" t="s">
        <v>21</v>
      </c>
      <c r="E66" s="2">
        <v>36911</v>
      </c>
      <c r="F66" s="2">
        <v>39833</v>
      </c>
    </row>
    <row r="67" spans="1:6" x14ac:dyDescent="0.2">
      <c r="A67">
        <v>2004</v>
      </c>
      <c r="B67" t="s">
        <v>10</v>
      </c>
      <c r="C67">
        <v>43</v>
      </c>
      <c r="D67" t="s">
        <v>21</v>
      </c>
      <c r="E67" s="2">
        <v>36911</v>
      </c>
      <c r="F67" s="2">
        <v>39833</v>
      </c>
    </row>
    <row r="68" spans="1:6" x14ac:dyDescent="0.2">
      <c r="A68">
        <v>2005</v>
      </c>
      <c r="B68" t="s">
        <v>10</v>
      </c>
      <c r="C68">
        <v>43</v>
      </c>
      <c r="D68" t="s">
        <v>21</v>
      </c>
      <c r="E68" s="2">
        <v>36911</v>
      </c>
      <c r="F68" s="2">
        <v>39833</v>
      </c>
    </row>
    <row r="69" spans="1:6" x14ac:dyDescent="0.2">
      <c r="A69">
        <v>2006</v>
      </c>
      <c r="B69" t="s">
        <v>10</v>
      </c>
      <c r="C69">
        <v>43</v>
      </c>
      <c r="D69" t="s">
        <v>21</v>
      </c>
      <c r="E69" s="2">
        <v>36911</v>
      </c>
      <c r="F69" s="2">
        <v>39833</v>
      </c>
    </row>
    <row r="70" spans="1:6" x14ac:dyDescent="0.2">
      <c r="A70">
        <v>2007</v>
      </c>
      <c r="B70" t="s">
        <v>10</v>
      </c>
      <c r="C70">
        <v>43</v>
      </c>
      <c r="D70" t="s">
        <v>21</v>
      </c>
      <c r="E70" s="2">
        <v>36911</v>
      </c>
      <c r="F70" s="2">
        <v>39833</v>
      </c>
    </row>
    <row r="71" spans="1:6" x14ac:dyDescent="0.2">
      <c r="A71">
        <v>2008</v>
      </c>
      <c r="B71" t="s">
        <v>10</v>
      </c>
      <c r="C71">
        <v>43</v>
      </c>
      <c r="D71" t="s">
        <v>21</v>
      </c>
      <c r="E71" s="2">
        <v>36911</v>
      </c>
      <c r="F71" s="2">
        <v>39833</v>
      </c>
    </row>
    <row r="72" spans="1:6" x14ac:dyDescent="0.2">
      <c r="A72">
        <v>2009</v>
      </c>
      <c r="B72" t="s">
        <v>11</v>
      </c>
      <c r="C72">
        <v>44</v>
      </c>
      <c r="D72" t="s">
        <v>22</v>
      </c>
      <c r="E72" s="2">
        <v>39833</v>
      </c>
      <c r="F72" s="2">
        <v>42755</v>
      </c>
    </row>
    <row r="73" spans="1:6" x14ac:dyDescent="0.2">
      <c r="A73">
        <v>2010</v>
      </c>
      <c r="B73" t="s">
        <v>11</v>
      </c>
      <c r="C73">
        <v>44</v>
      </c>
      <c r="D73" t="s">
        <v>22</v>
      </c>
      <c r="E73" s="2">
        <v>39833</v>
      </c>
      <c r="F73" s="2">
        <v>42755</v>
      </c>
    </row>
    <row r="74" spans="1:6" x14ac:dyDescent="0.2">
      <c r="A74">
        <v>2011</v>
      </c>
      <c r="B74" t="s">
        <v>11</v>
      </c>
      <c r="C74">
        <v>44</v>
      </c>
      <c r="D74" t="s">
        <v>22</v>
      </c>
      <c r="E74" s="2">
        <v>39833</v>
      </c>
      <c r="F74" s="2">
        <v>42755</v>
      </c>
    </row>
    <row r="75" spans="1:6" x14ac:dyDescent="0.2">
      <c r="A75">
        <v>2012</v>
      </c>
      <c r="B75" t="s">
        <v>11</v>
      </c>
      <c r="C75">
        <v>44</v>
      </c>
      <c r="D75" t="s">
        <v>22</v>
      </c>
      <c r="E75" s="2">
        <v>39833</v>
      </c>
      <c r="F75" s="2">
        <v>42755</v>
      </c>
    </row>
    <row r="76" spans="1:6" x14ac:dyDescent="0.2">
      <c r="A76">
        <v>2013</v>
      </c>
      <c r="B76" t="s">
        <v>11</v>
      </c>
      <c r="C76">
        <v>44</v>
      </c>
      <c r="D76" t="s">
        <v>22</v>
      </c>
      <c r="E76" s="2">
        <v>39833</v>
      </c>
      <c r="F76" s="2">
        <v>42755</v>
      </c>
    </row>
    <row r="77" spans="1:6" x14ac:dyDescent="0.2">
      <c r="A77">
        <v>2014</v>
      </c>
      <c r="B77" t="s">
        <v>11</v>
      </c>
      <c r="C77">
        <v>44</v>
      </c>
      <c r="D77" t="s">
        <v>22</v>
      </c>
      <c r="E77" s="2">
        <v>39833</v>
      </c>
      <c r="F77" s="2">
        <v>42755</v>
      </c>
    </row>
    <row r="78" spans="1:6" x14ac:dyDescent="0.2">
      <c r="A78">
        <v>2015</v>
      </c>
      <c r="B78" t="s">
        <v>11</v>
      </c>
      <c r="C78">
        <v>44</v>
      </c>
      <c r="D78" t="s">
        <v>22</v>
      </c>
      <c r="E78" s="2">
        <v>39833</v>
      </c>
      <c r="F78" s="2">
        <v>42755</v>
      </c>
    </row>
    <row r="79" spans="1:6" x14ac:dyDescent="0.2">
      <c r="A79">
        <v>2016</v>
      </c>
      <c r="B79" t="s">
        <v>11</v>
      </c>
      <c r="C79">
        <v>44</v>
      </c>
      <c r="D79" t="s">
        <v>22</v>
      </c>
      <c r="E79" s="2">
        <v>39833</v>
      </c>
      <c r="F79" s="2">
        <v>42755</v>
      </c>
    </row>
    <row r="80" spans="1:6" x14ac:dyDescent="0.2">
      <c r="A80">
        <v>2017</v>
      </c>
      <c r="B80" t="s">
        <v>10</v>
      </c>
      <c r="C80">
        <v>45</v>
      </c>
      <c r="D80" t="s">
        <v>23</v>
      </c>
      <c r="E80" s="2">
        <v>42755</v>
      </c>
      <c r="F80" s="2">
        <v>2020</v>
      </c>
    </row>
    <row r="81" spans="1:6" x14ac:dyDescent="0.2">
      <c r="A81">
        <v>2018</v>
      </c>
      <c r="B81" t="s">
        <v>10</v>
      </c>
      <c r="C81">
        <v>45</v>
      </c>
      <c r="D81" t="s">
        <v>23</v>
      </c>
      <c r="E81" s="2">
        <v>42755</v>
      </c>
      <c r="F81" s="2">
        <v>2020</v>
      </c>
    </row>
    <row r="82" spans="1:6" x14ac:dyDescent="0.2">
      <c r="A82">
        <v>2019</v>
      </c>
      <c r="B82" t="s">
        <v>10</v>
      </c>
      <c r="C82">
        <v>45</v>
      </c>
      <c r="D82" t="s">
        <v>23</v>
      </c>
      <c r="E82" s="2">
        <v>42755</v>
      </c>
      <c r="F82" s="2">
        <v>2020</v>
      </c>
    </row>
    <row r="83" spans="1:6" x14ac:dyDescent="0.2">
      <c r="A83">
        <v>2020</v>
      </c>
      <c r="B83" t="s">
        <v>10</v>
      </c>
      <c r="C83">
        <v>45</v>
      </c>
      <c r="D83" t="s">
        <v>23</v>
      </c>
      <c r="E83" s="2">
        <v>42755</v>
      </c>
      <c r="F83" s="2">
        <v>2020</v>
      </c>
    </row>
  </sheetData>
  <sortState xmlns:xlrd2="http://schemas.microsoft.com/office/spreadsheetml/2017/richdata2" ref="C2:G57">
    <sortCondition ref="C2:C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2"/>
  <sheetViews>
    <sheetView tabSelected="1" workbookViewId="0">
      <selection activeCell="M94" sqref="M94"/>
    </sheetView>
  </sheetViews>
  <sheetFormatPr defaultRowHeight="12.75" x14ac:dyDescent="0.2"/>
  <cols>
    <col min="1" max="1" width="10.140625" style="2" bestFit="1" customWidth="1"/>
    <col min="2" max="3" width="13.140625" bestFit="1" customWidth="1"/>
    <col min="4" max="4" width="16" bestFit="1" customWidth="1"/>
    <col min="5" max="5" width="18.140625" style="7" bestFit="1" customWidth="1"/>
  </cols>
  <sheetData>
    <row r="1" spans="1:5" x14ac:dyDescent="0.2">
      <c r="A1" s="3" t="s">
        <v>9</v>
      </c>
      <c r="B1" s="4" t="s">
        <v>11</v>
      </c>
      <c r="C1" s="4" t="s">
        <v>10</v>
      </c>
      <c r="D1" s="4" t="s">
        <v>33</v>
      </c>
      <c r="E1" s="8" t="s">
        <v>34</v>
      </c>
    </row>
    <row r="2" spans="1:5" x14ac:dyDescent="0.2">
      <c r="A2" s="2">
        <v>14246</v>
      </c>
      <c r="D2">
        <f>INDEX('Presidential Data'!$C:$C,MATCH(YEAR(A2),'Presidential Data'!$A:$A,0),1)</f>
        <v>32</v>
      </c>
      <c r="E2" s="7">
        <f>B2+C2</f>
        <v>0</v>
      </c>
    </row>
    <row r="3" spans="1:5" x14ac:dyDescent="0.2">
      <c r="A3" s="2">
        <v>14277</v>
      </c>
      <c r="B3">
        <f>SUMIFS('FRED Graph'!$E:$E,'FRED Graph'!$B:$B,'Party Series Data'!$A3,'FRED Graph'!$C:$C,'Party Series Data'!B$1)</f>
        <v>177000</v>
      </c>
      <c r="C3">
        <f>SUMIFS('FRED Graph'!$E:$E,'FRED Graph'!$B:$B,'Party Series Data'!$A3,'FRED Graph'!$C:$C,'Party Series Data'!C$1)</f>
        <v>0</v>
      </c>
      <c r="D3">
        <f>INDEX('Presidential Data'!$C:$C,MATCH(YEAR(A3),'Presidential Data'!$A:$A,0),1)</f>
        <v>32</v>
      </c>
      <c r="E3" s="7">
        <f t="shared" ref="E3:E66" si="0">B3+C3</f>
        <v>177000</v>
      </c>
    </row>
    <row r="4" spans="1:5" x14ac:dyDescent="0.2">
      <c r="A4" s="2">
        <v>14305</v>
      </c>
      <c r="B4">
        <f>SUMIFS('FRED Graph'!$E:$E,'FRED Graph'!$B:$B,'Party Series Data'!$A4,'FRED Graph'!$C:$C,'Party Series Data'!B$1)</f>
        <v>180000</v>
      </c>
      <c r="C4">
        <f>SUMIFS('FRED Graph'!$E:$E,'FRED Graph'!$B:$B,'Party Series Data'!$A4,'FRED Graph'!$C:$C,'Party Series Data'!C$1)</f>
        <v>0</v>
      </c>
      <c r="D4">
        <f>INDEX('Presidential Data'!$C:$C,MATCH(YEAR(A4),'Presidential Data'!$A:$A,0),1)</f>
        <v>32</v>
      </c>
      <c r="E4" s="7">
        <f t="shared" si="0"/>
        <v>180000</v>
      </c>
    </row>
    <row r="5" spans="1:5" x14ac:dyDescent="0.2">
      <c r="A5" s="2">
        <v>14336</v>
      </c>
      <c r="B5">
        <f>SUMIFS('FRED Graph'!$E:$E,'FRED Graph'!$B:$B,'Party Series Data'!$A5,'FRED Graph'!$C:$C,'Party Series Data'!B$1)</f>
        <v>-186000</v>
      </c>
      <c r="C5">
        <f>SUMIFS('FRED Graph'!$E:$E,'FRED Graph'!$B:$B,'Party Series Data'!$A5,'FRED Graph'!$C:$C,'Party Series Data'!C$1)</f>
        <v>0</v>
      </c>
      <c r="D5">
        <f>INDEX('Presidential Data'!$C:$C,MATCH(YEAR(A5),'Presidential Data'!$A:$A,0),1)</f>
        <v>32</v>
      </c>
      <c r="E5" s="7">
        <f t="shared" si="0"/>
        <v>-186000</v>
      </c>
    </row>
    <row r="6" spans="1:5" x14ac:dyDescent="0.2">
      <c r="A6" s="2">
        <v>14366</v>
      </c>
      <c r="B6">
        <f>SUMIFS('FRED Graph'!$E:$E,'FRED Graph'!$B:$B,'Party Series Data'!$A6,'FRED Graph'!$C:$C,'Party Series Data'!B$1)</f>
        <v>205000</v>
      </c>
      <c r="C6">
        <f>SUMIFS('FRED Graph'!$E:$E,'FRED Graph'!$B:$B,'Party Series Data'!$A6,'FRED Graph'!$C:$C,'Party Series Data'!C$1)</f>
        <v>0</v>
      </c>
      <c r="D6">
        <f>INDEX('Presidential Data'!$C:$C,MATCH(YEAR(A6),'Presidential Data'!$A:$A,0),1)</f>
        <v>32</v>
      </c>
      <c r="E6" s="7">
        <f t="shared" si="0"/>
        <v>205000</v>
      </c>
    </row>
    <row r="7" spans="1:5" x14ac:dyDescent="0.2">
      <c r="A7" s="2">
        <v>14397</v>
      </c>
      <c r="B7">
        <f>SUMIFS('FRED Graph'!$E:$E,'FRED Graph'!$B:$B,'Party Series Data'!$A7,'FRED Graph'!$C:$C,'Party Series Data'!B$1)</f>
        <v>203000</v>
      </c>
      <c r="C7">
        <f>SUMIFS('FRED Graph'!$E:$E,'FRED Graph'!$B:$B,'Party Series Data'!$A7,'FRED Graph'!$C:$C,'Party Series Data'!C$1)</f>
        <v>0</v>
      </c>
      <c r="D7">
        <f>INDEX('Presidential Data'!$C:$C,MATCH(YEAR(A7),'Presidential Data'!$A:$A,0),1)</f>
        <v>32</v>
      </c>
      <c r="E7" s="7">
        <f t="shared" si="0"/>
        <v>203000</v>
      </c>
    </row>
    <row r="8" spans="1:5" x14ac:dyDescent="0.2">
      <c r="A8" s="2">
        <v>14427</v>
      </c>
      <c r="B8">
        <f>SUMIFS('FRED Graph'!$E:$E,'FRED Graph'!$B:$B,'Party Series Data'!$A8,'FRED Graph'!$C:$C,'Party Series Data'!B$1)</f>
        <v>-83000</v>
      </c>
      <c r="C8">
        <f>SUMIFS('FRED Graph'!$E:$E,'FRED Graph'!$B:$B,'Party Series Data'!$A8,'FRED Graph'!$C:$C,'Party Series Data'!C$1)</f>
        <v>0</v>
      </c>
      <c r="D8">
        <f>INDEX('Presidential Data'!$C:$C,MATCH(YEAR(A8),'Presidential Data'!$A:$A,0),1)</f>
        <v>32</v>
      </c>
      <c r="E8" s="7">
        <f t="shared" si="0"/>
        <v>-83000</v>
      </c>
    </row>
    <row r="9" spans="1:5" x14ac:dyDescent="0.2">
      <c r="A9" s="2">
        <v>14458</v>
      </c>
      <c r="B9">
        <f>SUMIFS('FRED Graph'!$E:$E,'FRED Graph'!$B:$B,'Party Series Data'!$A9,'FRED Graph'!$C:$C,'Party Series Data'!B$1)</f>
        <v>244000</v>
      </c>
      <c r="C9">
        <f>SUMIFS('FRED Graph'!$E:$E,'FRED Graph'!$B:$B,'Party Series Data'!$A9,'FRED Graph'!$C:$C,'Party Series Data'!C$1)</f>
        <v>0</v>
      </c>
      <c r="D9">
        <f>INDEX('Presidential Data'!$C:$C,MATCH(YEAR(A9),'Presidential Data'!$A:$A,0),1)</f>
        <v>32</v>
      </c>
      <c r="E9" s="7">
        <f t="shared" si="0"/>
        <v>244000</v>
      </c>
    </row>
    <row r="10" spans="1:5" x14ac:dyDescent="0.2">
      <c r="A10" s="2">
        <v>14489</v>
      </c>
      <c r="B10">
        <f>SUMIFS('FRED Graph'!$E:$E,'FRED Graph'!$B:$B,'Party Series Data'!$A10,'FRED Graph'!$C:$C,'Party Series Data'!B$1)</f>
        <v>368000</v>
      </c>
      <c r="C10">
        <f>SUMIFS('FRED Graph'!$E:$E,'FRED Graph'!$B:$B,'Party Series Data'!$A10,'FRED Graph'!$C:$C,'Party Series Data'!C$1)</f>
        <v>0</v>
      </c>
      <c r="D10">
        <f>INDEX('Presidential Data'!$C:$C,MATCH(YEAR(A10),'Presidential Data'!$A:$A,0),1)</f>
        <v>32</v>
      </c>
      <c r="E10" s="7">
        <f t="shared" si="0"/>
        <v>368000</v>
      </c>
    </row>
    <row r="11" spans="1:5" x14ac:dyDescent="0.2">
      <c r="A11" s="2">
        <v>14519</v>
      </c>
      <c r="B11">
        <f>SUMIFS('FRED Graph'!$E:$E,'FRED Graph'!$B:$B,'Party Series Data'!$A11,'FRED Graph'!$C:$C,'Party Series Data'!B$1)</f>
        <v>380000</v>
      </c>
      <c r="C11">
        <f>SUMIFS('FRED Graph'!$E:$E,'FRED Graph'!$B:$B,'Party Series Data'!$A11,'FRED Graph'!$C:$C,'Party Series Data'!C$1)</f>
        <v>0</v>
      </c>
      <c r="D11">
        <f>INDEX('Presidential Data'!$C:$C,MATCH(YEAR(A11),'Presidential Data'!$A:$A,0),1)</f>
        <v>32</v>
      </c>
      <c r="E11" s="7">
        <f t="shared" si="0"/>
        <v>380000</v>
      </c>
    </row>
    <row r="12" spans="1:5" x14ac:dyDescent="0.2">
      <c r="A12" s="2">
        <v>14550</v>
      </c>
      <c r="B12">
        <f>SUMIFS('FRED Graph'!$E:$E,'FRED Graph'!$B:$B,'Party Series Data'!$A12,'FRED Graph'!$C:$C,'Party Series Data'!B$1)</f>
        <v>59000</v>
      </c>
      <c r="C12">
        <f>SUMIFS('FRED Graph'!$E:$E,'FRED Graph'!$B:$B,'Party Series Data'!$A12,'FRED Graph'!$C:$C,'Party Series Data'!C$1)</f>
        <v>0</v>
      </c>
      <c r="D12">
        <f>INDEX('Presidential Data'!$C:$C,MATCH(YEAR(A12),'Presidential Data'!$A:$A,0),1)</f>
        <v>32</v>
      </c>
      <c r="E12" s="7">
        <f t="shared" si="0"/>
        <v>59000</v>
      </c>
    </row>
    <row r="13" spans="1:5" x14ac:dyDescent="0.2">
      <c r="A13" s="2">
        <v>14580</v>
      </c>
      <c r="B13">
        <f>SUMIFS('FRED Graph'!$E:$E,'FRED Graph'!$B:$B,'Party Series Data'!$A13,'FRED Graph'!$C:$C,'Party Series Data'!B$1)</f>
        <v>72000</v>
      </c>
      <c r="C13">
        <f>SUMIFS('FRED Graph'!$E:$E,'FRED Graph'!$B:$B,'Party Series Data'!$A13,'FRED Graph'!$C:$C,'Party Series Data'!C$1)</f>
        <v>0</v>
      </c>
      <c r="D13">
        <f>INDEX('Presidential Data'!$C:$C,MATCH(YEAR(A13),'Presidential Data'!$A:$A,0),1)</f>
        <v>32</v>
      </c>
      <c r="E13" s="7">
        <f t="shared" si="0"/>
        <v>72000</v>
      </c>
    </row>
    <row r="14" spans="1:5" x14ac:dyDescent="0.2">
      <c r="A14" s="2">
        <v>14611</v>
      </c>
      <c r="B14">
        <f>SUMIFS('FRED Graph'!$E:$E,'FRED Graph'!$B:$B,'Party Series Data'!$A14,'FRED Graph'!$C:$C,'Party Series Data'!B$1)</f>
        <v>61000</v>
      </c>
      <c r="C14">
        <f>SUMIFS('FRED Graph'!$E:$E,'FRED Graph'!$B:$B,'Party Series Data'!$A14,'FRED Graph'!$C:$C,'Party Series Data'!C$1)</f>
        <v>0</v>
      </c>
      <c r="D14">
        <f>INDEX('Presidential Data'!$C:$C,MATCH(YEAR(A14),'Presidential Data'!$A:$A,0),1)</f>
        <v>32</v>
      </c>
      <c r="E14" s="7">
        <f t="shared" si="0"/>
        <v>61000</v>
      </c>
    </row>
    <row r="15" spans="1:5" x14ac:dyDescent="0.2">
      <c r="A15" s="2">
        <v>14642</v>
      </c>
      <c r="B15">
        <f>SUMIFS('FRED Graph'!$E:$E,'FRED Graph'!$B:$B,'Party Series Data'!$A15,'FRED Graph'!$C:$C,'Party Series Data'!B$1)</f>
        <v>112000</v>
      </c>
      <c r="C15">
        <f>SUMIFS('FRED Graph'!$E:$E,'FRED Graph'!$B:$B,'Party Series Data'!$A15,'FRED Graph'!$C:$C,'Party Series Data'!C$1)</f>
        <v>0</v>
      </c>
      <c r="D15">
        <f>INDEX('Presidential Data'!$C:$C,MATCH(YEAR(A15),'Presidential Data'!$A:$A,0),1)</f>
        <v>32</v>
      </c>
      <c r="E15" s="7">
        <f t="shared" si="0"/>
        <v>112000</v>
      </c>
    </row>
    <row r="16" spans="1:5" x14ac:dyDescent="0.2">
      <c r="A16" s="2">
        <v>14671</v>
      </c>
      <c r="B16">
        <f>SUMIFS('FRED Graph'!$E:$E,'FRED Graph'!$B:$B,'Party Series Data'!$A16,'FRED Graph'!$C:$C,'Party Series Data'!B$1)</f>
        <v>110000</v>
      </c>
      <c r="C16">
        <f>SUMIFS('FRED Graph'!$E:$E,'FRED Graph'!$B:$B,'Party Series Data'!$A16,'FRED Graph'!$C:$C,'Party Series Data'!C$1)</f>
        <v>0</v>
      </c>
      <c r="D16">
        <f>INDEX('Presidential Data'!$C:$C,MATCH(YEAR(A16),'Presidential Data'!$A:$A,0),1)</f>
        <v>32</v>
      </c>
      <c r="E16" s="7">
        <f t="shared" si="0"/>
        <v>110000</v>
      </c>
    </row>
    <row r="17" spans="1:5" x14ac:dyDescent="0.2">
      <c r="A17" s="2">
        <v>14702</v>
      </c>
      <c r="B17">
        <f>SUMIFS('FRED Graph'!$E:$E,'FRED Graph'!$B:$B,'Party Series Data'!$A17,'FRED Graph'!$C:$C,'Party Series Data'!B$1)</f>
        <v>-124000</v>
      </c>
      <c r="C17">
        <f>SUMIFS('FRED Graph'!$E:$E,'FRED Graph'!$B:$B,'Party Series Data'!$A17,'FRED Graph'!$C:$C,'Party Series Data'!C$1)</f>
        <v>0</v>
      </c>
      <c r="D17">
        <f>INDEX('Presidential Data'!$C:$C,MATCH(YEAR(A17),'Presidential Data'!$A:$A,0),1)</f>
        <v>32</v>
      </c>
      <c r="E17" s="7">
        <f t="shared" si="0"/>
        <v>-124000</v>
      </c>
    </row>
    <row r="18" spans="1:5" x14ac:dyDescent="0.2">
      <c r="A18" s="2">
        <v>14732</v>
      </c>
      <c r="B18">
        <f>SUMIFS('FRED Graph'!$E:$E,'FRED Graph'!$B:$B,'Party Series Data'!$A18,'FRED Graph'!$C:$C,'Party Series Data'!B$1)</f>
        <v>178000</v>
      </c>
      <c r="C18">
        <f>SUMIFS('FRED Graph'!$E:$E,'FRED Graph'!$B:$B,'Party Series Data'!$A18,'FRED Graph'!$C:$C,'Party Series Data'!C$1)</f>
        <v>0</v>
      </c>
      <c r="D18">
        <f>INDEX('Presidential Data'!$C:$C,MATCH(YEAR(A18),'Presidential Data'!$A:$A,0),1)</f>
        <v>32</v>
      </c>
      <c r="E18" s="7">
        <f t="shared" si="0"/>
        <v>178000</v>
      </c>
    </row>
    <row r="19" spans="1:5" x14ac:dyDescent="0.2">
      <c r="A19" s="2">
        <v>14763</v>
      </c>
      <c r="B19">
        <f>SUMIFS('FRED Graph'!$E:$E,'FRED Graph'!$B:$B,'Party Series Data'!$A19,'FRED Graph'!$C:$C,'Party Series Data'!B$1)</f>
        <v>98000</v>
      </c>
      <c r="C19">
        <f>SUMIFS('FRED Graph'!$E:$E,'FRED Graph'!$B:$B,'Party Series Data'!$A19,'FRED Graph'!$C:$C,'Party Series Data'!C$1)</f>
        <v>0</v>
      </c>
      <c r="D19">
        <f>INDEX('Presidential Data'!$C:$C,MATCH(YEAR(A19),'Presidential Data'!$A:$A,0),1)</f>
        <v>32</v>
      </c>
      <c r="E19" s="7">
        <f t="shared" si="0"/>
        <v>98000</v>
      </c>
    </row>
    <row r="20" spans="1:5" x14ac:dyDescent="0.2">
      <c r="A20" s="2">
        <v>14793</v>
      </c>
      <c r="B20">
        <f>SUMIFS('FRED Graph'!$E:$E,'FRED Graph'!$B:$B,'Party Series Data'!$A20,'FRED Graph'!$C:$C,'Party Series Data'!B$1)</f>
        <v>-35000</v>
      </c>
      <c r="C20">
        <f>SUMIFS('FRED Graph'!$E:$E,'FRED Graph'!$B:$B,'Party Series Data'!$A20,'FRED Graph'!$C:$C,'Party Series Data'!C$1)</f>
        <v>0</v>
      </c>
      <c r="D20">
        <f>INDEX('Presidential Data'!$C:$C,MATCH(YEAR(A20),'Presidential Data'!$A:$A,0),1)</f>
        <v>32</v>
      </c>
      <c r="E20" s="7">
        <f t="shared" si="0"/>
        <v>-35000</v>
      </c>
    </row>
    <row r="21" spans="1:5" x14ac:dyDescent="0.2">
      <c r="A21" s="2">
        <v>14824</v>
      </c>
      <c r="B21">
        <f>SUMIFS('FRED Graph'!$E:$E,'FRED Graph'!$B:$B,'Party Series Data'!$A21,'FRED Graph'!$C:$C,'Party Series Data'!B$1)</f>
        <v>410000</v>
      </c>
      <c r="C21">
        <f>SUMIFS('FRED Graph'!$E:$E,'FRED Graph'!$B:$B,'Party Series Data'!$A21,'FRED Graph'!$C:$C,'Party Series Data'!C$1)</f>
        <v>0</v>
      </c>
      <c r="D21">
        <f>INDEX('Presidential Data'!$C:$C,MATCH(YEAR(A21),'Presidential Data'!$A:$A,0),1)</f>
        <v>32</v>
      </c>
      <c r="E21" s="7">
        <f t="shared" si="0"/>
        <v>410000</v>
      </c>
    </row>
    <row r="22" spans="1:5" x14ac:dyDescent="0.2">
      <c r="A22" s="2">
        <v>14855</v>
      </c>
      <c r="B22">
        <f>SUMIFS('FRED Graph'!$E:$E,'FRED Graph'!$B:$B,'Party Series Data'!$A22,'FRED Graph'!$C:$C,'Party Series Data'!B$1)</f>
        <v>458000</v>
      </c>
      <c r="C22">
        <f>SUMIFS('FRED Graph'!$E:$E,'FRED Graph'!$B:$B,'Party Series Data'!$A22,'FRED Graph'!$C:$C,'Party Series Data'!C$1)</f>
        <v>0</v>
      </c>
      <c r="D22">
        <f>INDEX('Presidential Data'!$C:$C,MATCH(YEAR(A22),'Presidential Data'!$A:$A,0),1)</f>
        <v>32</v>
      </c>
      <c r="E22" s="7">
        <f t="shared" si="0"/>
        <v>458000</v>
      </c>
    </row>
    <row r="23" spans="1:5" x14ac:dyDescent="0.2">
      <c r="A23" s="2">
        <v>14885</v>
      </c>
      <c r="B23">
        <f>SUMIFS('FRED Graph'!$E:$E,'FRED Graph'!$B:$B,'Party Series Data'!$A23,'FRED Graph'!$C:$C,'Party Series Data'!B$1)</f>
        <v>457000</v>
      </c>
      <c r="C23">
        <f>SUMIFS('FRED Graph'!$E:$E,'FRED Graph'!$B:$B,'Party Series Data'!$A23,'FRED Graph'!$C:$C,'Party Series Data'!C$1)</f>
        <v>0</v>
      </c>
      <c r="D23">
        <f>INDEX('Presidential Data'!$C:$C,MATCH(YEAR(A23),'Presidential Data'!$A:$A,0),1)</f>
        <v>32</v>
      </c>
      <c r="E23" s="7">
        <f t="shared" si="0"/>
        <v>457000</v>
      </c>
    </row>
    <row r="24" spans="1:5" x14ac:dyDescent="0.2">
      <c r="A24" s="2">
        <v>14916</v>
      </c>
      <c r="B24">
        <f>SUMIFS('FRED Graph'!$E:$E,'FRED Graph'!$B:$B,'Party Series Data'!$A24,'FRED Graph'!$C:$C,'Party Series Data'!B$1)</f>
        <v>402000</v>
      </c>
      <c r="C24">
        <f>SUMIFS('FRED Graph'!$E:$E,'FRED Graph'!$B:$B,'Party Series Data'!$A24,'FRED Graph'!$C:$C,'Party Series Data'!C$1)</f>
        <v>0</v>
      </c>
      <c r="D24">
        <f>INDEX('Presidential Data'!$C:$C,MATCH(YEAR(A24),'Presidential Data'!$A:$A,0),1)</f>
        <v>32</v>
      </c>
      <c r="E24" s="7">
        <f t="shared" si="0"/>
        <v>402000</v>
      </c>
    </row>
    <row r="25" spans="1:5" x14ac:dyDescent="0.2">
      <c r="A25" s="2">
        <v>14946</v>
      </c>
      <c r="B25">
        <f>SUMIFS('FRED Graph'!$E:$E,'FRED Graph'!$B:$B,'Party Series Data'!$A25,'FRED Graph'!$C:$C,'Party Series Data'!B$1)</f>
        <v>505000</v>
      </c>
      <c r="C25">
        <f>SUMIFS('FRED Graph'!$E:$E,'FRED Graph'!$B:$B,'Party Series Data'!$A25,'FRED Graph'!$C:$C,'Party Series Data'!C$1)</f>
        <v>0</v>
      </c>
      <c r="D25">
        <f>INDEX('Presidential Data'!$C:$C,MATCH(YEAR(A25),'Presidential Data'!$A:$A,0),1)</f>
        <v>32</v>
      </c>
      <c r="E25" s="7">
        <f t="shared" si="0"/>
        <v>505000</v>
      </c>
    </row>
    <row r="26" spans="1:5" x14ac:dyDescent="0.2">
      <c r="A26" s="2">
        <v>14977</v>
      </c>
      <c r="B26">
        <f>SUMIFS('FRED Graph'!$E:$E,'FRED Graph'!$B:$B,'Party Series Data'!$A26,'FRED Graph'!$C:$C,'Party Series Data'!B$1)</f>
        <v>307000</v>
      </c>
      <c r="C26">
        <f>SUMIFS('FRED Graph'!$E:$E,'FRED Graph'!$B:$B,'Party Series Data'!$A26,'FRED Graph'!$C:$C,'Party Series Data'!C$1)</f>
        <v>0</v>
      </c>
      <c r="D26">
        <f>INDEX('Presidential Data'!$C:$C,MATCH(YEAR(A26),'Presidential Data'!$A:$A,0),1)</f>
        <v>32</v>
      </c>
      <c r="E26" s="7">
        <f t="shared" si="0"/>
        <v>307000</v>
      </c>
    </row>
    <row r="27" spans="1:5" x14ac:dyDescent="0.2">
      <c r="A27" s="2">
        <v>15008</v>
      </c>
      <c r="B27">
        <f>SUMIFS('FRED Graph'!$E:$E,'FRED Graph'!$B:$B,'Party Series Data'!$A27,'FRED Graph'!$C:$C,'Party Series Data'!B$1)</f>
        <v>362000</v>
      </c>
      <c r="C27">
        <f>SUMIFS('FRED Graph'!$E:$E,'FRED Graph'!$B:$B,'Party Series Data'!$A27,'FRED Graph'!$C:$C,'Party Series Data'!C$1)</f>
        <v>0</v>
      </c>
      <c r="D27">
        <f>INDEX('Presidential Data'!$C:$C,MATCH(YEAR(A27),'Presidential Data'!$A:$A,0),1)</f>
        <v>32</v>
      </c>
      <c r="E27" s="7">
        <f t="shared" si="0"/>
        <v>362000</v>
      </c>
    </row>
    <row r="28" spans="1:5" x14ac:dyDescent="0.2">
      <c r="A28" s="2">
        <v>15036</v>
      </c>
      <c r="B28">
        <f>SUMIFS('FRED Graph'!$E:$E,'FRED Graph'!$B:$B,'Party Series Data'!$A28,'FRED Graph'!$C:$C,'Party Series Data'!B$1)</f>
        <v>249000</v>
      </c>
      <c r="C28">
        <f>SUMIFS('FRED Graph'!$E:$E,'FRED Graph'!$B:$B,'Party Series Data'!$A28,'FRED Graph'!$C:$C,'Party Series Data'!C$1)</f>
        <v>0</v>
      </c>
      <c r="D28">
        <f>INDEX('Presidential Data'!$C:$C,MATCH(YEAR(A28),'Presidential Data'!$A:$A,0),1)</f>
        <v>32</v>
      </c>
      <c r="E28" s="7">
        <f t="shared" si="0"/>
        <v>249000</v>
      </c>
    </row>
    <row r="29" spans="1:5" x14ac:dyDescent="0.2">
      <c r="A29" s="2">
        <v>15067</v>
      </c>
      <c r="B29">
        <f>SUMIFS('FRED Graph'!$E:$E,'FRED Graph'!$B:$B,'Party Series Data'!$A29,'FRED Graph'!$C:$C,'Party Series Data'!B$1)</f>
        <v>376000</v>
      </c>
      <c r="C29">
        <f>SUMIFS('FRED Graph'!$E:$E,'FRED Graph'!$B:$B,'Party Series Data'!$A29,'FRED Graph'!$C:$C,'Party Series Data'!C$1)</f>
        <v>0</v>
      </c>
      <c r="D29">
        <f>INDEX('Presidential Data'!$C:$C,MATCH(YEAR(A29),'Presidential Data'!$A:$A,0),1)</f>
        <v>32</v>
      </c>
      <c r="E29" s="7">
        <f t="shared" si="0"/>
        <v>376000</v>
      </c>
    </row>
    <row r="30" spans="1:5" x14ac:dyDescent="0.2">
      <c r="A30" s="2">
        <v>15097</v>
      </c>
      <c r="B30">
        <f>SUMIFS('FRED Graph'!$E:$E,'FRED Graph'!$B:$B,'Party Series Data'!$A30,'FRED Graph'!$C:$C,'Party Series Data'!B$1)</f>
        <v>714000</v>
      </c>
      <c r="C30">
        <f>SUMIFS('FRED Graph'!$E:$E,'FRED Graph'!$B:$B,'Party Series Data'!$A30,'FRED Graph'!$C:$C,'Party Series Data'!C$1)</f>
        <v>0</v>
      </c>
      <c r="D30">
        <f>INDEX('Presidential Data'!$C:$C,MATCH(YEAR(A30),'Presidential Data'!$A:$A,0),1)</f>
        <v>32</v>
      </c>
      <c r="E30" s="7">
        <f t="shared" si="0"/>
        <v>714000</v>
      </c>
    </row>
    <row r="31" spans="1:5" x14ac:dyDescent="0.2">
      <c r="A31" s="2">
        <v>15128</v>
      </c>
      <c r="B31">
        <f>SUMIFS('FRED Graph'!$E:$E,'FRED Graph'!$B:$B,'Party Series Data'!$A31,'FRED Graph'!$C:$C,'Party Series Data'!B$1)</f>
        <v>468000</v>
      </c>
      <c r="C31">
        <f>SUMIFS('FRED Graph'!$E:$E,'FRED Graph'!$B:$B,'Party Series Data'!$A31,'FRED Graph'!$C:$C,'Party Series Data'!C$1)</f>
        <v>0</v>
      </c>
      <c r="D31">
        <f>INDEX('Presidential Data'!$C:$C,MATCH(YEAR(A31),'Presidential Data'!$A:$A,0),1)</f>
        <v>32</v>
      </c>
      <c r="E31" s="7">
        <f t="shared" si="0"/>
        <v>468000</v>
      </c>
    </row>
    <row r="32" spans="1:5" x14ac:dyDescent="0.2">
      <c r="A32" s="2">
        <v>15158</v>
      </c>
      <c r="B32">
        <f>SUMIFS('FRED Graph'!$E:$E,'FRED Graph'!$B:$B,'Party Series Data'!$A32,'FRED Graph'!$C:$C,'Party Series Data'!B$1)</f>
        <v>487000</v>
      </c>
      <c r="C32">
        <f>SUMIFS('FRED Graph'!$E:$E,'FRED Graph'!$B:$B,'Party Series Data'!$A32,'FRED Graph'!$C:$C,'Party Series Data'!C$1)</f>
        <v>0</v>
      </c>
      <c r="D32">
        <f>INDEX('Presidential Data'!$C:$C,MATCH(YEAR(A32),'Presidential Data'!$A:$A,0),1)</f>
        <v>32</v>
      </c>
      <c r="E32" s="7">
        <f t="shared" si="0"/>
        <v>487000</v>
      </c>
    </row>
    <row r="33" spans="1:5" x14ac:dyDescent="0.2">
      <c r="A33" s="2">
        <v>15189</v>
      </c>
      <c r="B33">
        <f>SUMIFS('FRED Graph'!$E:$E,'FRED Graph'!$B:$B,'Party Series Data'!$A33,'FRED Graph'!$C:$C,'Party Series Data'!B$1)</f>
        <v>407000</v>
      </c>
      <c r="C33">
        <f>SUMIFS('FRED Graph'!$E:$E,'FRED Graph'!$B:$B,'Party Series Data'!$A33,'FRED Graph'!$C:$C,'Party Series Data'!C$1)</f>
        <v>0</v>
      </c>
      <c r="D33">
        <f>INDEX('Presidential Data'!$C:$C,MATCH(YEAR(A33),'Presidential Data'!$A:$A,0),1)</f>
        <v>32</v>
      </c>
      <c r="E33" s="7">
        <f t="shared" si="0"/>
        <v>407000</v>
      </c>
    </row>
    <row r="34" spans="1:5" x14ac:dyDescent="0.2">
      <c r="A34" s="2">
        <v>15220</v>
      </c>
      <c r="B34">
        <f>SUMIFS('FRED Graph'!$E:$E,'FRED Graph'!$B:$B,'Party Series Data'!$A34,'FRED Graph'!$C:$C,'Party Series Data'!B$1)</f>
        <v>291000</v>
      </c>
      <c r="C34">
        <f>SUMIFS('FRED Graph'!$E:$E,'FRED Graph'!$B:$B,'Party Series Data'!$A34,'FRED Graph'!$C:$C,'Party Series Data'!C$1)</f>
        <v>0</v>
      </c>
      <c r="D34">
        <f>INDEX('Presidential Data'!$C:$C,MATCH(YEAR(A34),'Presidential Data'!$A:$A,0),1)</f>
        <v>32</v>
      </c>
      <c r="E34" s="7">
        <f t="shared" si="0"/>
        <v>291000</v>
      </c>
    </row>
    <row r="35" spans="1:5" x14ac:dyDescent="0.2">
      <c r="A35" s="2">
        <v>15250</v>
      </c>
      <c r="B35">
        <f>SUMIFS('FRED Graph'!$E:$E,'FRED Graph'!$B:$B,'Party Series Data'!$A35,'FRED Graph'!$C:$C,'Party Series Data'!B$1)</f>
        <v>114000</v>
      </c>
      <c r="C35">
        <f>SUMIFS('FRED Graph'!$E:$E,'FRED Graph'!$B:$B,'Party Series Data'!$A35,'FRED Graph'!$C:$C,'Party Series Data'!C$1)</f>
        <v>0</v>
      </c>
      <c r="D35">
        <f>INDEX('Presidential Data'!$C:$C,MATCH(YEAR(A35),'Presidential Data'!$A:$A,0),1)</f>
        <v>32</v>
      </c>
      <c r="E35" s="7">
        <f t="shared" si="0"/>
        <v>114000</v>
      </c>
    </row>
    <row r="36" spans="1:5" x14ac:dyDescent="0.2">
      <c r="A36" s="2">
        <v>15281</v>
      </c>
      <c r="B36">
        <f>SUMIFS('FRED Graph'!$E:$E,'FRED Graph'!$B:$B,'Party Series Data'!$A36,'FRED Graph'!$C:$C,'Party Series Data'!B$1)</f>
        <v>75000</v>
      </c>
      <c r="C36">
        <f>SUMIFS('FRED Graph'!$E:$E,'FRED Graph'!$B:$B,'Party Series Data'!$A36,'FRED Graph'!$C:$C,'Party Series Data'!C$1)</f>
        <v>0</v>
      </c>
      <c r="D36">
        <f>INDEX('Presidential Data'!$C:$C,MATCH(YEAR(A36),'Presidential Data'!$A:$A,0),1)</f>
        <v>32</v>
      </c>
      <c r="E36" s="7">
        <f t="shared" si="0"/>
        <v>75000</v>
      </c>
    </row>
    <row r="37" spans="1:5" x14ac:dyDescent="0.2">
      <c r="A37" s="2">
        <v>15311</v>
      </c>
      <c r="B37">
        <f>SUMIFS('FRED Graph'!$E:$E,'FRED Graph'!$B:$B,'Party Series Data'!$A37,'FRED Graph'!$C:$C,'Party Series Data'!B$1)</f>
        <v>80000</v>
      </c>
      <c r="C37">
        <f>SUMIFS('FRED Graph'!$E:$E,'FRED Graph'!$B:$B,'Party Series Data'!$A37,'FRED Graph'!$C:$C,'Party Series Data'!C$1)</f>
        <v>0</v>
      </c>
      <c r="D37">
        <f>INDEX('Presidential Data'!$C:$C,MATCH(YEAR(A37),'Presidential Data'!$A:$A,0),1)</f>
        <v>32</v>
      </c>
      <c r="E37" s="7">
        <f t="shared" si="0"/>
        <v>80000</v>
      </c>
    </row>
    <row r="38" spans="1:5" x14ac:dyDescent="0.2">
      <c r="A38" s="2">
        <v>15342</v>
      </c>
      <c r="B38">
        <f>SUMIFS('FRED Graph'!$E:$E,'FRED Graph'!$B:$B,'Party Series Data'!$A38,'FRED Graph'!$C:$C,'Party Series Data'!B$1)</f>
        <v>243000</v>
      </c>
      <c r="C38">
        <f>SUMIFS('FRED Graph'!$E:$E,'FRED Graph'!$B:$B,'Party Series Data'!$A38,'FRED Graph'!$C:$C,'Party Series Data'!C$1)</f>
        <v>0</v>
      </c>
      <c r="D38">
        <f>INDEX('Presidential Data'!$C:$C,MATCH(YEAR(A38),'Presidential Data'!$A:$A,0),1)</f>
        <v>32</v>
      </c>
      <c r="E38" s="7">
        <f t="shared" si="0"/>
        <v>243000</v>
      </c>
    </row>
    <row r="39" spans="1:5" x14ac:dyDescent="0.2">
      <c r="A39" s="2">
        <v>15373</v>
      </c>
      <c r="B39">
        <f>SUMIFS('FRED Graph'!$E:$E,'FRED Graph'!$B:$B,'Party Series Data'!$A39,'FRED Graph'!$C:$C,'Party Series Data'!B$1)</f>
        <v>165000</v>
      </c>
      <c r="C39">
        <f>SUMIFS('FRED Graph'!$E:$E,'FRED Graph'!$B:$B,'Party Series Data'!$A39,'FRED Graph'!$C:$C,'Party Series Data'!C$1)</f>
        <v>0</v>
      </c>
      <c r="D39">
        <f>INDEX('Presidential Data'!$C:$C,MATCH(YEAR(A39),'Presidential Data'!$A:$A,0),1)</f>
        <v>32</v>
      </c>
      <c r="E39" s="7">
        <f t="shared" si="0"/>
        <v>165000</v>
      </c>
    </row>
    <row r="40" spans="1:5" x14ac:dyDescent="0.2">
      <c r="A40" s="2">
        <v>15401</v>
      </c>
      <c r="B40">
        <f>SUMIFS('FRED Graph'!$E:$E,'FRED Graph'!$B:$B,'Party Series Data'!$A40,'FRED Graph'!$C:$C,'Party Series Data'!B$1)</f>
        <v>423000</v>
      </c>
      <c r="C40">
        <f>SUMIFS('FRED Graph'!$E:$E,'FRED Graph'!$B:$B,'Party Series Data'!$A40,'FRED Graph'!$C:$C,'Party Series Data'!C$1)</f>
        <v>0</v>
      </c>
      <c r="D40">
        <f>INDEX('Presidential Data'!$C:$C,MATCH(YEAR(A40),'Presidential Data'!$A:$A,0),1)</f>
        <v>32</v>
      </c>
      <c r="E40" s="7">
        <f t="shared" si="0"/>
        <v>423000</v>
      </c>
    </row>
    <row r="41" spans="1:5" x14ac:dyDescent="0.2">
      <c r="A41" s="2">
        <v>15432</v>
      </c>
      <c r="B41">
        <f>SUMIFS('FRED Graph'!$E:$E,'FRED Graph'!$B:$B,'Party Series Data'!$A41,'FRED Graph'!$C:$C,'Party Series Data'!B$1)</f>
        <v>417000</v>
      </c>
      <c r="C41">
        <f>SUMIFS('FRED Graph'!$E:$E,'FRED Graph'!$B:$B,'Party Series Data'!$A41,'FRED Graph'!$C:$C,'Party Series Data'!C$1)</f>
        <v>0</v>
      </c>
      <c r="D41">
        <f>INDEX('Presidential Data'!$C:$C,MATCH(YEAR(A41),'Presidential Data'!$A:$A,0),1)</f>
        <v>32</v>
      </c>
      <c r="E41" s="7">
        <f t="shared" si="0"/>
        <v>417000</v>
      </c>
    </row>
    <row r="42" spans="1:5" x14ac:dyDescent="0.2">
      <c r="A42" s="2">
        <v>15462</v>
      </c>
      <c r="B42">
        <f>SUMIFS('FRED Graph'!$E:$E,'FRED Graph'!$B:$B,'Party Series Data'!$A42,'FRED Graph'!$C:$C,'Party Series Data'!B$1)</f>
        <v>419000</v>
      </c>
      <c r="C42">
        <f>SUMIFS('FRED Graph'!$E:$E,'FRED Graph'!$B:$B,'Party Series Data'!$A42,'FRED Graph'!$C:$C,'Party Series Data'!C$1)</f>
        <v>0</v>
      </c>
      <c r="D42">
        <f>INDEX('Presidential Data'!$C:$C,MATCH(YEAR(A42),'Presidential Data'!$A:$A,0),1)</f>
        <v>32</v>
      </c>
      <c r="E42" s="7">
        <f t="shared" si="0"/>
        <v>419000</v>
      </c>
    </row>
    <row r="43" spans="1:5" x14ac:dyDescent="0.2">
      <c r="A43" s="2">
        <v>15493</v>
      </c>
      <c r="B43">
        <f>SUMIFS('FRED Graph'!$E:$E,'FRED Graph'!$B:$B,'Party Series Data'!$A43,'FRED Graph'!$C:$C,'Party Series Data'!B$1)</f>
        <v>258000</v>
      </c>
      <c r="C43">
        <f>SUMIFS('FRED Graph'!$E:$E,'FRED Graph'!$B:$B,'Party Series Data'!$A43,'FRED Graph'!$C:$C,'Party Series Data'!C$1)</f>
        <v>0</v>
      </c>
      <c r="D43">
        <f>INDEX('Presidential Data'!$C:$C,MATCH(YEAR(A43),'Presidential Data'!$A:$A,0),1)</f>
        <v>32</v>
      </c>
      <c r="E43" s="7">
        <f t="shared" si="0"/>
        <v>258000</v>
      </c>
    </row>
    <row r="44" spans="1:5" x14ac:dyDescent="0.2">
      <c r="A44" s="2">
        <v>15523</v>
      </c>
      <c r="B44">
        <f>SUMIFS('FRED Graph'!$E:$E,'FRED Graph'!$B:$B,'Party Series Data'!$A44,'FRED Graph'!$C:$C,'Party Series Data'!B$1)</f>
        <v>443000</v>
      </c>
      <c r="C44">
        <f>SUMIFS('FRED Graph'!$E:$E,'FRED Graph'!$B:$B,'Party Series Data'!$A44,'FRED Graph'!$C:$C,'Party Series Data'!C$1)</f>
        <v>0</v>
      </c>
      <c r="D44">
        <f>INDEX('Presidential Data'!$C:$C,MATCH(YEAR(A44),'Presidential Data'!$A:$A,0),1)</f>
        <v>32</v>
      </c>
      <c r="E44" s="7">
        <f t="shared" si="0"/>
        <v>443000</v>
      </c>
    </row>
    <row r="45" spans="1:5" x14ac:dyDescent="0.2">
      <c r="A45" s="2">
        <v>15554</v>
      </c>
      <c r="B45">
        <f>SUMIFS('FRED Graph'!$E:$E,'FRED Graph'!$B:$B,'Party Series Data'!$A45,'FRED Graph'!$C:$C,'Party Series Data'!B$1)</f>
        <v>516000</v>
      </c>
      <c r="C45">
        <f>SUMIFS('FRED Graph'!$E:$E,'FRED Graph'!$B:$B,'Party Series Data'!$A45,'FRED Graph'!$C:$C,'Party Series Data'!C$1)</f>
        <v>0</v>
      </c>
      <c r="D45">
        <f>INDEX('Presidential Data'!$C:$C,MATCH(YEAR(A45),'Presidential Data'!$A:$A,0),1)</f>
        <v>32</v>
      </c>
      <c r="E45" s="7">
        <f t="shared" si="0"/>
        <v>516000</v>
      </c>
    </row>
    <row r="46" spans="1:5" x14ac:dyDescent="0.2">
      <c r="A46" s="2">
        <v>15585</v>
      </c>
      <c r="B46">
        <f>SUMIFS('FRED Graph'!$E:$E,'FRED Graph'!$B:$B,'Party Series Data'!$A46,'FRED Graph'!$C:$C,'Party Series Data'!B$1)</f>
        <v>271000</v>
      </c>
      <c r="C46">
        <f>SUMIFS('FRED Graph'!$E:$E,'FRED Graph'!$B:$B,'Party Series Data'!$A46,'FRED Graph'!$C:$C,'Party Series Data'!C$1)</f>
        <v>0</v>
      </c>
      <c r="D46">
        <f>INDEX('Presidential Data'!$C:$C,MATCH(YEAR(A46),'Presidential Data'!$A:$A,0),1)</f>
        <v>32</v>
      </c>
      <c r="E46" s="7">
        <f t="shared" si="0"/>
        <v>271000</v>
      </c>
    </row>
    <row r="47" spans="1:5" x14ac:dyDescent="0.2">
      <c r="A47" s="2">
        <v>15615</v>
      </c>
      <c r="B47">
        <f>SUMIFS('FRED Graph'!$E:$E,'FRED Graph'!$B:$B,'Party Series Data'!$A47,'FRED Graph'!$C:$C,'Party Series Data'!B$1)</f>
        <v>256000</v>
      </c>
      <c r="C47">
        <f>SUMIFS('FRED Graph'!$E:$E,'FRED Graph'!$B:$B,'Party Series Data'!$A47,'FRED Graph'!$C:$C,'Party Series Data'!C$1)</f>
        <v>0</v>
      </c>
      <c r="D47">
        <f>INDEX('Presidential Data'!$C:$C,MATCH(YEAR(A47),'Presidential Data'!$A:$A,0),1)</f>
        <v>32</v>
      </c>
      <c r="E47" s="7">
        <f t="shared" si="0"/>
        <v>256000</v>
      </c>
    </row>
    <row r="48" spans="1:5" x14ac:dyDescent="0.2">
      <c r="A48" s="2">
        <v>15646</v>
      </c>
      <c r="B48">
        <f>SUMIFS('FRED Graph'!$E:$E,'FRED Graph'!$B:$B,'Party Series Data'!$A48,'FRED Graph'!$C:$C,'Party Series Data'!B$1)</f>
        <v>159000</v>
      </c>
      <c r="C48">
        <f>SUMIFS('FRED Graph'!$E:$E,'FRED Graph'!$B:$B,'Party Series Data'!$A48,'FRED Graph'!$C:$C,'Party Series Data'!C$1)</f>
        <v>0</v>
      </c>
      <c r="D48">
        <f>INDEX('Presidential Data'!$C:$C,MATCH(YEAR(A48),'Presidential Data'!$A:$A,0),1)</f>
        <v>32</v>
      </c>
      <c r="E48" s="7">
        <f t="shared" si="0"/>
        <v>159000</v>
      </c>
    </row>
    <row r="49" spans="1:5" x14ac:dyDescent="0.2">
      <c r="A49" s="2">
        <v>15676</v>
      </c>
      <c r="B49">
        <f>SUMIFS('FRED Graph'!$E:$E,'FRED Graph'!$B:$B,'Party Series Data'!$A49,'FRED Graph'!$C:$C,'Party Series Data'!B$1)</f>
        <v>241000</v>
      </c>
      <c r="C49">
        <f>SUMIFS('FRED Graph'!$E:$E,'FRED Graph'!$B:$B,'Party Series Data'!$A49,'FRED Graph'!$C:$C,'Party Series Data'!C$1)</f>
        <v>0</v>
      </c>
      <c r="D49">
        <f>INDEX('Presidential Data'!$C:$C,MATCH(YEAR(A49),'Presidential Data'!$A:$A,0),1)</f>
        <v>32</v>
      </c>
      <c r="E49" s="7">
        <f t="shared" si="0"/>
        <v>241000</v>
      </c>
    </row>
    <row r="50" spans="1:5" x14ac:dyDescent="0.2">
      <c r="A50" s="2">
        <v>15707</v>
      </c>
      <c r="B50">
        <f>SUMIFS('FRED Graph'!$E:$E,'FRED Graph'!$B:$B,'Party Series Data'!$A50,'FRED Graph'!$C:$C,'Party Series Data'!B$1)</f>
        <v>257000</v>
      </c>
      <c r="C50">
        <f>SUMIFS('FRED Graph'!$E:$E,'FRED Graph'!$B:$B,'Party Series Data'!$A50,'FRED Graph'!$C:$C,'Party Series Data'!C$1)</f>
        <v>0</v>
      </c>
      <c r="D50">
        <f>INDEX('Presidential Data'!$C:$C,MATCH(YEAR(A50),'Presidential Data'!$A:$A,0),1)</f>
        <v>32</v>
      </c>
      <c r="E50" s="7">
        <f t="shared" si="0"/>
        <v>257000</v>
      </c>
    </row>
    <row r="51" spans="1:5" x14ac:dyDescent="0.2">
      <c r="A51" s="2">
        <v>15738</v>
      </c>
      <c r="B51">
        <f>SUMIFS('FRED Graph'!$E:$E,'FRED Graph'!$B:$B,'Party Series Data'!$A51,'FRED Graph'!$C:$C,'Party Series Data'!B$1)</f>
        <v>221000</v>
      </c>
      <c r="C51">
        <f>SUMIFS('FRED Graph'!$E:$E,'FRED Graph'!$B:$B,'Party Series Data'!$A51,'FRED Graph'!$C:$C,'Party Series Data'!C$1)</f>
        <v>0</v>
      </c>
      <c r="D51">
        <f>INDEX('Presidential Data'!$C:$C,MATCH(YEAR(A51),'Presidential Data'!$A:$A,0),1)</f>
        <v>32</v>
      </c>
      <c r="E51" s="7">
        <f t="shared" si="0"/>
        <v>221000</v>
      </c>
    </row>
    <row r="52" spans="1:5" x14ac:dyDescent="0.2">
      <c r="A52" s="2">
        <v>15766</v>
      </c>
      <c r="B52">
        <f>SUMIFS('FRED Graph'!$E:$E,'FRED Graph'!$B:$B,'Party Series Data'!$A52,'FRED Graph'!$C:$C,'Party Series Data'!B$1)</f>
        <v>159000</v>
      </c>
      <c r="C52">
        <f>SUMIFS('FRED Graph'!$E:$E,'FRED Graph'!$B:$B,'Party Series Data'!$A52,'FRED Graph'!$C:$C,'Party Series Data'!C$1)</f>
        <v>0</v>
      </c>
      <c r="D52">
        <f>INDEX('Presidential Data'!$C:$C,MATCH(YEAR(A52),'Presidential Data'!$A:$A,0),1)</f>
        <v>32</v>
      </c>
      <c r="E52" s="7">
        <f t="shared" si="0"/>
        <v>159000</v>
      </c>
    </row>
    <row r="53" spans="1:5" x14ac:dyDescent="0.2">
      <c r="A53" s="2">
        <v>15797</v>
      </c>
      <c r="B53">
        <f>SUMIFS('FRED Graph'!$E:$E,'FRED Graph'!$B:$B,'Party Series Data'!$A53,'FRED Graph'!$C:$C,'Party Series Data'!B$1)</f>
        <v>95000</v>
      </c>
      <c r="C53">
        <f>SUMIFS('FRED Graph'!$E:$E,'FRED Graph'!$B:$B,'Party Series Data'!$A53,'FRED Graph'!$C:$C,'Party Series Data'!C$1)</f>
        <v>0</v>
      </c>
      <c r="D53">
        <f>INDEX('Presidential Data'!$C:$C,MATCH(YEAR(A53),'Presidential Data'!$A:$A,0),1)</f>
        <v>32</v>
      </c>
      <c r="E53" s="7">
        <f t="shared" si="0"/>
        <v>95000</v>
      </c>
    </row>
    <row r="54" spans="1:5" x14ac:dyDescent="0.2">
      <c r="A54" s="2">
        <v>15827</v>
      </c>
      <c r="B54">
        <f>SUMIFS('FRED Graph'!$E:$E,'FRED Graph'!$B:$B,'Party Series Data'!$A54,'FRED Graph'!$C:$C,'Party Series Data'!B$1)</f>
        <v>-51000</v>
      </c>
      <c r="C54">
        <f>SUMIFS('FRED Graph'!$E:$E,'FRED Graph'!$B:$B,'Party Series Data'!$A54,'FRED Graph'!$C:$C,'Party Series Data'!C$1)</f>
        <v>0</v>
      </c>
      <c r="D54">
        <f>INDEX('Presidential Data'!$C:$C,MATCH(YEAR(A54),'Presidential Data'!$A:$A,0),1)</f>
        <v>32</v>
      </c>
      <c r="E54" s="7">
        <f t="shared" si="0"/>
        <v>-51000</v>
      </c>
    </row>
    <row r="55" spans="1:5" x14ac:dyDescent="0.2">
      <c r="A55" s="2">
        <v>15858</v>
      </c>
      <c r="B55">
        <f>SUMIFS('FRED Graph'!$E:$E,'FRED Graph'!$B:$B,'Party Series Data'!$A55,'FRED Graph'!$C:$C,'Party Series Data'!B$1)</f>
        <v>185000</v>
      </c>
      <c r="C55">
        <f>SUMIFS('FRED Graph'!$E:$E,'FRED Graph'!$B:$B,'Party Series Data'!$A55,'FRED Graph'!$C:$C,'Party Series Data'!C$1)</f>
        <v>0</v>
      </c>
      <c r="D55">
        <f>INDEX('Presidential Data'!$C:$C,MATCH(YEAR(A55),'Presidential Data'!$A:$A,0),1)</f>
        <v>32</v>
      </c>
      <c r="E55" s="7">
        <f t="shared" si="0"/>
        <v>185000</v>
      </c>
    </row>
    <row r="56" spans="1:5" x14ac:dyDescent="0.2">
      <c r="A56" s="2">
        <v>15888</v>
      </c>
      <c r="B56">
        <f>SUMIFS('FRED Graph'!$E:$E,'FRED Graph'!$B:$B,'Party Series Data'!$A56,'FRED Graph'!$C:$C,'Party Series Data'!B$1)</f>
        <v>-81000</v>
      </c>
      <c r="C56">
        <f>SUMIFS('FRED Graph'!$E:$E,'FRED Graph'!$B:$B,'Party Series Data'!$A56,'FRED Graph'!$C:$C,'Party Series Data'!C$1)</f>
        <v>0</v>
      </c>
      <c r="D56">
        <f>INDEX('Presidential Data'!$C:$C,MATCH(YEAR(A56),'Presidential Data'!$A:$A,0),1)</f>
        <v>32</v>
      </c>
      <c r="E56" s="7">
        <f t="shared" si="0"/>
        <v>-81000</v>
      </c>
    </row>
    <row r="57" spans="1:5" x14ac:dyDescent="0.2">
      <c r="A57" s="2">
        <v>15919</v>
      </c>
      <c r="B57">
        <f>SUMIFS('FRED Graph'!$E:$E,'FRED Graph'!$B:$B,'Party Series Data'!$A57,'FRED Graph'!$C:$C,'Party Series Data'!B$1)</f>
        <v>-154000</v>
      </c>
      <c r="C57">
        <f>SUMIFS('FRED Graph'!$E:$E,'FRED Graph'!$B:$B,'Party Series Data'!$A57,'FRED Graph'!$C:$C,'Party Series Data'!C$1)</f>
        <v>0</v>
      </c>
      <c r="D57">
        <f>INDEX('Presidential Data'!$C:$C,MATCH(YEAR(A57),'Presidential Data'!$A:$A,0),1)</f>
        <v>32</v>
      </c>
      <c r="E57" s="7">
        <f t="shared" si="0"/>
        <v>-154000</v>
      </c>
    </row>
    <row r="58" spans="1:5" x14ac:dyDescent="0.2">
      <c r="A58" s="2">
        <v>15950</v>
      </c>
      <c r="B58">
        <f>SUMIFS('FRED Graph'!$E:$E,'FRED Graph'!$B:$B,'Party Series Data'!$A58,'FRED Graph'!$C:$C,'Party Series Data'!B$1)</f>
        <v>-54000</v>
      </c>
      <c r="C58">
        <f>SUMIFS('FRED Graph'!$E:$E,'FRED Graph'!$B:$B,'Party Series Data'!$A58,'FRED Graph'!$C:$C,'Party Series Data'!C$1)</f>
        <v>0</v>
      </c>
      <c r="D58">
        <f>INDEX('Presidential Data'!$C:$C,MATCH(YEAR(A58),'Presidential Data'!$A:$A,0),1)</f>
        <v>32</v>
      </c>
      <c r="E58" s="7">
        <f t="shared" si="0"/>
        <v>-54000</v>
      </c>
    </row>
    <row r="59" spans="1:5" x14ac:dyDescent="0.2">
      <c r="A59" s="2">
        <v>15980</v>
      </c>
      <c r="B59">
        <f>SUMIFS('FRED Graph'!$E:$E,'FRED Graph'!$B:$B,'Party Series Data'!$A59,'FRED Graph'!$C:$C,'Party Series Data'!B$1)</f>
        <v>183000</v>
      </c>
      <c r="C59">
        <f>SUMIFS('FRED Graph'!$E:$E,'FRED Graph'!$B:$B,'Party Series Data'!$A59,'FRED Graph'!$C:$C,'Party Series Data'!C$1)</f>
        <v>0</v>
      </c>
      <c r="D59">
        <f>INDEX('Presidential Data'!$C:$C,MATCH(YEAR(A59),'Presidential Data'!$A:$A,0),1)</f>
        <v>32</v>
      </c>
      <c r="E59" s="7">
        <f t="shared" si="0"/>
        <v>183000</v>
      </c>
    </row>
    <row r="60" spans="1:5" x14ac:dyDescent="0.2">
      <c r="A60" s="2">
        <v>16011</v>
      </c>
      <c r="B60">
        <f>SUMIFS('FRED Graph'!$E:$E,'FRED Graph'!$B:$B,'Party Series Data'!$A60,'FRED Graph'!$C:$C,'Party Series Data'!B$1)</f>
        <v>146000</v>
      </c>
      <c r="C60">
        <f>SUMIFS('FRED Graph'!$E:$E,'FRED Graph'!$B:$B,'Party Series Data'!$A60,'FRED Graph'!$C:$C,'Party Series Data'!C$1)</f>
        <v>0</v>
      </c>
      <c r="D60">
        <f>INDEX('Presidential Data'!$C:$C,MATCH(YEAR(A60),'Presidential Data'!$A:$A,0),1)</f>
        <v>32</v>
      </c>
      <c r="E60" s="7">
        <f t="shared" si="0"/>
        <v>146000</v>
      </c>
    </row>
    <row r="61" spans="1:5" x14ac:dyDescent="0.2">
      <c r="A61" s="2">
        <v>16041</v>
      </c>
      <c r="B61">
        <f>SUMIFS('FRED Graph'!$E:$E,'FRED Graph'!$B:$B,'Party Series Data'!$A61,'FRED Graph'!$C:$C,'Party Series Data'!B$1)</f>
        <v>-75000</v>
      </c>
      <c r="C61">
        <f>SUMIFS('FRED Graph'!$E:$E,'FRED Graph'!$B:$B,'Party Series Data'!$A61,'FRED Graph'!$C:$C,'Party Series Data'!C$1)</f>
        <v>0</v>
      </c>
      <c r="D61">
        <f>INDEX('Presidential Data'!$C:$C,MATCH(YEAR(A61),'Presidential Data'!$A:$A,0),1)</f>
        <v>32</v>
      </c>
      <c r="E61" s="7">
        <f t="shared" si="0"/>
        <v>-75000</v>
      </c>
    </row>
    <row r="62" spans="1:5" x14ac:dyDescent="0.2">
      <c r="A62" s="2">
        <v>16072</v>
      </c>
      <c r="B62">
        <f>SUMIFS('FRED Graph'!$E:$E,'FRED Graph'!$B:$B,'Party Series Data'!$A62,'FRED Graph'!$C:$C,'Party Series Data'!B$1)</f>
        <v>-92000</v>
      </c>
      <c r="C62">
        <f>SUMIFS('FRED Graph'!$E:$E,'FRED Graph'!$B:$B,'Party Series Data'!$A62,'FRED Graph'!$C:$C,'Party Series Data'!C$1)</f>
        <v>0</v>
      </c>
      <c r="D62">
        <f>INDEX('Presidential Data'!$C:$C,MATCH(YEAR(A62),'Presidential Data'!$A:$A,0),1)</f>
        <v>32</v>
      </c>
      <c r="E62" s="7">
        <f t="shared" si="0"/>
        <v>-92000</v>
      </c>
    </row>
    <row r="63" spans="1:5" x14ac:dyDescent="0.2">
      <c r="A63" s="2">
        <v>16103</v>
      </c>
      <c r="B63">
        <f>SUMIFS('FRED Graph'!$E:$E,'FRED Graph'!$B:$B,'Party Series Data'!$A63,'FRED Graph'!$C:$C,'Party Series Data'!B$1)</f>
        <v>-116000</v>
      </c>
      <c r="C63">
        <f>SUMIFS('FRED Graph'!$E:$E,'FRED Graph'!$B:$B,'Party Series Data'!$A63,'FRED Graph'!$C:$C,'Party Series Data'!C$1)</f>
        <v>0</v>
      </c>
      <c r="D63">
        <f>INDEX('Presidential Data'!$C:$C,MATCH(YEAR(A63),'Presidential Data'!$A:$A,0),1)</f>
        <v>32</v>
      </c>
      <c r="E63" s="7">
        <f t="shared" si="0"/>
        <v>-116000</v>
      </c>
    </row>
    <row r="64" spans="1:5" x14ac:dyDescent="0.2">
      <c r="A64" s="2">
        <v>16132</v>
      </c>
      <c r="B64">
        <f>SUMIFS('FRED Graph'!$E:$E,'FRED Graph'!$B:$B,'Party Series Data'!$A64,'FRED Graph'!$C:$C,'Party Series Data'!B$1)</f>
        <v>-244000</v>
      </c>
      <c r="C64">
        <f>SUMIFS('FRED Graph'!$E:$E,'FRED Graph'!$B:$B,'Party Series Data'!$A64,'FRED Graph'!$C:$C,'Party Series Data'!C$1)</f>
        <v>0</v>
      </c>
      <c r="D64">
        <f>INDEX('Presidential Data'!$C:$C,MATCH(YEAR(A64),'Presidential Data'!$A:$A,0),1)</f>
        <v>32</v>
      </c>
      <c r="E64" s="7">
        <f t="shared" si="0"/>
        <v>-244000</v>
      </c>
    </row>
    <row r="65" spans="1:5" x14ac:dyDescent="0.2">
      <c r="A65" s="2">
        <v>16163</v>
      </c>
      <c r="B65">
        <f>SUMIFS('FRED Graph'!$E:$E,'FRED Graph'!$B:$B,'Party Series Data'!$A65,'FRED Graph'!$C:$C,'Party Series Data'!B$1)</f>
        <v>-231000</v>
      </c>
      <c r="C65">
        <f>SUMIFS('FRED Graph'!$E:$E,'FRED Graph'!$B:$B,'Party Series Data'!$A65,'FRED Graph'!$C:$C,'Party Series Data'!C$1)</f>
        <v>0</v>
      </c>
      <c r="D65">
        <f>INDEX('Presidential Data'!$C:$C,MATCH(YEAR(A65),'Presidential Data'!$A:$A,0),1)</f>
        <v>32</v>
      </c>
      <c r="E65" s="7">
        <f t="shared" si="0"/>
        <v>-231000</v>
      </c>
    </row>
    <row r="66" spans="1:5" x14ac:dyDescent="0.2">
      <c r="A66" s="2">
        <v>16193</v>
      </c>
      <c r="B66">
        <f>SUMIFS('FRED Graph'!$E:$E,'FRED Graph'!$B:$B,'Party Series Data'!$A66,'FRED Graph'!$C:$C,'Party Series Data'!B$1)</f>
        <v>-78000</v>
      </c>
      <c r="C66">
        <f>SUMIFS('FRED Graph'!$E:$E,'FRED Graph'!$B:$B,'Party Series Data'!$A66,'FRED Graph'!$C:$C,'Party Series Data'!C$1)</f>
        <v>0</v>
      </c>
      <c r="D66">
        <f>INDEX('Presidential Data'!$C:$C,MATCH(YEAR(A66),'Presidential Data'!$A:$A,0),1)</f>
        <v>32</v>
      </c>
      <c r="E66" s="7">
        <f t="shared" si="0"/>
        <v>-78000</v>
      </c>
    </row>
    <row r="67" spans="1:5" x14ac:dyDescent="0.2">
      <c r="A67" s="2">
        <v>16224</v>
      </c>
      <c r="B67">
        <f>SUMIFS('FRED Graph'!$E:$E,'FRED Graph'!$B:$B,'Party Series Data'!$A67,'FRED Graph'!$C:$C,'Party Series Data'!B$1)</f>
        <v>-38000</v>
      </c>
      <c r="C67">
        <f>SUMIFS('FRED Graph'!$E:$E,'FRED Graph'!$B:$B,'Party Series Data'!$A67,'FRED Graph'!$C:$C,'Party Series Data'!C$1)</f>
        <v>0</v>
      </c>
      <c r="D67">
        <f>INDEX('Presidential Data'!$C:$C,MATCH(YEAR(A67),'Presidential Data'!$A:$A,0),1)</f>
        <v>32</v>
      </c>
      <c r="E67" s="7">
        <f t="shared" ref="E67:E130" si="1">B67+C67</f>
        <v>-38000</v>
      </c>
    </row>
    <row r="68" spans="1:5" x14ac:dyDescent="0.2">
      <c r="A68" s="2">
        <v>16254</v>
      </c>
      <c r="B68">
        <f>SUMIFS('FRED Graph'!$E:$E,'FRED Graph'!$B:$B,'Party Series Data'!$A68,'FRED Graph'!$C:$C,'Party Series Data'!B$1)</f>
        <v>-43000</v>
      </c>
      <c r="C68">
        <f>SUMIFS('FRED Graph'!$E:$E,'FRED Graph'!$B:$B,'Party Series Data'!$A68,'FRED Graph'!$C:$C,'Party Series Data'!C$1)</f>
        <v>0</v>
      </c>
      <c r="D68">
        <f>INDEX('Presidential Data'!$C:$C,MATCH(YEAR(A68),'Presidential Data'!$A:$A,0),1)</f>
        <v>32</v>
      </c>
      <c r="E68" s="7">
        <f t="shared" si="1"/>
        <v>-43000</v>
      </c>
    </row>
    <row r="69" spans="1:5" x14ac:dyDescent="0.2">
      <c r="A69" s="2">
        <v>16285</v>
      </c>
      <c r="B69">
        <f>SUMIFS('FRED Graph'!$E:$E,'FRED Graph'!$B:$B,'Party Series Data'!$A69,'FRED Graph'!$C:$C,'Party Series Data'!B$1)</f>
        <v>-54000</v>
      </c>
      <c r="C69">
        <f>SUMIFS('FRED Graph'!$E:$E,'FRED Graph'!$B:$B,'Party Series Data'!$A69,'FRED Graph'!$C:$C,'Party Series Data'!C$1)</f>
        <v>0</v>
      </c>
      <c r="D69">
        <f>INDEX('Presidential Data'!$C:$C,MATCH(YEAR(A69),'Presidential Data'!$A:$A,0),1)</f>
        <v>32</v>
      </c>
      <c r="E69" s="7">
        <f t="shared" si="1"/>
        <v>-54000</v>
      </c>
    </row>
    <row r="70" spans="1:5" x14ac:dyDescent="0.2">
      <c r="A70" s="2">
        <v>16316</v>
      </c>
      <c r="B70">
        <f>SUMIFS('FRED Graph'!$E:$E,'FRED Graph'!$B:$B,'Party Series Data'!$A70,'FRED Graph'!$C:$C,'Party Series Data'!B$1)</f>
        <v>-171000</v>
      </c>
      <c r="C70">
        <f>SUMIFS('FRED Graph'!$E:$E,'FRED Graph'!$B:$B,'Party Series Data'!$A70,'FRED Graph'!$C:$C,'Party Series Data'!C$1)</f>
        <v>0</v>
      </c>
      <c r="D70">
        <f>INDEX('Presidential Data'!$C:$C,MATCH(YEAR(A70),'Presidential Data'!$A:$A,0),1)</f>
        <v>32</v>
      </c>
      <c r="E70" s="7">
        <f t="shared" si="1"/>
        <v>-171000</v>
      </c>
    </row>
    <row r="71" spans="1:5" x14ac:dyDescent="0.2">
      <c r="A71" s="2">
        <v>16346</v>
      </c>
      <c r="B71">
        <f>SUMIFS('FRED Graph'!$E:$E,'FRED Graph'!$B:$B,'Party Series Data'!$A71,'FRED Graph'!$C:$C,'Party Series Data'!B$1)</f>
        <v>29000</v>
      </c>
      <c r="C71">
        <f>SUMIFS('FRED Graph'!$E:$E,'FRED Graph'!$B:$B,'Party Series Data'!$A71,'FRED Graph'!$C:$C,'Party Series Data'!C$1)</f>
        <v>0</v>
      </c>
      <c r="D71">
        <f>INDEX('Presidential Data'!$C:$C,MATCH(YEAR(A71),'Presidential Data'!$A:$A,0),1)</f>
        <v>32</v>
      </c>
      <c r="E71" s="7">
        <f t="shared" si="1"/>
        <v>29000</v>
      </c>
    </row>
    <row r="72" spans="1:5" x14ac:dyDescent="0.2">
      <c r="A72" s="2">
        <v>16377</v>
      </c>
      <c r="B72">
        <f>SUMIFS('FRED Graph'!$E:$E,'FRED Graph'!$B:$B,'Party Series Data'!$A72,'FRED Graph'!$C:$C,'Party Series Data'!B$1)</f>
        <v>3000</v>
      </c>
      <c r="C72">
        <f>SUMIFS('FRED Graph'!$E:$E,'FRED Graph'!$B:$B,'Party Series Data'!$A72,'FRED Graph'!$C:$C,'Party Series Data'!C$1)</f>
        <v>0</v>
      </c>
      <c r="D72">
        <f>INDEX('Presidential Data'!$C:$C,MATCH(YEAR(A72),'Presidential Data'!$A:$A,0),1)</f>
        <v>32</v>
      </c>
      <c r="E72" s="7">
        <f t="shared" si="1"/>
        <v>3000</v>
      </c>
    </row>
    <row r="73" spans="1:5" x14ac:dyDescent="0.2">
      <c r="A73" s="2">
        <v>16407</v>
      </c>
      <c r="B73">
        <f>SUMIFS('FRED Graph'!$E:$E,'FRED Graph'!$B:$B,'Party Series Data'!$A73,'FRED Graph'!$C:$C,'Party Series Data'!B$1)</f>
        <v>149000</v>
      </c>
      <c r="C73">
        <f>SUMIFS('FRED Graph'!$E:$E,'FRED Graph'!$B:$B,'Party Series Data'!$A73,'FRED Graph'!$C:$C,'Party Series Data'!C$1)</f>
        <v>0</v>
      </c>
      <c r="D73">
        <f>INDEX('Presidential Data'!$C:$C,MATCH(YEAR(A73),'Presidential Data'!$A:$A,0),1)</f>
        <v>32</v>
      </c>
      <c r="E73" s="7">
        <f t="shared" si="1"/>
        <v>149000</v>
      </c>
    </row>
    <row r="74" spans="1:5" x14ac:dyDescent="0.2">
      <c r="A74" s="2">
        <v>16438</v>
      </c>
      <c r="B74">
        <f>SUMIFS('FRED Graph'!$E:$E,'FRED Graph'!$B:$B,'Party Series Data'!$A74,'FRED Graph'!$C:$C,'Party Series Data'!B$1)</f>
        <v>35000</v>
      </c>
      <c r="C74">
        <f>SUMIFS('FRED Graph'!$E:$E,'FRED Graph'!$B:$B,'Party Series Data'!$A74,'FRED Graph'!$C:$C,'Party Series Data'!C$1)</f>
        <v>0</v>
      </c>
      <c r="D74">
        <f>INDEX('Presidential Data'!$C:$C,MATCH(YEAR(A74),'Presidential Data'!$A:$A,0),1)</f>
        <v>33</v>
      </c>
      <c r="E74" s="7">
        <f t="shared" si="1"/>
        <v>35000</v>
      </c>
    </row>
    <row r="75" spans="1:5" x14ac:dyDescent="0.2">
      <c r="A75" s="2">
        <v>16469</v>
      </c>
      <c r="B75">
        <f>SUMIFS('FRED Graph'!$E:$E,'FRED Graph'!$B:$B,'Party Series Data'!$A75,'FRED Graph'!$C:$C,'Party Series Data'!B$1)</f>
        <v>2000</v>
      </c>
      <c r="C75">
        <f>SUMIFS('FRED Graph'!$E:$E,'FRED Graph'!$B:$B,'Party Series Data'!$A75,'FRED Graph'!$C:$C,'Party Series Data'!C$1)</f>
        <v>0</v>
      </c>
      <c r="D75">
        <f>INDEX('Presidential Data'!$C:$C,MATCH(YEAR(A75),'Presidential Data'!$A:$A,0),1)</f>
        <v>33</v>
      </c>
      <c r="E75" s="7">
        <f t="shared" si="1"/>
        <v>2000</v>
      </c>
    </row>
    <row r="76" spans="1:5" x14ac:dyDescent="0.2">
      <c r="A76" s="2">
        <v>16497</v>
      </c>
      <c r="B76">
        <f>SUMIFS('FRED Graph'!$E:$E,'FRED Graph'!$B:$B,'Party Series Data'!$A76,'FRED Graph'!$C:$C,'Party Series Data'!B$1)</f>
        <v>-99000</v>
      </c>
      <c r="C76">
        <f>SUMIFS('FRED Graph'!$E:$E,'FRED Graph'!$B:$B,'Party Series Data'!$A76,'FRED Graph'!$C:$C,'Party Series Data'!C$1)</f>
        <v>0</v>
      </c>
      <c r="D76">
        <f>INDEX('Presidential Data'!$C:$C,MATCH(YEAR(A76),'Presidential Data'!$A:$A,0),1)</f>
        <v>33</v>
      </c>
      <c r="E76" s="7">
        <f t="shared" si="1"/>
        <v>-99000</v>
      </c>
    </row>
    <row r="77" spans="1:5" x14ac:dyDescent="0.2">
      <c r="A77" s="2">
        <v>16528</v>
      </c>
      <c r="B77">
        <f>SUMIFS('FRED Graph'!$E:$E,'FRED Graph'!$B:$B,'Party Series Data'!$A77,'FRED Graph'!$C:$C,'Party Series Data'!B$1)</f>
        <v>-352000</v>
      </c>
      <c r="C77">
        <f>SUMIFS('FRED Graph'!$E:$E,'FRED Graph'!$B:$B,'Party Series Data'!$A77,'FRED Graph'!$C:$C,'Party Series Data'!C$1)</f>
        <v>0</v>
      </c>
      <c r="D77">
        <f>INDEX('Presidential Data'!$C:$C,MATCH(YEAR(A77),'Presidential Data'!$A:$A,0),1)</f>
        <v>33</v>
      </c>
      <c r="E77" s="7">
        <f t="shared" si="1"/>
        <v>-352000</v>
      </c>
    </row>
    <row r="78" spans="1:5" x14ac:dyDescent="0.2">
      <c r="A78" s="2">
        <v>16558</v>
      </c>
      <c r="B78">
        <f>SUMIFS('FRED Graph'!$E:$E,'FRED Graph'!$B:$B,'Party Series Data'!$A78,'FRED Graph'!$C:$C,'Party Series Data'!B$1)</f>
        <v>-142000</v>
      </c>
      <c r="C78">
        <f>SUMIFS('FRED Graph'!$E:$E,'FRED Graph'!$B:$B,'Party Series Data'!$A78,'FRED Graph'!$C:$C,'Party Series Data'!C$1)</f>
        <v>0</v>
      </c>
      <c r="D78">
        <f>INDEX('Presidential Data'!$C:$C,MATCH(YEAR(A78),'Presidential Data'!$A:$A,0),1)</f>
        <v>33</v>
      </c>
      <c r="E78" s="7">
        <f t="shared" si="1"/>
        <v>-142000</v>
      </c>
    </row>
    <row r="79" spans="1:5" x14ac:dyDescent="0.2">
      <c r="A79" s="2">
        <v>16589</v>
      </c>
      <c r="B79">
        <f>SUMIFS('FRED Graph'!$E:$E,'FRED Graph'!$B:$B,'Party Series Data'!$A79,'FRED Graph'!$C:$C,'Party Series Data'!B$1)</f>
        <v>-155000</v>
      </c>
      <c r="C79">
        <f>SUMIFS('FRED Graph'!$E:$E,'FRED Graph'!$B:$B,'Party Series Data'!$A79,'FRED Graph'!$C:$C,'Party Series Data'!C$1)</f>
        <v>0</v>
      </c>
      <c r="D79">
        <f>INDEX('Presidential Data'!$C:$C,MATCH(YEAR(A79),'Presidential Data'!$A:$A,0),1)</f>
        <v>33</v>
      </c>
      <c r="E79" s="7">
        <f t="shared" si="1"/>
        <v>-155000</v>
      </c>
    </row>
    <row r="80" spans="1:5" x14ac:dyDescent="0.2">
      <c r="A80" s="2">
        <v>16619</v>
      </c>
      <c r="B80">
        <f>SUMIFS('FRED Graph'!$E:$E,'FRED Graph'!$B:$B,'Party Series Data'!$A80,'FRED Graph'!$C:$C,'Party Series Data'!B$1)</f>
        <v>-275000</v>
      </c>
      <c r="C80">
        <f>SUMIFS('FRED Graph'!$E:$E,'FRED Graph'!$B:$B,'Party Series Data'!$A80,'FRED Graph'!$C:$C,'Party Series Data'!C$1)</f>
        <v>0</v>
      </c>
      <c r="D80">
        <f>INDEX('Presidential Data'!$C:$C,MATCH(YEAR(A80),'Presidential Data'!$A:$A,0),1)</f>
        <v>33</v>
      </c>
      <c r="E80" s="7">
        <f t="shared" si="1"/>
        <v>-275000</v>
      </c>
    </row>
    <row r="81" spans="1:5" x14ac:dyDescent="0.2">
      <c r="A81" s="2">
        <v>16650</v>
      </c>
      <c r="B81">
        <f>SUMIFS('FRED Graph'!$E:$E,'FRED Graph'!$B:$B,'Party Series Data'!$A81,'FRED Graph'!$C:$C,'Party Series Data'!B$1)</f>
        <v>-408000</v>
      </c>
      <c r="C81">
        <f>SUMIFS('FRED Graph'!$E:$E,'FRED Graph'!$B:$B,'Party Series Data'!$A81,'FRED Graph'!$C:$C,'Party Series Data'!C$1)</f>
        <v>0</v>
      </c>
      <c r="D81">
        <f>INDEX('Presidential Data'!$C:$C,MATCH(YEAR(A81),'Presidential Data'!$A:$A,0),1)</f>
        <v>33</v>
      </c>
      <c r="E81" s="7">
        <f t="shared" si="1"/>
        <v>-408000</v>
      </c>
    </row>
    <row r="82" spans="1:5" x14ac:dyDescent="0.2">
      <c r="A82" s="2">
        <v>16681</v>
      </c>
      <c r="B82">
        <f>SUMIFS('FRED Graph'!$E:$E,'FRED Graph'!$B:$B,'Party Series Data'!$A82,'FRED Graph'!$C:$C,'Party Series Data'!B$1)</f>
        <v>-1959000</v>
      </c>
      <c r="C82">
        <f>SUMIFS('FRED Graph'!$E:$E,'FRED Graph'!$B:$B,'Party Series Data'!$A82,'FRED Graph'!$C:$C,'Party Series Data'!C$1)</f>
        <v>0</v>
      </c>
      <c r="D82">
        <f>INDEX('Presidential Data'!$C:$C,MATCH(YEAR(A82),'Presidential Data'!$A:$A,0),1)</f>
        <v>33</v>
      </c>
      <c r="E82" s="7">
        <f t="shared" si="1"/>
        <v>-1959000</v>
      </c>
    </row>
    <row r="83" spans="1:5" x14ac:dyDescent="0.2">
      <c r="A83" s="2">
        <v>16711</v>
      </c>
      <c r="B83">
        <f>SUMIFS('FRED Graph'!$E:$E,'FRED Graph'!$B:$B,'Party Series Data'!$A83,'FRED Graph'!$C:$C,'Party Series Data'!B$1)</f>
        <v>93000</v>
      </c>
      <c r="C83">
        <f>SUMIFS('FRED Graph'!$E:$E,'FRED Graph'!$B:$B,'Party Series Data'!$A83,'FRED Graph'!$C:$C,'Party Series Data'!C$1)</f>
        <v>0</v>
      </c>
      <c r="D83">
        <f>INDEX('Presidential Data'!$C:$C,MATCH(YEAR(A83),'Presidential Data'!$A:$A,0),1)</f>
        <v>33</v>
      </c>
      <c r="E83" s="7">
        <f t="shared" si="1"/>
        <v>93000</v>
      </c>
    </row>
    <row r="84" spans="1:5" x14ac:dyDescent="0.2">
      <c r="A84" s="2">
        <v>16742</v>
      </c>
      <c r="B84">
        <f>SUMIFS('FRED Graph'!$E:$E,'FRED Graph'!$B:$B,'Party Series Data'!$A84,'FRED Graph'!$C:$C,'Party Series Data'!B$1)</f>
        <v>396000</v>
      </c>
      <c r="C84">
        <f>SUMIFS('FRED Graph'!$E:$E,'FRED Graph'!$B:$B,'Party Series Data'!$A84,'FRED Graph'!$C:$C,'Party Series Data'!C$1)</f>
        <v>0</v>
      </c>
      <c r="D84">
        <f>INDEX('Presidential Data'!$C:$C,MATCH(YEAR(A84),'Presidential Data'!$A:$A,0),1)</f>
        <v>33</v>
      </c>
      <c r="E84" s="7">
        <f t="shared" si="1"/>
        <v>396000</v>
      </c>
    </row>
    <row r="85" spans="1:5" x14ac:dyDescent="0.2">
      <c r="A85" s="2">
        <v>16772</v>
      </c>
      <c r="B85">
        <f>SUMIFS('FRED Graph'!$E:$E,'FRED Graph'!$B:$B,'Party Series Data'!$A85,'FRED Graph'!$C:$C,'Party Series Data'!B$1)</f>
        <v>114000</v>
      </c>
      <c r="C85">
        <f>SUMIFS('FRED Graph'!$E:$E,'FRED Graph'!$B:$B,'Party Series Data'!$A85,'FRED Graph'!$C:$C,'Party Series Data'!C$1)</f>
        <v>0</v>
      </c>
      <c r="D85">
        <f>INDEX('Presidential Data'!$C:$C,MATCH(YEAR(A85),'Presidential Data'!$A:$A,0),1)</f>
        <v>33</v>
      </c>
      <c r="E85" s="7">
        <f t="shared" si="1"/>
        <v>114000</v>
      </c>
    </row>
    <row r="86" spans="1:5" x14ac:dyDescent="0.2">
      <c r="A86" s="2">
        <v>16803</v>
      </c>
      <c r="B86">
        <f>SUMIFS('FRED Graph'!$E:$E,'FRED Graph'!$B:$B,'Party Series Data'!$A86,'FRED Graph'!$C:$C,'Party Series Data'!B$1)</f>
        <v>719000</v>
      </c>
      <c r="C86">
        <f>SUMIFS('FRED Graph'!$E:$E,'FRED Graph'!$B:$B,'Party Series Data'!$A86,'FRED Graph'!$C:$C,'Party Series Data'!C$1)</f>
        <v>0</v>
      </c>
      <c r="D86">
        <f>INDEX('Presidential Data'!$C:$C,MATCH(YEAR(A86),'Presidential Data'!$A:$A,0),1)</f>
        <v>33</v>
      </c>
      <c r="E86" s="7">
        <f t="shared" si="1"/>
        <v>719000</v>
      </c>
    </row>
    <row r="87" spans="1:5" x14ac:dyDescent="0.2">
      <c r="A87" s="2">
        <v>16834</v>
      </c>
      <c r="B87">
        <f>SUMIFS('FRED Graph'!$E:$E,'FRED Graph'!$B:$B,'Party Series Data'!$A87,'FRED Graph'!$C:$C,'Party Series Data'!B$1)</f>
        <v>-585000</v>
      </c>
      <c r="C87">
        <f>SUMIFS('FRED Graph'!$E:$E,'FRED Graph'!$B:$B,'Party Series Data'!$A87,'FRED Graph'!$C:$C,'Party Series Data'!C$1)</f>
        <v>0</v>
      </c>
      <c r="D87">
        <f>INDEX('Presidential Data'!$C:$C,MATCH(YEAR(A87),'Presidential Data'!$A:$A,0),1)</f>
        <v>33</v>
      </c>
      <c r="E87" s="7">
        <f t="shared" si="1"/>
        <v>-585000</v>
      </c>
    </row>
    <row r="88" spans="1:5" x14ac:dyDescent="0.2">
      <c r="A88" s="2">
        <v>16862</v>
      </c>
      <c r="B88">
        <f>SUMIFS('FRED Graph'!$E:$E,'FRED Graph'!$B:$B,'Party Series Data'!$A88,'FRED Graph'!$C:$C,'Party Series Data'!B$1)</f>
        <v>951000</v>
      </c>
      <c r="C88">
        <f>SUMIFS('FRED Graph'!$E:$E,'FRED Graph'!$B:$B,'Party Series Data'!$A88,'FRED Graph'!$C:$C,'Party Series Data'!C$1)</f>
        <v>0</v>
      </c>
      <c r="D88">
        <f>INDEX('Presidential Data'!$C:$C,MATCH(YEAR(A88),'Presidential Data'!$A:$A,0),1)</f>
        <v>33</v>
      </c>
      <c r="E88" s="7">
        <f t="shared" si="1"/>
        <v>951000</v>
      </c>
    </row>
    <row r="89" spans="1:5" x14ac:dyDescent="0.2">
      <c r="A89" s="2">
        <v>16893</v>
      </c>
      <c r="B89">
        <f>SUMIFS('FRED Graph'!$E:$E,'FRED Graph'!$B:$B,'Party Series Data'!$A89,'FRED Graph'!$C:$C,'Party Series Data'!B$1)</f>
        <v>718000</v>
      </c>
      <c r="C89">
        <f>SUMIFS('FRED Graph'!$E:$E,'FRED Graph'!$B:$B,'Party Series Data'!$A89,'FRED Graph'!$C:$C,'Party Series Data'!C$1)</f>
        <v>0</v>
      </c>
      <c r="D89">
        <f>INDEX('Presidential Data'!$C:$C,MATCH(YEAR(A89),'Presidential Data'!$A:$A,0),1)</f>
        <v>33</v>
      </c>
      <c r="E89" s="7">
        <f t="shared" si="1"/>
        <v>718000</v>
      </c>
    </row>
    <row r="90" spans="1:5" x14ac:dyDescent="0.2">
      <c r="A90" s="2">
        <v>16923</v>
      </c>
      <c r="B90">
        <f>SUMIFS('FRED Graph'!$E:$E,'FRED Graph'!$B:$B,'Party Series Data'!$A90,'FRED Graph'!$C:$C,'Party Series Data'!B$1)</f>
        <v>436000</v>
      </c>
      <c r="C90">
        <f>SUMIFS('FRED Graph'!$E:$E,'FRED Graph'!$B:$B,'Party Series Data'!$A90,'FRED Graph'!$C:$C,'Party Series Data'!C$1)</f>
        <v>0</v>
      </c>
      <c r="D90">
        <f>INDEX('Presidential Data'!$C:$C,MATCH(YEAR(A90),'Presidential Data'!$A:$A,0),1)</f>
        <v>33</v>
      </c>
      <c r="E90" s="7">
        <f t="shared" si="1"/>
        <v>436000</v>
      </c>
    </row>
    <row r="91" spans="1:5" x14ac:dyDescent="0.2">
      <c r="A91" s="2">
        <v>16954</v>
      </c>
      <c r="B91">
        <f>SUMIFS('FRED Graph'!$E:$E,'FRED Graph'!$B:$B,'Party Series Data'!$A91,'FRED Graph'!$C:$C,'Party Series Data'!B$1)</f>
        <v>386000</v>
      </c>
      <c r="C91">
        <f>SUMIFS('FRED Graph'!$E:$E,'FRED Graph'!$B:$B,'Party Series Data'!$A91,'FRED Graph'!$C:$C,'Party Series Data'!C$1)</f>
        <v>0</v>
      </c>
      <c r="D91">
        <f>INDEX('Presidential Data'!$C:$C,MATCH(YEAR(A91),'Presidential Data'!$A:$A,0),1)</f>
        <v>33</v>
      </c>
      <c r="E91" s="7">
        <f t="shared" si="1"/>
        <v>386000</v>
      </c>
    </row>
    <row r="92" spans="1:5" x14ac:dyDescent="0.2">
      <c r="A92" s="2">
        <v>16984</v>
      </c>
      <c r="B92">
        <f>SUMIFS('FRED Graph'!$E:$E,'FRED Graph'!$B:$B,'Party Series Data'!$A92,'FRED Graph'!$C:$C,'Party Series Data'!B$1)</f>
        <v>418000</v>
      </c>
      <c r="C92">
        <f>SUMIFS('FRED Graph'!$E:$E,'FRED Graph'!$B:$B,'Party Series Data'!$A92,'FRED Graph'!$C:$C,'Party Series Data'!C$1)</f>
        <v>0</v>
      </c>
      <c r="D92">
        <f>INDEX('Presidential Data'!$C:$C,MATCH(YEAR(A92),'Presidential Data'!$A:$A,0),1)</f>
        <v>33</v>
      </c>
      <c r="E92" s="7">
        <f t="shared" si="1"/>
        <v>418000</v>
      </c>
    </row>
    <row r="93" spans="1:5" x14ac:dyDescent="0.2">
      <c r="A93" s="2">
        <v>17015</v>
      </c>
      <c r="B93">
        <f>SUMIFS('FRED Graph'!$E:$E,'FRED Graph'!$B:$B,'Party Series Data'!$A93,'FRED Graph'!$C:$C,'Party Series Data'!B$1)</f>
        <v>489000</v>
      </c>
      <c r="C93">
        <f>SUMIFS('FRED Graph'!$E:$E,'FRED Graph'!$B:$B,'Party Series Data'!$A93,'FRED Graph'!$C:$C,'Party Series Data'!C$1)</f>
        <v>0</v>
      </c>
      <c r="D93">
        <f>INDEX('Presidential Data'!$C:$C,MATCH(YEAR(A93),'Presidential Data'!$A:$A,0),1)</f>
        <v>33</v>
      </c>
      <c r="E93" s="7">
        <f t="shared" si="1"/>
        <v>489000</v>
      </c>
    </row>
    <row r="94" spans="1:5" x14ac:dyDescent="0.2">
      <c r="A94" s="2">
        <v>17046</v>
      </c>
      <c r="B94">
        <f>SUMIFS('FRED Graph'!$E:$E,'FRED Graph'!$B:$B,'Party Series Data'!$A94,'FRED Graph'!$C:$C,'Party Series Data'!B$1)</f>
        <v>273000</v>
      </c>
      <c r="C94">
        <f>SUMIFS('FRED Graph'!$E:$E,'FRED Graph'!$B:$B,'Party Series Data'!$A94,'FRED Graph'!$C:$C,'Party Series Data'!C$1)</f>
        <v>0</v>
      </c>
      <c r="D94">
        <f>INDEX('Presidential Data'!$C:$C,MATCH(YEAR(A94),'Presidential Data'!$A:$A,0),1)</f>
        <v>33</v>
      </c>
      <c r="E94" s="7">
        <f t="shared" si="1"/>
        <v>273000</v>
      </c>
    </row>
    <row r="95" spans="1:5" x14ac:dyDescent="0.2">
      <c r="A95" s="2">
        <v>17076</v>
      </c>
      <c r="B95">
        <f>SUMIFS('FRED Graph'!$E:$E,'FRED Graph'!$B:$B,'Party Series Data'!$A95,'FRED Graph'!$C:$C,'Party Series Data'!B$1)</f>
        <v>178000</v>
      </c>
      <c r="C95">
        <f>SUMIFS('FRED Graph'!$E:$E,'FRED Graph'!$B:$B,'Party Series Data'!$A95,'FRED Graph'!$C:$C,'Party Series Data'!C$1)</f>
        <v>0</v>
      </c>
      <c r="D95">
        <f>INDEX('Presidential Data'!$C:$C,MATCH(YEAR(A95),'Presidential Data'!$A:$A,0),1)</f>
        <v>33</v>
      </c>
      <c r="E95" s="7">
        <f t="shared" si="1"/>
        <v>178000</v>
      </c>
    </row>
    <row r="96" spans="1:5" x14ac:dyDescent="0.2">
      <c r="A96" s="2">
        <v>17107</v>
      </c>
      <c r="B96">
        <f>SUMIFS('FRED Graph'!$E:$E,'FRED Graph'!$B:$B,'Party Series Data'!$A96,'FRED Graph'!$C:$C,'Party Series Data'!B$1)</f>
        <v>302000</v>
      </c>
      <c r="C96">
        <f>SUMIFS('FRED Graph'!$E:$E,'FRED Graph'!$B:$B,'Party Series Data'!$A96,'FRED Graph'!$C:$C,'Party Series Data'!C$1)</f>
        <v>0</v>
      </c>
      <c r="D96">
        <f>INDEX('Presidential Data'!$C:$C,MATCH(YEAR(A96),'Presidential Data'!$A:$A,0),1)</f>
        <v>33</v>
      </c>
      <c r="E96" s="7">
        <f t="shared" si="1"/>
        <v>302000</v>
      </c>
    </row>
    <row r="97" spans="1:5" x14ac:dyDescent="0.2">
      <c r="A97" s="2">
        <v>17137</v>
      </c>
      <c r="B97">
        <f>SUMIFS('FRED Graph'!$E:$E,'FRED Graph'!$B:$B,'Party Series Data'!$A97,'FRED Graph'!$C:$C,'Party Series Data'!B$1)</f>
        <v>-16000</v>
      </c>
      <c r="C97">
        <f>SUMIFS('FRED Graph'!$E:$E,'FRED Graph'!$B:$B,'Party Series Data'!$A97,'FRED Graph'!$C:$C,'Party Series Data'!C$1)</f>
        <v>0</v>
      </c>
      <c r="D97">
        <f>INDEX('Presidential Data'!$C:$C,MATCH(YEAR(A97),'Presidential Data'!$A:$A,0),1)</f>
        <v>33</v>
      </c>
      <c r="E97" s="7">
        <f t="shared" si="1"/>
        <v>-16000</v>
      </c>
    </row>
    <row r="98" spans="1:5" x14ac:dyDescent="0.2">
      <c r="A98" s="2">
        <v>17168</v>
      </c>
      <c r="B98">
        <f>SUMIFS('FRED Graph'!$E:$E,'FRED Graph'!$B:$B,'Party Series Data'!$A98,'FRED Graph'!$C:$C,'Party Series Data'!B$1)</f>
        <v>156000</v>
      </c>
      <c r="C98">
        <f>SUMIFS('FRED Graph'!$E:$E,'FRED Graph'!$B:$B,'Party Series Data'!$A98,'FRED Graph'!$C:$C,'Party Series Data'!C$1)</f>
        <v>0</v>
      </c>
      <c r="D98">
        <f>INDEX('Presidential Data'!$C:$C,MATCH(YEAR(A98),'Presidential Data'!$A:$A,0),1)</f>
        <v>33</v>
      </c>
      <c r="E98" s="7">
        <f t="shared" si="1"/>
        <v>156000</v>
      </c>
    </row>
    <row r="99" spans="1:5" x14ac:dyDescent="0.2">
      <c r="A99" s="2">
        <v>17199</v>
      </c>
      <c r="B99">
        <f>SUMIFS('FRED Graph'!$E:$E,'FRED Graph'!$B:$B,'Party Series Data'!$A99,'FRED Graph'!$C:$C,'Party Series Data'!B$1)</f>
        <v>22000</v>
      </c>
      <c r="C99">
        <f>SUMIFS('FRED Graph'!$E:$E,'FRED Graph'!$B:$B,'Party Series Data'!$A99,'FRED Graph'!$C:$C,'Party Series Data'!C$1)</f>
        <v>0</v>
      </c>
      <c r="D99">
        <f>INDEX('Presidential Data'!$C:$C,MATCH(YEAR(A99),'Presidential Data'!$A:$A,0),1)</f>
        <v>33</v>
      </c>
      <c r="E99" s="7">
        <f t="shared" si="1"/>
        <v>22000</v>
      </c>
    </row>
    <row r="100" spans="1:5" x14ac:dyDescent="0.2">
      <c r="A100" s="2">
        <v>17227</v>
      </c>
      <c r="B100">
        <f>SUMIFS('FRED Graph'!$E:$E,'FRED Graph'!$B:$B,'Party Series Data'!$A100,'FRED Graph'!$C:$C,'Party Series Data'!B$1)</f>
        <v>50000</v>
      </c>
      <c r="C100">
        <f>SUMIFS('FRED Graph'!$E:$E,'FRED Graph'!$B:$B,'Party Series Data'!$A100,'FRED Graph'!$C:$C,'Party Series Data'!C$1)</f>
        <v>0</v>
      </c>
      <c r="D100">
        <f>INDEX('Presidential Data'!$C:$C,MATCH(YEAR(A100),'Presidential Data'!$A:$A,0),1)</f>
        <v>33</v>
      </c>
      <c r="E100" s="7">
        <f t="shared" si="1"/>
        <v>50000</v>
      </c>
    </row>
    <row r="101" spans="1:5" x14ac:dyDescent="0.2">
      <c r="A101" s="2">
        <v>17258</v>
      </c>
      <c r="B101">
        <f>SUMIFS('FRED Graph'!$E:$E,'FRED Graph'!$B:$B,'Party Series Data'!$A101,'FRED Graph'!$C:$C,'Party Series Data'!B$1)</f>
        <v>-108000</v>
      </c>
      <c r="C101">
        <f>SUMIFS('FRED Graph'!$E:$E,'FRED Graph'!$B:$B,'Party Series Data'!$A101,'FRED Graph'!$C:$C,'Party Series Data'!C$1)</f>
        <v>0</v>
      </c>
      <c r="D101">
        <f>INDEX('Presidential Data'!$C:$C,MATCH(YEAR(A101),'Presidential Data'!$A:$A,0),1)</f>
        <v>33</v>
      </c>
      <c r="E101" s="7">
        <f t="shared" si="1"/>
        <v>-108000</v>
      </c>
    </row>
    <row r="102" spans="1:5" x14ac:dyDescent="0.2">
      <c r="A102" s="2">
        <v>17288</v>
      </c>
      <c r="B102">
        <f>SUMIFS('FRED Graph'!$E:$E,'FRED Graph'!$B:$B,'Party Series Data'!$A102,'FRED Graph'!$C:$C,'Party Series Data'!B$1)</f>
        <v>139000</v>
      </c>
      <c r="C102">
        <f>SUMIFS('FRED Graph'!$E:$E,'FRED Graph'!$B:$B,'Party Series Data'!$A102,'FRED Graph'!$C:$C,'Party Series Data'!C$1)</f>
        <v>0</v>
      </c>
      <c r="D102">
        <f>INDEX('Presidential Data'!$C:$C,MATCH(YEAR(A102),'Presidential Data'!$A:$A,0),1)</f>
        <v>33</v>
      </c>
      <c r="E102" s="7">
        <f t="shared" si="1"/>
        <v>139000</v>
      </c>
    </row>
    <row r="103" spans="1:5" x14ac:dyDescent="0.2">
      <c r="A103" s="2">
        <v>17319</v>
      </c>
      <c r="B103">
        <f>SUMIFS('FRED Graph'!$E:$E,'FRED Graph'!$B:$B,'Party Series Data'!$A103,'FRED Graph'!$C:$C,'Party Series Data'!B$1)</f>
        <v>172000</v>
      </c>
      <c r="C103">
        <f>SUMIFS('FRED Graph'!$E:$E,'FRED Graph'!$B:$B,'Party Series Data'!$A103,'FRED Graph'!$C:$C,'Party Series Data'!C$1)</f>
        <v>0</v>
      </c>
      <c r="D103">
        <f>INDEX('Presidential Data'!$C:$C,MATCH(YEAR(A103),'Presidential Data'!$A:$A,0),1)</f>
        <v>33</v>
      </c>
      <c r="E103" s="7">
        <f t="shared" si="1"/>
        <v>172000</v>
      </c>
    </row>
    <row r="104" spans="1:5" x14ac:dyDescent="0.2">
      <c r="A104" s="2">
        <v>17349</v>
      </c>
      <c r="B104">
        <f>SUMIFS('FRED Graph'!$E:$E,'FRED Graph'!$B:$B,'Party Series Data'!$A104,'FRED Graph'!$C:$C,'Party Series Data'!B$1)</f>
        <v>-67000</v>
      </c>
      <c r="C104">
        <f>SUMIFS('FRED Graph'!$E:$E,'FRED Graph'!$B:$B,'Party Series Data'!$A104,'FRED Graph'!$C:$C,'Party Series Data'!C$1)</f>
        <v>0</v>
      </c>
      <c r="D104">
        <f>INDEX('Presidential Data'!$C:$C,MATCH(YEAR(A104),'Presidential Data'!$A:$A,0),1)</f>
        <v>33</v>
      </c>
      <c r="E104" s="7">
        <f t="shared" si="1"/>
        <v>-67000</v>
      </c>
    </row>
    <row r="105" spans="1:5" x14ac:dyDescent="0.2">
      <c r="A105" s="2">
        <v>17380</v>
      </c>
      <c r="B105">
        <f>SUMIFS('FRED Graph'!$E:$E,'FRED Graph'!$B:$B,'Party Series Data'!$A105,'FRED Graph'!$C:$C,'Party Series Data'!B$1)</f>
        <v>217000</v>
      </c>
      <c r="C105">
        <f>SUMIFS('FRED Graph'!$E:$E,'FRED Graph'!$B:$B,'Party Series Data'!$A105,'FRED Graph'!$C:$C,'Party Series Data'!C$1)</f>
        <v>0</v>
      </c>
      <c r="D105">
        <f>INDEX('Presidential Data'!$C:$C,MATCH(YEAR(A105),'Presidential Data'!$A:$A,0),1)</f>
        <v>33</v>
      </c>
      <c r="E105" s="7">
        <f t="shared" si="1"/>
        <v>217000</v>
      </c>
    </row>
    <row r="106" spans="1:5" x14ac:dyDescent="0.2">
      <c r="A106" s="2">
        <v>17411</v>
      </c>
      <c r="B106">
        <f>SUMIFS('FRED Graph'!$E:$E,'FRED Graph'!$B:$B,'Party Series Data'!$A106,'FRED Graph'!$C:$C,'Party Series Data'!B$1)</f>
        <v>243000</v>
      </c>
      <c r="C106">
        <f>SUMIFS('FRED Graph'!$E:$E,'FRED Graph'!$B:$B,'Party Series Data'!$A106,'FRED Graph'!$C:$C,'Party Series Data'!C$1)</f>
        <v>0</v>
      </c>
      <c r="D106">
        <f>INDEX('Presidential Data'!$C:$C,MATCH(YEAR(A106),'Presidential Data'!$A:$A,0),1)</f>
        <v>33</v>
      </c>
      <c r="E106" s="7">
        <f t="shared" si="1"/>
        <v>243000</v>
      </c>
    </row>
    <row r="107" spans="1:5" x14ac:dyDescent="0.2">
      <c r="A107" s="2">
        <v>17441</v>
      </c>
      <c r="B107">
        <f>SUMIFS('FRED Graph'!$E:$E,'FRED Graph'!$B:$B,'Party Series Data'!$A107,'FRED Graph'!$C:$C,'Party Series Data'!B$1)</f>
        <v>208000</v>
      </c>
      <c r="C107">
        <f>SUMIFS('FRED Graph'!$E:$E,'FRED Graph'!$B:$B,'Party Series Data'!$A107,'FRED Graph'!$C:$C,'Party Series Data'!C$1)</f>
        <v>0</v>
      </c>
      <c r="D107">
        <f>INDEX('Presidential Data'!$C:$C,MATCH(YEAR(A107),'Presidential Data'!$A:$A,0),1)</f>
        <v>33</v>
      </c>
      <c r="E107" s="7">
        <f t="shared" si="1"/>
        <v>208000</v>
      </c>
    </row>
    <row r="108" spans="1:5" x14ac:dyDescent="0.2">
      <c r="A108" s="2">
        <v>17472</v>
      </c>
      <c r="B108">
        <f>SUMIFS('FRED Graph'!$E:$E,'FRED Graph'!$B:$B,'Party Series Data'!$A108,'FRED Graph'!$C:$C,'Party Series Data'!B$1)</f>
        <v>73000</v>
      </c>
      <c r="C108">
        <f>SUMIFS('FRED Graph'!$E:$E,'FRED Graph'!$B:$B,'Party Series Data'!$A108,'FRED Graph'!$C:$C,'Party Series Data'!C$1)</f>
        <v>0</v>
      </c>
      <c r="D108">
        <f>INDEX('Presidential Data'!$C:$C,MATCH(YEAR(A108),'Presidential Data'!$A:$A,0),1)</f>
        <v>33</v>
      </c>
      <c r="E108" s="7">
        <f t="shared" si="1"/>
        <v>73000</v>
      </c>
    </row>
    <row r="109" spans="1:5" x14ac:dyDescent="0.2">
      <c r="A109" s="2">
        <v>17502</v>
      </c>
      <c r="B109">
        <f>SUMIFS('FRED Graph'!$E:$E,'FRED Graph'!$B:$B,'Party Series Data'!$A109,'FRED Graph'!$C:$C,'Party Series Data'!B$1)</f>
        <v>97000</v>
      </c>
      <c r="C109">
        <f>SUMIFS('FRED Graph'!$E:$E,'FRED Graph'!$B:$B,'Party Series Data'!$A109,'FRED Graph'!$C:$C,'Party Series Data'!C$1)</f>
        <v>0</v>
      </c>
      <c r="D109">
        <f>INDEX('Presidential Data'!$C:$C,MATCH(YEAR(A109),'Presidential Data'!$A:$A,0),1)</f>
        <v>33</v>
      </c>
      <c r="E109" s="7">
        <f t="shared" si="1"/>
        <v>97000</v>
      </c>
    </row>
    <row r="110" spans="1:5" x14ac:dyDescent="0.2">
      <c r="A110" s="2">
        <v>17533</v>
      </c>
      <c r="B110">
        <f>SUMIFS('FRED Graph'!$E:$E,'FRED Graph'!$B:$B,'Party Series Data'!$A110,'FRED Graph'!$C:$C,'Party Series Data'!B$1)</f>
        <v>98000</v>
      </c>
      <c r="C110">
        <f>SUMIFS('FRED Graph'!$E:$E,'FRED Graph'!$B:$B,'Party Series Data'!$A110,'FRED Graph'!$C:$C,'Party Series Data'!C$1)</f>
        <v>0</v>
      </c>
      <c r="D110">
        <f>INDEX('Presidential Data'!$C:$C,MATCH(YEAR(A110),'Presidential Data'!$A:$A,0),1)</f>
        <v>33</v>
      </c>
      <c r="E110" s="7">
        <f t="shared" si="1"/>
        <v>98000</v>
      </c>
    </row>
    <row r="111" spans="1:5" x14ac:dyDescent="0.2">
      <c r="A111" s="2">
        <v>17564</v>
      </c>
      <c r="B111">
        <f>SUMIFS('FRED Graph'!$E:$E,'FRED Graph'!$B:$B,'Party Series Data'!$A111,'FRED Graph'!$C:$C,'Party Series Data'!B$1)</f>
        <v>-146000</v>
      </c>
      <c r="C111">
        <f>SUMIFS('FRED Graph'!$E:$E,'FRED Graph'!$B:$B,'Party Series Data'!$A111,'FRED Graph'!$C:$C,'Party Series Data'!C$1)</f>
        <v>0</v>
      </c>
      <c r="D111">
        <f>INDEX('Presidential Data'!$C:$C,MATCH(YEAR(A111),'Presidential Data'!$A:$A,0),1)</f>
        <v>33</v>
      </c>
      <c r="E111" s="7">
        <f t="shared" si="1"/>
        <v>-146000</v>
      </c>
    </row>
    <row r="112" spans="1:5" x14ac:dyDescent="0.2">
      <c r="A112" s="2">
        <v>17593</v>
      </c>
      <c r="B112">
        <f>SUMIFS('FRED Graph'!$E:$E,'FRED Graph'!$B:$B,'Party Series Data'!$A112,'FRED Graph'!$C:$C,'Party Series Data'!B$1)</f>
        <v>150000</v>
      </c>
      <c r="C112">
        <f>SUMIFS('FRED Graph'!$E:$E,'FRED Graph'!$B:$B,'Party Series Data'!$A112,'FRED Graph'!$C:$C,'Party Series Data'!C$1)</f>
        <v>0</v>
      </c>
      <c r="D112">
        <f>INDEX('Presidential Data'!$C:$C,MATCH(YEAR(A112),'Presidential Data'!$A:$A,0),1)</f>
        <v>33</v>
      </c>
      <c r="E112" s="7">
        <f t="shared" si="1"/>
        <v>150000</v>
      </c>
    </row>
    <row r="113" spans="1:5" x14ac:dyDescent="0.2">
      <c r="A113" s="2">
        <v>17624</v>
      </c>
      <c r="B113">
        <f>SUMIFS('FRED Graph'!$E:$E,'FRED Graph'!$B:$B,'Party Series Data'!$A113,'FRED Graph'!$C:$C,'Party Series Data'!B$1)</f>
        <v>-304000</v>
      </c>
      <c r="C113">
        <f>SUMIFS('FRED Graph'!$E:$E,'FRED Graph'!$B:$B,'Party Series Data'!$A113,'FRED Graph'!$C:$C,'Party Series Data'!C$1)</f>
        <v>0</v>
      </c>
      <c r="D113">
        <f>INDEX('Presidential Data'!$C:$C,MATCH(YEAR(A113),'Presidential Data'!$A:$A,0),1)</f>
        <v>33</v>
      </c>
      <c r="E113" s="7">
        <f t="shared" si="1"/>
        <v>-304000</v>
      </c>
    </row>
    <row r="114" spans="1:5" x14ac:dyDescent="0.2">
      <c r="A114" s="2">
        <v>17654</v>
      </c>
      <c r="B114">
        <f>SUMIFS('FRED Graph'!$E:$E,'FRED Graph'!$B:$B,'Party Series Data'!$A114,'FRED Graph'!$C:$C,'Party Series Data'!B$1)</f>
        <v>417000</v>
      </c>
      <c r="C114">
        <f>SUMIFS('FRED Graph'!$E:$E,'FRED Graph'!$B:$B,'Party Series Data'!$A114,'FRED Graph'!$C:$C,'Party Series Data'!C$1)</f>
        <v>0</v>
      </c>
      <c r="D114">
        <f>INDEX('Presidential Data'!$C:$C,MATCH(YEAR(A114),'Presidential Data'!$A:$A,0),1)</f>
        <v>33</v>
      </c>
      <c r="E114" s="7">
        <f t="shared" si="1"/>
        <v>417000</v>
      </c>
    </row>
    <row r="115" spans="1:5" x14ac:dyDescent="0.2">
      <c r="A115" s="2">
        <v>17685</v>
      </c>
      <c r="B115">
        <f>SUMIFS('FRED Graph'!$E:$E,'FRED Graph'!$B:$B,'Party Series Data'!$A115,'FRED Graph'!$C:$C,'Party Series Data'!B$1)</f>
        <v>238000</v>
      </c>
      <c r="C115">
        <f>SUMIFS('FRED Graph'!$E:$E,'FRED Graph'!$B:$B,'Party Series Data'!$A115,'FRED Graph'!$C:$C,'Party Series Data'!C$1)</f>
        <v>0</v>
      </c>
      <c r="D115">
        <f>INDEX('Presidential Data'!$C:$C,MATCH(YEAR(A115),'Presidential Data'!$A:$A,0),1)</f>
        <v>33</v>
      </c>
      <c r="E115" s="7">
        <f t="shared" si="1"/>
        <v>238000</v>
      </c>
    </row>
    <row r="116" spans="1:5" x14ac:dyDescent="0.2">
      <c r="A116" s="2">
        <v>17715</v>
      </c>
      <c r="B116">
        <f>SUMIFS('FRED Graph'!$E:$E,'FRED Graph'!$B:$B,'Party Series Data'!$A116,'FRED Graph'!$C:$C,'Party Series Data'!B$1)</f>
        <v>126000</v>
      </c>
      <c r="C116">
        <f>SUMIFS('FRED Graph'!$E:$E,'FRED Graph'!$B:$B,'Party Series Data'!$A116,'FRED Graph'!$C:$C,'Party Series Data'!C$1)</f>
        <v>0</v>
      </c>
      <c r="D116">
        <f>INDEX('Presidential Data'!$C:$C,MATCH(YEAR(A116),'Presidential Data'!$A:$A,0),1)</f>
        <v>33</v>
      </c>
      <c r="E116" s="7">
        <f t="shared" si="1"/>
        <v>126000</v>
      </c>
    </row>
    <row r="117" spans="1:5" x14ac:dyDescent="0.2">
      <c r="A117" s="2">
        <v>17746</v>
      </c>
      <c r="B117">
        <f>SUMIFS('FRED Graph'!$E:$E,'FRED Graph'!$B:$B,'Party Series Data'!$A117,'FRED Graph'!$C:$C,'Party Series Data'!B$1)</f>
        <v>18000</v>
      </c>
      <c r="C117">
        <f>SUMIFS('FRED Graph'!$E:$E,'FRED Graph'!$B:$B,'Party Series Data'!$A117,'FRED Graph'!$C:$C,'Party Series Data'!C$1)</f>
        <v>0</v>
      </c>
      <c r="D117">
        <f>INDEX('Presidential Data'!$C:$C,MATCH(YEAR(A117),'Presidential Data'!$A:$A,0),1)</f>
        <v>33</v>
      </c>
      <c r="E117" s="7">
        <f t="shared" si="1"/>
        <v>18000</v>
      </c>
    </row>
    <row r="118" spans="1:5" x14ac:dyDescent="0.2">
      <c r="A118" s="2">
        <v>17777</v>
      </c>
      <c r="B118">
        <f>SUMIFS('FRED Graph'!$E:$E,'FRED Graph'!$B:$B,'Party Series Data'!$A118,'FRED Graph'!$C:$C,'Party Series Data'!B$1)</f>
        <v>116000</v>
      </c>
      <c r="C118">
        <f>SUMIFS('FRED Graph'!$E:$E,'FRED Graph'!$B:$B,'Party Series Data'!$A118,'FRED Graph'!$C:$C,'Party Series Data'!C$1)</f>
        <v>0</v>
      </c>
      <c r="D118">
        <f>INDEX('Presidential Data'!$C:$C,MATCH(YEAR(A118),'Presidential Data'!$A:$A,0),1)</f>
        <v>33</v>
      </c>
      <c r="E118" s="7">
        <f t="shared" si="1"/>
        <v>116000</v>
      </c>
    </row>
    <row r="119" spans="1:5" x14ac:dyDescent="0.2">
      <c r="A119" s="2">
        <v>17807</v>
      </c>
      <c r="B119">
        <f>SUMIFS('FRED Graph'!$E:$E,'FRED Graph'!$B:$B,'Party Series Data'!$A119,'FRED Graph'!$C:$C,'Party Series Data'!B$1)</f>
        <v>-49000</v>
      </c>
      <c r="C119">
        <f>SUMIFS('FRED Graph'!$E:$E,'FRED Graph'!$B:$B,'Party Series Data'!$A119,'FRED Graph'!$C:$C,'Party Series Data'!C$1)</f>
        <v>0</v>
      </c>
      <c r="D119">
        <f>INDEX('Presidential Data'!$C:$C,MATCH(YEAR(A119),'Presidential Data'!$A:$A,0),1)</f>
        <v>33</v>
      </c>
      <c r="E119" s="7">
        <f t="shared" si="1"/>
        <v>-49000</v>
      </c>
    </row>
    <row r="120" spans="1:5" x14ac:dyDescent="0.2">
      <c r="A120" s="2">
        <v>17838</v>
      </c>
      <c r="B120">
        <f>SUMIFS('FRED Graph'!$E:$E,'FRED Graph'!$B:$B,'Party Series Data'!$A120,'FRED Graph'!$C:$C,'Party Series Data'!B$1)</f>
        <v>-53000</v>
      </c>
      <c r="C120">
        <f>SUMIFS('FRED Graph'!$E:$E,'FRED Graph'!$B:$B,'Party Series Data'!$A120,'FRED Graph'!$C:$C,'Party Series Data'!C$1)</f>
        <v>0</v>
      </c>
      <c r="D120">
        <f>INDEX('Presidential Data'!$C:$C,MATCH(YEAR(A120),'Presidential Data'!$A:$A,0),1)</f>
        <v>33</v>
      </c>
      <c r="E120" s="7">
        <f t="shared" si="1"/>
        <v>-53000</v>
      </c>
    </row>
    <row r="121" spans="1:5" x14ac:dyDescent="0.2">
      <c r="A121" s="2">
        <v>17868</v>
      </c>
      <c r="B121">
        <f>SUMIFS('FRED Graph'!$E:$E,'FRED Graph'!$B:$B,'Party Series Data'!$A121,'FRED Graph'!$C:$C,'Party Series Data'!B$1)</f>
        <v>-160000</v>
      </c>
      <c r="C121">
        <f>SUMIFS('FRED Graph'!$E:$E,'FRED Graph'!$B:$B,'Party Series Data'!$A121,'FRED Graph'!$C:$C,'Party Series Data'!C$1)</f>
        <v>0</v>
      </c>
      <c r="D121">
        <f>INDEX('Presidential Data'!$C:$C,MATCH(YEAR(A121),'Presidential Data'!$A:$A,0),1)</f>
        <v>33</v>
      </c>
      <c r="E121" s="7">
        <f t="shared" si="1"/>
        <v>-160000</v>
      </c>
    </row>
    <row r="122" spans="1:5" x14ac:dyDescent="0.2">
      <c r="A122" s="2">
        <v>17899</v>
      </c>
      <c r="B122">
        <f>SUMIFS('FRED Graph'!$E:$E,'FRED Graph'!$B:$B,'Party Series Data'!$A122,'FRED Graph'!$C:$C,'Party Series Data'!B$1)</f>
        <v>-364000</v>
      </c>
      <c r="C122">
        <f>SUMIFS('FRED Graph'!$E:$E,'FRED Graph'!$B:$B,'Party Series Data'!$A122,'FRED Graph'!$C:$C,'Party Series Data'!C$1)</f>
        <v>0</v>
      </c>
      <c r="D122">
        <f>INDEX('Presidential Data'!$C:$C,MATCH(YEAR(A122),'Presidential Data'!$A:$A,0),1)</f>
        <v>33</v>
      </c>
      <c r="E122" s="7">
        <f t="shared" si="1"/>
        <v>-364000</v>
      </c>
    </row>
    <row r="123" spans="1:5" x14ac:dyDescent="0.2">
      <c r="A123" s="2">
        <v>17930</v>
      </c>
      <c r="B123">
        <f>SUMIFS('FRED Graph'!$E:$E,'FRED Graph'!$B:$B,'Party Series Data'!$A123,'FRED Graph'!$C:$C,'Party Series Data'!B$1)</f>
        <v>-171000</v>
      </c>
      <c r="C123">
        <f>SUMIFS('FRED Graph'!$E:$E,'FRED Graph'!$B:$B,'Party Series Data'!$A123,'FRED Graph'!$C:$C,'Party Series Data'!C$1)</f>
        <v>0</v>
      </c>
      <c r="D123">
        <f>INDEX('Presidential Data'!$C:$C,MATCH(YEAR(A123),'Presidential Data'!$A:$A,0),1)</f>
        <v>33</v>
      </c>
      <c r="E123" s="7">
        <f t="shared" si="1"/>
        <v>-171000</v>
      </c>
    </row>
    <row r="124" spans="1:5" x14ac:dyDescent="0.2">
      <c r="A124" s="2">
        <v>17958</v>
      </c>
      <c r="B124">
        <f>SUMIFS('FRED Graph'!$E:$E,'FRED Graph'!$B:$B,'Party Series Data'!$A124,'FRED Graph'!$C:$C,'Party Series Data'!B$1)</f>
        <v>-257000</v>
      </c>
      <c r="C124">
        <f>SUMIFS('FRED Graph'!$E:$E,'FRED Graph'!$B:$B,'Party Series Data'!$A124,'FRED Graph'!$C:$C,'Party Series Data'!C$1)</f>
        <v>0</v>
      </c>
      <c r="D124">
        <f>INDEX('Presidential Data'!$C:$C,MATCH(YEAR(A124),'Presidential Data'!$A:$A,0),1)</f>
        <v>33</v>
      </c>
      <c r="E124" s="7">
        <f t="shared" si="1"/>
        <v>-257000</v>
      </c>
    </row>
    <row r="125" spans="1:5" x14ac:dyDescent="0.2">
      <c r="A125" s="2">
        <v>17989</v>
      </c>
      <c r="B125">
        <f>SUMIFS('FRED Graph'!$E:$E,'FRED Graph'!$B:$B,'Party Series Data'!$A125,'FRED Graph'!$C:$C,'Party Series Data'!B$1)</f>
        <v>-4000</v>
      </c>
      <c r="C125">
        <f>SUMIFS('FRED Graph'!$E:$E,'FRED Graph'!$B:$B,'Party Series Data'!$A125,'FRED Graph'!$C:$C,'Party Series Data'!C$1)</f>
        <v>0</v>
      </c>
      <c r="D125">
        <f>INDEX('Presidential Data'!$C:$C,MATCH(YEAR(A125),'Presidential Data'!$A:$A,0),1)</f>
        <v>33</v>
      </c>
      <c r="E125" s="7">
        <f t="shared" si="1"/>
        <v>-4000</v>
      </c>
    </row>
    <row r="126" spans="1:5" x14ac:dyDescent="0.2">
      <c r="A126" s="2">
        <v>18019</v>
      </c>
      <c r="B126">
        <f>SUMIFS('FRED Graph'!$E:$E,'FRED Graph'!$B:$B,'Party Series Data'!$A126,'FRED Graph'!$C:$C,'Party Series Data'!B$1)</f>
        <v>-252000</v>
      </c>
      <c r="C126">
        <f>SUMIFS('FRED Graph'!$E:$E,'FRED Graph'!$B:$B,'Party Series Data'!$A126,'FRED Graph'!$C:$C,'Party Series Data'!C$1)</f>
        <v>0</v>
      </c>
      <c r="D126">
        <f>INDEX('Presidential Data'!$C:$C,MATCH(YEAR(A126),'Presidential Data'!$A:$A,0),1)</f>
        <v>33</v>
      </c>
      <c r="E126" s="7">
        <f t="shared" si="1"/>
        <v>-252000</v>
      </c>
    </row>
    <row r="127" spans="1:5" x14ac:dyDescent="0.2">
      <c r="A127" s="2">
        <v>18050</v>
      </c>
      <c r="B127">
        <f>SUMIFS('FRED Graph'!$E:$E,'FRED Graph'!$B:$B,'Party Series Data'!$A127,'FRED Graph'!$C:$C,'Party Series Data'!B$1)</f>
        <v>-245000</v>
      </c>
      <c r="C127">
        <f>SUMIFS('FRED Graph'!$E:$E,'FRED Graph'!$B:$B,'Party Series Data'!$A127,'FRED Graph'!$C:$C,'Party Series Data'!C$1)</f>
        <v>0</v>
      </c>
      <c r="D127">
        <f>INDEX('Presidential Data'!$C:$C,MATCH(YEAR(A127),'Presidential Data'!$A:$A,0),1)</f>
        <v>33</v>
      </c>
      <c r="E127" s="7">
        <f t="shared" si="1"/>
        <v>-245000</v>
      </c>
    </row>
    <row r="128" spans="1:5" x14ac:dyDescent="0.2">
      <c r="A128" s="2">
        <v>18080</v>
      </c>
      <c r="B128">
        <f>SUMIFS('FRED Graph'!$E:$E,'FRED Graph'!$B:$B,'Party Series Data'!$A128,'FRED Graph'!$C:$C,'Party Series Data'!B$1)</f>
        <v>-208000</v>
      </c>
      <c r="C128">
        <f>SUMIFS('FRED Graph'!$E:$E,'FRED Graph'!$B:$B,'Party Series Data'!$A128,'FRED Graph'!$C:$C,'Party Series Data'!C$1)</f>
        <v>0</v>
      </c>
      <c r="D128">
        <f>INDEX('Presidential Data'!$C:$C,MATCH(YEAR(A128),'Presidential Data'!$A:$A,0),1)</f>
        <v>33</v>
      </c>
      <c r="E128" s="7">
        <f t="shared" si="1"/>
        <v>-208000</v>
      </c>
    </row>
    <row r="129" spans="1:5" x14ac:dyDescent="0.2">
      <c r="A129" s="2">
        <v>18111</v>
      </c>
      <c r="B129">
        <f>SUMIFS('FRED Graph'!$E:$E,'FRED Graph'!$B:$B,'Party Series Data'!$A129,'FRED Graph'!$C:$C,'Party Series Data'!B$1)</f>
        <v>93000</v>
      </c>
      <c r="C129">
        <f>SUMIFS('FRED Graph'!$E:$E,'FRED Graph'!$B:$B,'Party Series Data'!$A129,'FRED Graph'!$C:$C,'Party Series Data'!C$1)</f>
        <v>0</v>
      </c>
      <c r="D129">
        <f>INDEX('Presidential Data'!$C:$C,MATCH(YEAR(A129),'Presidential Data'!$A:$A,0),1)</f>
        <v>33</v>
      </c>
      <c r="E129" s="7">
        <f t="shared" si="1"/>
        <v>93000</v>
      </c>
    </row>
    <row r="130" spans="1:5" x14ac:dyDescent="0.2">
      <c r="A130" s="2">
        <v>18142</v>
      </c>
      <c r="B130">
        <f>SUMIFS('FRED Graph'!$E:$E,'FRED Graph'!$B:$B,'Party Series Data'!$A130,'FRED Graph'!$C:$C,'Party Series Data'!B$1)</f>
        <v>156000</v>
      </c>
      <c r="C130">
        <f>SUMIFS('FRED Graph'!$E:$E,'FRED Graph'!$B:$B,'Party Series Data'!$A130,'FRED Graph'!$C:$C,'Party Series Data'!C$1)</f>
        <v>0</v>
      </c>
      <c r="D130">
        <f>INDEX('Presidential Data'!$C:$C,MATCH(YEAR(A130),'Presidential Data'!$A:$A,0),1)</f>
        <v>33</v>
      </c>
      <c r="E130" s="7">
        <f t="shared" si="1"/>
        <v>156000</v>
      </c>
    </row>
    <row r="131" spans="1:5" x14ac:dyDescent="0.2">
      <c r="A131" s="2">
        <v>18172</v>
      </c>
      <c r="B131">
        <f>SUMIFS('FRED Graph'!$E:$E,'FRED Graph'!$B:$B,'Party Series Data'!$A131,'FRED Graph'!$C:$C,'Party Series Data'!B$1)</f>
        <v>-838000</v>
      </c>
      <c r="C131">
        <f>SUMIFS('FRED Graph'!$E:$E,'FRED Graph'!$B:$B,'Party Series Data'!$A131,'FRED Graph'!$C:$C,'Party Series Data'!C$1)</f>
        <v>0</v>
      </c>
      <c r="D131">
        <f>INDEX('Presidential Data'!$C:$C,MATCH(YEAR(A131),'Presidential Data'!$A:$A,0),1)</f>
        <v>33</v>
      </c>
      <c r="E131" s="7">
        <f t="shared" ref="E131:E194" si="2">B131+C131</f>
        <v>-838000</v>
      </c>
    </row>
    <row r="132" spans="1:5" x14ac:dyDescent="0.2">
      <c r="A132" s="2">
        <v>18203</v>
      </c>
      <c r="B132">
        <f>SUMIFS('FRED Graph'!$E:$E,'FRED Graph'!$B:$B,'Party Series Data'!$A132,'FRED Graph'!$C:$C,'Party Series Data'!B$1)</f>
        <v>300000</v>
      </c>
      <c r="C132">
        <f>SUMIFS('FRED Graph'!$E:$E,'FRED Graph'!$B:$B,'Party Series Data'!$A132,'FRED Graph'!$C:$C,'Party Series Data'!C$1)</f>
        <v>0</v>
      </c>
      <c r="D132">
        <f>INDEX('Presidential Data'!$C:$C,MATCH(YEAR(A132),'Presidential Data'!$A:$A,0),1)</f>
        <v>33</v>
      </c>
      <c r="E132" s="7">
        <f t="shared" si="2"/>
        <v>300000</v>
      </c>
    </row>
    <row r="133" spans="1:5" x14ac:dyDescent="0.2">
      <c r="A133" s="2">
        <v>18233</v>
      </c>
      <c r="B133">
        <f>SUMIFS('FRED Graph'!$E:$E,'FRED Graph'!$B:$B,'Party Series Data'!$A133,'FRED Graph'!$C:$C,'Party Series Data'!B$1)</f>
        <v>280000</v>
      </c>
      <c r="C133">
        <f>SUMIFS('FRED Graph'!$E:$E,'FRED Graph'!$B:$B,'Party Series Data'!$A133,'FRED Graph'!$C:$C,'Party Series Data'!C$1)</f>
        <v>0</v>
      </c>
      <c r="D133">
        <f>INDEX('Presidential Data'!$C:$C,MATCH(YEAR(A133),'Presidential Data'!$A:$A,0),1)</f>
        <v>33</v>
      </c>
      <c r="E133" s="7">
        <f t="shared" si="2"/>
        <v>280000</v>
      </c>
    </row>
    <row r="134" spans="1:5" x14ac:dyDescent="0.2">
      <c r="A134" s="2">
        <v>18264</v>
      </c>
      <c r="B134">
        <f>SUMIFS('FRED Graph'!$E:$E,'FRED Graph'!$B:$B,'Party Series Data'!$A134,'FRED Graph'!$C:$C,'Party Series Data'!B$1)</f>
        <v>4000</v>
      </c>
      <c r="C134">
        <f>SUMIFS('FRED Graph'!$E:$E,'FRED Graph'!$B:$B,'Party Series Data'!$A134,'FRED Graph'!$C:$C,'Party Series Data'!C$1)</f>
        <v>0</v>
      </c>
      <c r="D134">
        <f>INDEX('Presidential Data'!$C:$C,MATCH(YEAR(A134),'Presidential Data'!$A:$A,0),1)</f>
        <v>33</v>
      </c>
      <c r="E134" s="7">
        <f t="shared" si="2"/>
        <v>4000</v>
      </c>
    </row>
    <row r="135" spans="1:5" x14ac:dyDescent="0.2">
      <c r="A135" s="2">
        <v>18295</v>
      </c>
      <c r="B135">
        <f>SUMIFS('FRED Graph'!$E:$E,'FRED Graph'!$B:$B,'Party Series Data'!$A135,'FRED Graph'!$C:$C,'Party Series Data'!B$1)</f>
        <v>-229000</v>
      </c>
      <c r="C135">
        <f>SUMIFS('FRED Graph'!$E:$E,'FRED Graph'!$B:$B,'Party Series Data'!$A135,'FRED Graph'!$C:$C,'Party Series Data'!C$1)</f>
        <v>0</v>
      </c>
      <c r="D135">
        <f>INDEX('Presidential Data'!$C:$C,MATCH(YEAR(A135),'Presidential Data'!$A:$A,0),1)</f>
        <v>33</v>
      </c>
      <c r="E135" s="7">
        <f t="shared" si="2"/>
        <v>-229000</v>
      </c>
    </row>
    <row r="136" spans="1:5" x14ac:dyDescent="0.2">
      <c r="A136" s="2">
        <v>18323</v>
      </c>
      <c r="B136">
        <f>SUMIFS('FRED Graph'!$E:$E,'FRED Graph'!$B:$B,'Party Series Data'!$A136,'FRED Graph'!$C:$C,'Party Series Data'!B$1)</f>
        <v>657000</v>
      </c>
      <c r="C136">
        <f>SUMIFS('FRED Graph'!$E:$E,'FRED Graph'!$B:$B,'Party Series Data'!$A136,'FRED Graph'!$C:$C,'Party Series Data'!C$1)</f>
        <v>0</v>
      </c>
      <c r="D136">
        <f>INDEX('Presidential Data'!$C:$C,MATCH(YEAR(A136),'Presidential Data'!$A:$A,0),1)</f>
        <v>33</v>
      </c>
      <c r="E136" s="7">
        <f t="shared" si="2"/>
        <v>657000</v>
      </c>
    </row>
    <row r="137" spans="1:5" x14ac:dyDescent="0.2">
      <c r="A137" s="2">
        <v>18354</v>
      </c>
      <c r="B137">
        <f>SUMIFS('FRED Graph'!$E:$E,'FRED Graph'!$B:$B,'Party Series Data'!$A137,'FRED Graph'!$C:$C,'Party Series Data'!B$1)</f>
        <v>428000</v>
      </c>
      <c r="C137">
        <f>SUMIFS('FRED Graph'!$E:$E,'FRED Graph'!$B:$B,'Party Series Data'!$A137,'FRED Graph'!$C:$C,'Party Series Data'!C$1)</f>
        <v>0</v>
      </c>
      <c r="D137">
        <f>INDEX('Presidential Data'!$C:$C,MATCH(YEAR(A137),'Presidential Data'!$A:$A,0),1)</f>
        <v>33</v>
      </c>
      <c r="E137" s="7">
        <f t="shared" si="2"/>
        <v>428000</v>
      </c>
    </row>
    <row r="138" spans="1:5" x14ac:dyDescent="0.2">
      <c r="A138" s="2">
        <v>18384</v>
      </c>
      <c r="B138">
        <f>SUMIFS('FRED Graph'!$E:$E,'FRED Graph'!$B:$B,'Party Series Data'!$A138,'FRED Graph'!$C:$C,'Party Series Data'!B$1)</f>
        <v>336000</v>
      </c>
      <c r="C138">
        <f>SUMIFS('FRED Graph'!$E:$E,'FRED Graph'!$B:$B,'Party Series Data'!$A138,'FRED Graph'!$C:$C,'Party Series Data'!C$1)</f>
        <v>0</v>
      </c>
      <c r="D138">
        <f>INDEX('Presidential Data'!$C:$C,MATCH(YEAR(A138),'Presidential Data'!$A:$A,0),1)</f>
        <v>33</v>
      </c>
      <c r="E138" s="7">
        <f t="shared" si="2"/>
        <v>336000</v>
      </c>
    </row>
    <row r="139" spans="1:5" x14ac:dyDescent="0.2">
      <c r="A139" s="2">
        <v>18415</v>
      </c>
      <c r="B139">
        <f>SUMIFS('FRED Graph'!$E:$E,'FRED Graph'!$B:$B,'Party Series Data'!$A139,'FRED Graph'!$C:$C,'Party Series Data'!B$1)</f>
        <v>365000</v>
      </c>
      <c r="C139">
        <f>SUMIFS('FRED Graph'!$E:$E,'FRED Graph'!$B:$B,'Party Series Data'!$A139,'FRED Graph'!$C:$C,'Party Series Data'!C$1)</f>
        <v>0</v>
      </c>
      <c r="D139">
        <f>INDEX('Presidential Data'!$C:$C,MATCH(YEAR(A139),'Presidential Data'!$A:$A,0),1)</f>
        <v>33</v>
      </c>
      <c r="E139" s="7">
        <f t="shared" si="2"/>
        <v>365000</v>
      </c>
    </row>
    <row r="140" spans="1:5" x14ac:dyDescent="0.2">
      <c r="A140" s="2">
        <v>18445</v>
      </c>
      <c r="B140">
        <f>SUMIFS('FRED Graph'!$E:$E,'FRED Graph'!$B:$B,'Party Series Data'!$A140,'FRED Graph'!$C:$C,'Party Series Data'!B$1)</f>
        <v>371000</v>
      </c>
      <c r="C140">
        <f>SUMIFS('FRED Graph'!$E:$E,'FRED Graph'!$B:$B,'Party Series Data'!$A140,'FRED Graph'!$C:$C,'Party Series Data'!C$1)</f>
        <v>0</v>
      </c>
      <c r="D140">
        <f>INDEX('Presidential Data'!$C:$C,MATCH(YEAR(A140),'Presidential Data'!$A:$A,0),1)</f>
        <v>33</v>
      </c>
      <c r="E140" s="7">
        <f t="shared" si="2"/>
        <v>371000</v>
      </c>
    </row>
    <row r="141" spans="1:5" x14ac:dyDescent="0.2">
      <c r="A141" s="2">
        <v>18476</v>
      </c>
      <c r="B141">
        <f>SUMIFS('FRED Graph'!$E:$E,'FRED Graph'!$B:$B,'Party Series Data'!$A141,'FRED Graph'!$C:$C,'Party Series Data'!B$1)</f>
        <v>738000</v>
      </c>
      <c r="C141">
        <f>SUMIFS('FRED Graph'!$E:$E,'FRED Graph'!$B:$B,'Party Series Data'!$A141,'FRED Graph'!$C:$C,'Party Series Data'!C$1)</f>
        <v>0</v>
      </c>
      <c r="D141">
        <f>INDEX('Presidential Data'!$C:$C,MATCH(YEAR(A141),'Presidential Data'!$A:$A,0),1)</f>
        <v>33</v>
      </c>
      <c r="E141" s="7">
        <f t="shared" si="2"/>
        <v>738000</v>
      </c>
    </row>
    <row r="142" spans="1:5" x14ac:dyDescent="0.2">
      <c r="A142" s="2">
        <v>18507</v>
      </c>
      <c r="B142">
        <f>SUMIFS('FRED Graph'!$E:$E,'FRED Graph'!$B:$B,'Party Series Data'!$A142,'FRED Graph'!$C:$C,'Party Series Data'!B$1)</f>
        <v>246000</v>
      </c>
      <c r="C142">
        <f>SUMIFS('FRED Graph'!$E:$E,'FRED Graph'!$B:$B,'Party Series Data'!$A142,'FRED Graph'!$C:$C,'Party Series Data'!C$1)</f>
        <v>0</v>
      </c>
      <c r="D142">
        <f>INDEX('Presidential Data'!$C:$C,MATCH(YEAR(A142),'Presidential Data'!$A:$A,0),1)</f>
        <v>33</v>
      </c>
      <c r="E142" s="7">
        <f t="shared" si="2"/>
        <v>246000</v>
      </c>
    </row>
    <row r="143" spans="1:5" x14ac:dyDescent="0.2">
      <c r="A143" s="2">
        <v>18537</v>
      </c>
      <c r="B143">
        <f>SUMIFS('FRED Graph'!$E:$E,'FRED Graph'!$B:$B,'Party Series Data'!$A143,'FRED Graph'!$C:$C,'Party Series Data'!B$1)</f>
        <v>268000</v>
      </c>
      <c r="C143">
        <f>SUMIFS('FRED Graph'!$E:$E,'FRED Graph'!$B:$B,'Party Series Data'!$A143,'FRED Graph'!$C:$C,'Party Series Data'!C$1)</f>
        <v>0</v>
      </c>
      <c r="D143">
        <f>INDEX('Presidential Data'!$C:$C,MATCH(YEAR(A143),'Presidential Data'!$A:$A,0),1)</f>
        <v>33</v>
      </c>
      <c r="E143" s="7">
        <f t="shared" si="2"/>
        <v>268000</v>
      </c>
    </row>
    <row r="144" spans="1:5" x14ac:dyDescent="0.2">
      <c r="A144" s="2">
        <v>18568</v>
      </c>
      <c r="B144">
        <f>SUMIFS('FRED Graph'!$E:$E,'FRED Graph'!$B:$B,'Party Series Data'!$A144,'FRED Graph'!$C:$C,'Party Series Data'!B$1)</f>
        <v>70000</v>
      </c>
      <c r="C144">
        <f>SUMIFS('FRED Graph'!$E:$E,'FRED Graph'!$B:$B,'Party Series Data'!$A144,'FRED Graph'!$C:$C,'Party Series Data'!C$1)</f>
        <v>0</v>
      </c>
      <c r="D144">
        <f>INDEX('Presidential Data'!$C:$C,MATCH(YEAR(A144),'Presidential Data'!$A:$A,0),1)</f>
        <v>33</v>
      </c>
      <c r="E144" s="7">
        <f t="shared" si="2"/>
        <v>70000</v>
      </c>
    </row>
    <row r="145" spans="1:5" x14ac:dyDescent="0.2">
      <c r="A145" s="2">
        <v>18598</v>
      </c>
      <c r="B145">
        <f>SUMIFS('FRED Graph'!$E:$E,'FRED Graph'!$B:$B,'Party Series Data'!$A145,'FRED Graph'!$C:$C,'Party Series Data'!B$1)</f>
        <v>85000</v>
      </c>
      <c r="C145">
        <f>SUMIFS('FRED Graph'!$E:$E,'FRED Graph'!$B:$B,'Party Series Data'!$A145,'FRED Graph'!$C:$C,'Party Series Data'!C$1)</f>
        <v>0</v>
      </c>
      <c r="D145">
        <f>INDEX('Presidential Data'!$C:$C,MATCH(YEAR(A145),'Presidential Data'!$A:$A,0),1)</f>
        <v>33</v>
      </c>
      <c r="E145" s="7">
        <f t="shared" si="2"/>
        <v>85000</v>
      </c>
    </row>
    <row r="146" spans="1:5" x14ac:dyDescent="0.2">
      <c r="A146" s="2">
        <v>18629</v>
      </c>
      <c r="B146">
        <f>SUMIFS('FRED Graph'!$E:$E,'FRED Graph'!$B:$B,'Party Series Data'!$A146,'FRED Graph'!$C:$C,'Party Series Data'!B$1)</f>
        <v>427000</v>
      </c>
      <c r="C146">
        <f>SUMIFS('FRED Graph'!$E:$E,'FRED Graph'!$B:$B,'Party Series Data'!$A146,'FRED Graph'!$C:$C,'Party Series Data'!C$1)</f>
        <v>0</v>
      </c>
      <c r="D146">
        <f>INDEX('Presidential Data'!$C:$C,MATCH(YEAR(A146),'Presidential Data'!$A:$A,0),1)</f>
        <v>33</v>
      </c>
      <c r="E146" s="7">
        <f t="shared" si="2"/>
        <v>427000</v>
      </c>
    </row>
    <row r="147" spans="1:5" x14ac:dyDescent="0.2">
      <c r="A147" s="2">
        <v>18660</v>
      </c>
      <c r="B147">
        <f>SUMIFS('FRED Graph'!$E:$E,'FRED Graph'!$B:$B,'Party Series Data'!$A147,'FRED Graph'!$C:$C,'Party Series Data'!B$1)</f>
        <v>289000</v>
      </c>
      <c r="C147">
        <f>SUMIFS('FRED Graph'!$E:$E,'FRED Graph'!$B:$B,'Party Series Data'!$A147,'FRED Graph'!$C:$C,'Party Series Data'!C$1)</f>
        <v>0</v>
      </c>
      <c r="D147">
        <f>INDEX('Presidential Data'!$C:$C,MATCH(YEAR(A147),'Presidential Data'!$A:$A,0),1)</f>
        <v>33</v>
      </c>
      <c r="E147" s="7">
        <f t="shared" si="2"/>
        <v>289000</v>
      </c>
    </row>
    <row r="148" spans="1:5" x14ac:dyDescent="0.2">
      <c r="A148" s="2">
        <v>18688</v>
      </c>
      <c r="B148">
        <f>SUMIFS('FRED Graph'!$E:$E,'FRED Graph'!$B:$B,'Party Series Data'!$A148,'FRED Graph'!$C:$C,'Party Series Data'!B$1)</f>
        <v>296000</v>
      </c>
      <c r="C148">
        <f>SUMIFS('FRED Graph'!$E:$E,'FRED Graph'!$B:$B,'Party Series Data'!$A148,'FRED Graph'!$C:$C,'Party Series Data'!C$1)</f>
        <v>0</v>
      </c>
      <c r="D148">
        <f>INDEX('Presidential Data'!$C:$C,MATCH(YEAR(A148),'Presidential Data'!$A:$A,0),1)</f>
        <v>33</v>
      </c>
      <c r="E148" s="7">
        <f t="shared" si="2"/>
        <v>296000</v>
      </c>
    </row>
    <row r="149" spans="1:5" x14ac:dyDescent="0.2">
      <c r="A149" s="2">
        <v>18719</v>
      </c>
      <c r="B149">
        <f>SUMIFS('FRED Graph'!$E:$E,'FRED Graph'!$B:$B,'Party Series Data'!$A149,'FRED Graph'!$C:$C,'Party Series Data'!B$1)</f>
        <v>-12000</v>
      </c>
      <c r="C149">
        <f>SUMIFS('FRED Graph'!$E:$E,'FRED Graph'!$B:$B,'Party Series Data'!$A149,'FRED Graph'!$C:$C,'Party Series Data'!C$1)</f>
        <v>0</v>
      </c>
      <c r="D149">
        <f>INDEX('Presidential Data'!$C:$C,MATCH(YEAR(A149),'Presidential Data'!$A:$A,0),1)</f>
        <v>33</v>
      </c>
      <c r="E149" s="7">
        <f t="shared" si="2"/>
        <v>-12000</v>
      </c>
    </row>
    <row r="150" spans="1:5" x14ac:dyDescent="0.2">
      <c r="A150" s="2">
        <v>18749</v>
      </c>
      <c r="B150">
        <f>SUMIFS('FRED Graph'!$E:$E,'FRED Graph'!$B:$B,'Party Series Data'!$A150,'FRED Graph'!$C:$C,'Party Series Data'!B$1)</f>
        <v>91000</v>
      </c>
      <c r="C150">
        <f>SUMIFS('FRED Graph'!$E:$E,'FRED Graph'!$B:$B,'Party Series Data'!$A150,'FRED Graph'!$C:$C,'Party Series Data'!C$1)</f>
        <v>0</v>
      </c>
      <c r="D150">
        <f>INDEX('Presidential Data'!$C:$C,MATCH(YEAR(A150),'Presidential Data'!$A:$A,0),1)</f>
        <v>33</v>
      </c>
      <c r="E150" s="7">
        <f t="shared" si="2"/>
        <v>91000</v>
      </c>
    </row>
    <row r="151" spans="1:5" x14ac:dyDescent="0.2">
      <c r="A151" s="2">
        <v>18780</v>
      </c>
      <c r="B151">
        <f>SUMIFS('FRED Graph'!$E:$E,'FRED Graph'!$B:$B,'Party Series Data'!$A151,'FRED Graph'!$C:$C,'Party Series Data'!B$1)</f>
        <v>112000</v>
      </c>
      <c r="C151">
        <f>SUMIFS('FRED Graph'!$E:$E,'FRED Graph'!$B:$B,'Party Series Data'!$A151,'FRED Graph'!$C:$C,'Party Series Data'!C$1)</f>
        <v>0</v>
      </c>
      <c r="D151">
        <f>INDEX('Presidential Data'!$C:$C,MATCH(YEAR(A151),'Presidential Data'!$A:$A,0),1)</f>
        <v>33</v>
      </c>
      <c r="E151" s="7">
        <f t="shared" si="2"/>
        <v>112000</v>
      </c>
    </row>
    <row r="152" spans="1:5" x14ac:dyDescent="0.2">
      <c r="A152" s="2">
        <v>18810</v>
      </c>
      <c r="B152">
        <f>SUMIFS('FRED Graph'!$E:$E,'FRED Graph'!$B:$B,'Party Series Data'!$A152,'FRED Graph'!$C:$C,'Party Series Data'!B$1)</f>
        <v>-3000</v>
      </c>
      <c r="C152">
        <f>SUMIFS('FRED Graph'!$E:$E,'FRED Graph'!$B:$B,'Party Series Data'!$A152,'FRED Graph'!$C:$C,'Party Series Data'!C$1)</f>
        <v>0</v>
      </c>
      <c r="D152">
        <f>INDEX('Presidential Data'!$C:$C,MATCH(YEAR(A152),'Presidential Data'!$A:$A,0),1)</f>
        <v>33</v>
      </c>
      <c r="E152" s="7">
        <f t="shared" si="2"/>
        <v>-3000</v>
      </c>
    </row>
    <row r="153" spans="1:5" x14ac:dyDescent="0.2">
      <c r="A153" s="2">
        <v>18841</v>
      </c>
      <c r="B153">
        <f>SUMIFS('FRED Graph'!$E:$E,'FRED Graph'!$B:$B,'Party Series Data'!$A153,'FRED Graph'!$C:$C,'Party Series Data'!B$1)</f>
        <v>-49000</v>
      </c>
      <c r="C153">
        <f>SUMIFS('FRED Graph'!$E:$E,'FRED Graph'!$B:$B,'Party Series Data'!$A153,'FRED Graph'!$C:$C,'Party Series Data'!C$1)</f>
        <v>0</v>
      </c>
      <c r="D153">
        <f>INDEX('Presidential Data'!$C:$C,MATCH(YEAR(A153),'Presidential Data'!$A:$A,0),1)</f>
        <v>33</v>
      </c>
      <c r="E153" s="7">
        <f t="shared" si="2"/>
        <v>-49000</v>
      </c>
    </row>
    <row r="154" spans="1:5" x14ac:dyDescent="0.2">
      <c r="A154" s="2">
        <v>18872</v>
      </c>
      <c r="B154">
        <f>SUMIFS('FRED Graph'!$E:$E,'FRED Graph'!$B:$B,'Party Series Data'!$A154,'FRED Graph'!$C:$C,'Party Series Data'!B$1)</f>
        <v>-58000</v>
      </c>
      <c r="C154">
        <f>SUMIFS('FRED Graph'!$E:$E,'FRED Graph'!$B:$B,'Party Series Data'!$A154,'FRED Graph'!$C:$C,'Party Series Data'!C$1)</f>
        <v>0</v>
      </c>
      <c r="D154">
        <f>INDEX('Presidential Data'!$C:$C,MATCH(YEAR(A154),'Presidential Data'!$A:$A,0),1)</f>
        <v>33</v>
      </c>
      <c r="E154" s="7">
        <f t="shared" si="2"/>
        <v>-58000</v>
      </c>
    </row>
    <row r="155" spans="1:5" x14ac:dyDescent="0.2">
      <c r="A155" s="2">
        <v>18902</v>
      </c>
      <c r="B155">
        <f>SUMIFS('FRED Graph'!$E:$E,'FRED Graph'!$B:$B,'Party Series Data'!$A155,'FRED Graph'!$C:$C,'Party Series Data'!B$1)</f>
        <v>52000</v>
      </c>
      <c r="C155">
        <f>SUMIFS('FRED Graph'!$E:$E,'FRED Graph'!$B:$B,'Party Series Data'!$A155,'FRED Graph'!$C:$C,'Party Series Data'!C$1)</f>
        <v>0</v>
      </c>
      <c r="D155">
        <f>INDEX('Presidential Data'!$C:$C,MATCH(YEAR(A155),'Presidential Data'!$A:$A,0),1)</f>
        <v>33</v>
      </c>
      <c r="E155" s="7">
        <f t="shared" si="2"/>
        <v>52000</v>
      </c>
    </row>
    <row r="156" spans="1:5" x14ac:dyDescent="0.2">
      <c r="A156" s="2">
        <v>18933</v>
      </c>
      <c r="B156">
        <f>SUMIFS('FRED Graph'!$E:$E,'FRED Graph'!$B:$B,'Party Series Data'!$A156,'FRED Graph'!$C:$C,'Party Series Data'!B$1)</f>
        <v>141000</v>
      </c>
      <c r="C156">
        <f>SUMIFS('FRED Graph'!$E:$E,'FRED Graph'!$B:$B,'Party Series Data'!$A156,'FRED Graph'!$C:$C,'Party Series Data'!C$1)</f>
        <v>0</v>
      </c>
      <c r="D156">
        <f>INDEX('Presidential Data'!$C:$C,MATCH(YEAR(A156),'Presidential Data'!$A:$A,0),1)</f>
        <v>33</v>
      </c>
      <c r="E156" s="7">
        <f t="shared" si="2"/>
        <v>141000</v>
      </c>
    </row>
    <row r="157" spans="1:5" x14ac:dyDescent="0.2">
      <c r="A157" s="2">
        <v>18963</v>
      </c>
      <c r="B157">
        <f>SUMIFS('FRED Graph'!$E:$E,'FRED Graph'!$B:$B,'Party Series Data'!$A157,'FRED Graph'!$C:$C,'Party Series Data'!B$1)</f>
        <v>167000</v>
      </c>
      <c r="C157">
        <f>SUMIFS('FRED Graph'!$E:$E,'FRED Graph'!$B:$B,'Party Series Data'!$A157,'FRED Graph'!$C:$C,'Party Series Data'!C$1)</f>
        <v>0</v>
      </c>
      <c r="D157">
        <f>INDEX('Presidential Data'!$C:$C,MATCH(YEAR(A157),'Presidential Data'!$A:$A,0),1)</f>
        <v>33</v>
      </c>
      <c r="E157" s="7">
        <f t="shared" si="2"/>
        <v>167000</v>
      </c>
    </row>
    <row r="158" spans="1:5" x14ac:dyDescent="0.2">
      <c r="A158" s="2">
        <v>18994</v>
      </c>
      <c r="B158">
        <f>SUMIFS('FRED Graph'!$E:$E,'FRED Graph'!$B:$B,'Party Series Data'!$A158,'FRED Graph'!$C:$C,'Party Series Data'!B$1)</f>
        <v>-18000</v>
      </c>
      <c r="C158">
        <f>SUMIFS('FRED Graph'!$E:$E,'FRED Graph'!$B:$B,'Party Series Data'!$A158,'FRED Graph'!$C:$C,'Party Series Data'!C$1)</f>
        <v>0</v>
      </c>
      <c r="D158">
        <f>INDEX('Presidential Data'!$C:$C,MATCH(YEAR(A158),'Presidential Data'!$A:$A,0),1)</f>
        <v>33</v>
      </c>
      <c r="E158" s="7">
        <f t="shared" si="2"/>
        <v>-18000</v>
      </c>
    </row>
    <row r="159" spans="1:5" x14ac:dyDescent="0.2">
      <c r="A159" s="2">
        <v>19025</v>
      </c>
      <c r="B159">
        <f>SUMIFS('FRED Graph'!$E:$E,'FRED Graph'!$B:$B,'Party Series Data'!$A159,'FRED Graph'!$C:$C,'Party Series Data'!B$1)</f>
        <v>226000</v>
      </c>
      <c r="C159">
        <f>SUMIFS('FRED Graph'!$E:$E,'FRED Graph'!$B:$B,'Party Series Data'!$A159,'FRED Graph'!$C:$C,'Party Series Data'!C$1)</f>
        <v>0</v>
      </c>
      <c r="D159">
        <f>INDEX('Presidential Data'!$C:$C,MATCH(YEAR(A159),'Presidential Data'!$A:$A,0),1)</f>
        <v>33</v>
      </c>
      <c r="E159" s="7">
        <f t="shared" si="2"/>
        <v>226000</v>
      </c>
    </row>
    <row r="160" spans="1:5" x14ac:dyDescent="0.2">
      <c r="A160" s="2">
        <v>19054</v>
      </c>
      <c r="B160">
        <f>SUMIFS('FRED Graph'!$E:$E,'FRED Graph'!$B:$B,'Party Series Data'!$A160,'FRED Graph'!$C:$C,'Party Series Data'!B$1)</f>
        <v>-18000</v>
      </c>
      <c r="C160">
        <f>SUMIFS('FRED Graph'!$E:$E,'FRED Graph'!$B:$B,'Party Series Data'!$A160,'FRED Graph'!$C:$C,'Party Series Data'!C$1)</f>
        <v>0</v>
      </c>
      <c r="D160">
        <f>INDEX('Presidential Data'!$C:$C,MATCH(YEAR(A160),'Presidential Data'!$A:$A,0),1)</f>
        <v>33</v>
      </c>
      <c r="E160" s="7">
        <f t="shared" si="2"/>
        <v>-18000</v>
      </c>
    </row>
    <row r="161" spans="1:5" x14ac:dyDescent="0.2">
      <c r="A161" s="2">
        <v>19085</v>
      </c>
      <c r="B161">
        <f>SUMIFS('FRED Graph'!$E:$E,'FRED Graph'!$B:$B,'Party Series Data'!$A161,'FRED Graph'!$C:$C,'Party Series Data'!B$1)</f>
        <v>116000</v>
      </c>
      <c r="C161">
        <f>SUMIFS('FRED Graph'!$E:$E,'FRED Graph'!$B:$B,'Party Series Data'!$A161,'FRED Graph'!$C:$C,'Party Series Data'!C$1)</f>
        <v>0</v>
      </c>
      <c r="D161">
        <f>INDEX('Presidential Data'!$C:$C,MATCH(YEAR(A161),'Presidential Data'!$A:$A,0),1)</f>
        <v>33</v>
      </c>
      <c r="E161" s="7">
        <f t="shared" si="2"/>
        <v>116000</v>
      </c>
    </row>
    <row r="162" spans="1:5" x14ac:dyDescent="0.2">
      <c r="A162" s="2">
        <v>19115</v>
      </c>
      <c r="B162">
        <f>SUMIFS('FRED Graph'!$E:$E,'FRED Graph'!$B:$B,'Party Series Data'!$A162,'FRED Graph'!$C:$C,'Party Series Data'!B$1)</f>
        <v>22000</v>
      </c>
      <c r="C162">
        <f>SUMIFS('FRED Graph'!$E:$E,'FRED Graph'!$B:$B,'Party Series Data'!$A162,'FRED Graph'!$C:$C,'Party Series Data'!C$1)</f>
        <v>0</v>
      </c>
      <c r="D162">
        <f>INDEX('Presidential Data'!$C:$C,MATCH(YEAR(A162),'Presidential Data'!$A:$A,0),1)</f>
        <v>33</v>
      </c>
      <c r="E162" s="7">
        <f t="shared" si="2"/>
        <v>22000</v>
      </c>
    </row>
    <row r="163" spans="1:5" x14ac:dyDescent="0.2">
      <c r="A163" s="2">
        <v>19146</v>
      </c>
      <c r="B163">
        <f>SUMIFS('FRED Graph'!$E:$E,'FRED Graph'!$B:$B,'Party Series Data'!$A163,'FRED Graph'!$C:$C,'Party Series Data'!B$1)</f>
        <v>-360000</v>
      </c>
      <c r="C163">
        <f>SUMIFS('FRED Graph'!$E:$E,'FRED Graph'!$B:$B,'Party Series Data'!$A163,'FRED Graph'!$C:$C,'Party Series Data'!C$1)</f>
        <v>0</v>
      </c>
      <c r="D163">
        <f>INDEX('Presidential Data'!$C:$C,MATCH(YEAR(A163),'Presidential Data'!$A:$A,0),1)</f>
        <v>33</v>
      </c>
      <c r="E163" s="7">
        <f t="shared" si="2"/>
        <v>-360000</v>
      </c>
    </row>
    <row r="164" spans="1:5" x14ac:dyDescent="0.2">
      <c r="A164" s="2">
        <v>19176</v>
      </c>
      <c r="B164">
        <f>SUMIFS('FRED Graph'!$E:$E,'FRED Graph'!$B:$B,'Party Series Data'!$A164,'FRED Graph'!$C:$C,'Party Series Data'!B$1)</f>
        <v>-139000</v>
      </c>
      <c r="C164">
        <f>SUMIFS('FRED Graph'!$E:$E,'FRED Graph'!$B:$B,'Party Series Data'!$A164,'FRED Graph'!$C:$C,'Party Series Data'!C$1)</f>
        <v>0</v>
      </c>
      <c r="D164">
        <f>INDEX('Presidential Data'!$C:$C,MATCH(YEAR(A164),'Presidential Data'!$A:$A,0),1)</f>
        <v>33</v>
      </c>
      <c r="E164" s="7">
        <f t="shared" si="2"/>
        <v>-139000</v>
      </c>
    </row>
    <row r="165" spans="1:5" x14ac:dyDescent="0.2">
      <c r="A165" s="2">
        <v>19207</v>
      </c>
      <c r="B165">
        <f>SUMIFS('FRED Graph'!$E:$E,'FRED Graph'!$B:$B,'Party Series Data'!$A165,'FRED Graph'!$C:$C,'Party Series Data'!B$1)</f>
        <v>781000</v>
      </c>
      <c r="C165">
        <f>SUMIFS('FRED Graph'!$E:$E,'FRED Graph'!$B:$B,'Party Series Data'!$A165,'FRED Graph'!$C:$C,'Party Series Data'!C$1)</f>
        <v>0</v>
      </c>
      <c r="D165">
        <f>INDEX('Presidential Data'!$C:$C,MATCH(YEAR(A165),'Presidential Data'!$A:$A,0),1)</f>
        <v>33</v>
      </c>
      <c r="E165" s="7">
        <f t="shared" si="2"/>
        <v>781000</v>
      </c>
    </row>
    <row r="166" spans="1:5" x14ac:dyDescent="0.2">
      <c r="A166" s="2">
        <v>19238</v>
      </c>
      <c r="B166">
        <f>SUMIFS('FRED Graph'!$E:$E,'FRED Graph'!$B:$B,'Party Series Data'!$A166,'FRED Graph'!$C:$C,'Party Series Data'!B$1)</f>
        <v>396000</v>
      </c>
      <c r="C166">
        <f>SUMIFS('FRED Graph'!$E:$E,'FRED Graph'!$B:$B,'Party Series Data'!$A166,'FRED Graph'!$C:$C,'Party Series Data'!C$1)</f>
        <v>0</v>
      </c>
      <c r="D166">
        <f>INDEX('Presidential Data'!$C:$C,MATCH(YEAR(A166),'Presidential Data'!$A:$A,0),1)</f>
        <v>33</v>
      </c>
      <c r="E166" s="7">
        <f t="shared" si="2"/>
        <v>396000</v>
      </c>
    </row>
    <row r="167" spans="1:5" x14ac:dyDescent="0.2">
      <c r="A167" s="2">
        <v>19268</v>
      </c>
      <c r="B167">
        <f>SUMIFS('FRED Graph'!$E:$E,'FRED Graph'!$B:$B,'Party Series Data'!$A167,'FRED Graph'!$C:$C,'Party Series Data'!B$1)</f>
        <v>277000</v>
      </c>
      <c r="C167">
        <f>SUMIFS('FRED Graph'!$E:$E,'FRED Graph'!$B:$B,'Party Series Data'!$A167,'FRED Graph'!$C:$C,'Party Series Data'!C$1)</f>
        <v>0</v>
      </c>
      <c r="D167">
        <f>INDEX('Presidential Data'!$C:$C,MATCH(YEAR(A167),'Presidential Data'!$A:$A,0),1)</f>
        <v>33</v>
      </c>
      <c r="E167" s="7">
        <f t="shared" si="2"/>
        <v>277000</v>
      </c>
    </row>
    <row r="168" spans="1:5" x14ac:dyDescent="0.2">
      <c r="A168" s="2">
        <v>19299</v>
      </c>
      <c r="B168">
        <f>SUMIFS('FRED Graph'!$E:$E,'FRED Graph'!$B:$B,'Party Series Data'!$A168,'FRED Graph'!$C:$C,'Party Series Data'!B$1)</f>
        <v>219000</v>
      </c>
      <c r="C168">
        <f>SUMIFS('FRED Graph'!$E:$E,'FRED Graph'!$B:$B,'Party Series Data'!$A168,'FRED Graph'!$C:$C,'Party Series Data'!C$1)</f>
        <v>0</v>
      </c>
      <c r="D168">
        <f>INDEX('Presidential Data'!$C:$C,MATCH(YEAR(A168),'Presidential Data'!$A:$A,0),1)</f>
        <v>33</v>
      </c>
      <c r="E168" s="7">
        <f t="shared" si="2"/>
        <v>219000</v>
      </c>
    </row>
    <row r="169" spans="1:5" x14ac:dyDescent="0.2">
      <c r="A169" s="2">
        <v>19329</v>
      </c>
      <c r="B169">
        <f>SUMIFS('FRED Graph'!$E:$E,'FRED Graph'!$B:$B,'Party Series Data'!$A169,'FRED Graph'!$C:$C,'Party Series Data'!B$1)</f>
        <v>350000</v>
      </c>
      <c r="C169">
        <f>SUMIFS('FRED Graph'!$E:$E,'FRED Graph'!$B:$B,'Party Series Data'!$A169,'FRED Graph'!$C:$C,'Party Series Data'!C$1)</f>
        <v>0</v>
      </c>
      <c r="D169">
        <f>INDEX('Presidential Data'!$C:$C,MATCH(YEAR(A169),'Presidential Data'!$A:$A,0),1)</f>
        <v>33</v>
      </c>
      <c r="E169" s="7">
        <f t="shared" si="2"/>
        <v>350000</v>
      </c>
    </row>
    <row r="170" spans="1:5" x14ac:dyDescent="0.2">
      <c r="A170" s="2">
        <v>19360</v>
      </c>
      <c r="B170">
        <f>SUMIFS('FRED Graph'!$E:$E,'FRED Graph'!$B:$B,'Party Series Data'!$A170,'FRED Graph'!$C:$C,'Party Series Data'!B$1)</f>
        <v>0</v>
      </c>
      <c r="C170">
        <f>SUMIFS('FRED Graph'!$E:$E,'FRED Graph'!$B:$B,'Party Series Data'!$A170,'FRED Graph'!$C:$C,'Party Series Data'!C$1)</f>
        <v>-22000</v>
      </c>
      <c r="D170">
        <f>INDEX('Presidential Data'!$C:$C,MATCH(YEAR(A170),'Presidential Data'!$A:$A,0),1)</f>
        <v>34</v>
      </c>
      <c r="E170" s="7">
        <f t="shared" si="2"/>
        <v>-22000</v>
      </c>
    </row>
    <row r="171" spans="1:5" x14ac:dyDescent="0.2">
      <c r="A171" s="2">
        <v>19391</v>
      </c>
      <c r="B171">
        <f>SUMIFS('FRED Graph'!$E:$E,'FRED Graph'!$B:$B,'Party Series Data'!$A171,'FRED Graph'!$C:$C,'Party Series Data'!B$1)</f>
        <v>0</v>
      </c>
      <c r="C171">
        <f>SUMIFS('FRED Graph'!$E:$E,'FRED Graph'!$B:$B,'Party Series Data'!$A171,'FRED Graph'!$C:$C,'Party Series Data'!C$1)</f>
        <v>195000</v>
      </c>
      <c r="D171">
        <f>INDEX('Presidential Data'!$C:$C,MATCH(YEAR(A171),'Presidential Data'!$A:$A,0),1)</f>
        <v>34</v>
      </c>
      <c r="E171" s="7">
        <f t="shared" si="2"/>
        <v>195000</v>
      </c>
    </row>
    <row r="172" spans="1:5" x14ac:dyDescent="0.2">
      <c r="A172" s="2">
        <v>19419</v>
      </c>
      <c r="B172">
        <f>SUMIFS('FRED Graph'!$E:$E,'FRED Graph'!$B:$B,'Party Series Data'!$A172,'FRED Graph'!$C:$C,'Party Series Data'!B$1)</f>
        <v>0</v>
      </c>
      <c r="C172">
        <f>SUMIFS('FRED Graph'!$E:$E,'FRED Graph'!$B:$B,'Party Series Data'!$A172,'FRED Graph'!$C:$C,'Party Series Data'!C$1)</f>
        <v>134000</v>
      </c>
      <c r="D172">
        <f>INDEX('Presidential Data'!$C:$C,MATCH(YEAR(A172),'Presidential Data'!$A:$A,0),1)</f>
        <v>34</v>
      </c>
      <c r="E172" s="7">
        <f t="shared" si="2"/>
        <v>134000</v>
      </c>
    </row>
    <row r="173" spans="1:5" x14ac:dyDescent="0.2">
      <c r="A173" s="2">
        <v>19450</v>
      </c>
      <c r="B173">
        <f>SUMIFS('FRED Graph'!$E:$E,'FRED Graph'!$B:$B,'Party Series Data'!$A173,'FRED Graph'!$C:$C,'Party Series Data'!B$1)</f>
        <v>0</v>
      </c>
      <c r="C173">
        <f>SUMIFS('FRED Graph'!$E:$E,'FRED Graph'!$B:$B,'Party Series Data'!$A173,'FRED Graph'!$C:$C,'Party Series Data'!C$1)</f>
        <v>-38000</v>
      </c>
      <c r="D173">
        <f>INDEX('Presidential Data'!$C:$C,MATCH(YEAR(A173),'Presidential Data'!$A:$A,0),1)</f>
        <v>34</v>
      </c>
      <c r="E173" s="7">
        <f t="shared" si="2"/>
        <v>-38000</v>
      </c>
    </row>
    <row r="174" spans="1:5" x14ac:dyDescent="0.2">
      <c r="A174" s="2">
        <v>19480</v>
      </c>
      <c r="B174">
        <f>SUMIFS('FRED Graph'!$E:$E,'FRED Graph'!$B:$B,'Party Series Data'!$A174,'FRED Graph'!$C:$C,'Party Series Data'!B$1)</f>
        <v>0</v>
      </c>
      <c r="C174">
        <f>SUMIFS('FRED Graph'!$E:$E,'FRED Graph'!$B:$B,'Party Series Data'!$A174,'FRED Graph'!$C:$C,'Party Series Data'!C$1)</f>
        <v>55000</v>
      </c>
      <c r="D174">
        <f>INDEX('Presidential Data'!$C:$C,MATCH(YEAR(A174),'Presidential Data'!$A:$A,0),1)</f>
        <v>34</v>
      </c>
      <c r="E174" s="7">
        <f t="shared" si="2"/>
        <v>55000</v>
      </c>
    </row>
    <row r="175" spans="1:5" x14ac:dyDescent="0.2">
      <c r="A175" s="2">
        <v>19511</v>
      </c>
      <c r="B175">
        <f>SUMIFS('FRED Graph'!$E:$E,'FRED Graph'!$B:$B,'Party Series Data'!$A175,'FRED Graph'!$C:$C,'Party Series Data'!B$1)</f>
        <v>0</v>
      </c>
      <c r="C175">
        <f>SUMIFS('FRED Graph'!$E:$E,'FRED Graph'!$B:$B,'Party Series Data'!$A175,'FRED Graph'!$C:$C,'Party Series Data'!C$1)</f>
        <v>29000</v>
      </c>
      <c r="D175">
        <f>INDEX('Presidential Data'!$C:$C,MATCH(YEAR(A175),'Presidential Data'!$A:$A,0),1)</f>
        <v>34</v>
      </c>
      <c r="E175" s="7">
        <f t="shared" si="2"/>
        <v>29000</v>
      </c>
    </row>
    <row r="176" spans="1:5" x14ac:dyDescent="0.2">
      <c r="A176" s="2">
        <v>19541</v>
      </c>
      <c r="B176">
        <f>SUMIFS('FRED Graph'!$E:$E,'FRED Graph'!$B:$B,'Party Series Data'!$A176,'FRED Graph'!$C:$C,'Party Series Data'!B$1)</f>
        <v>0</v>
      </c>
      <c r="C176">
        <f>SUMIFS('FRED Graph'!$E:$E,'FRED Graph'!$B:$B,'Party Series Data'!$A176,'FRED Graph'!$C:$C,'Party Series Data'!C$1)</f>
        <v>17000</v>
      </c>
      <c r="D176">
        <f>INDEX('Presidential Data'!$C:$C,MATCH(YEAR(A176),'Presidential Data'!$A:$A,0),1)</f>
        <v>34</v>
      </c>
      <c r="E176" s="7">
        <f t="shared" si="2"/>
        <v>17000</v>
      </c>
    </row>
    <row r="177" spans="1:5" x14ac:dyDescent="0.2">
      <c r="A177" s="2">
        <v>19572</v>
      </c>
      <c r="B177">
        <f>SUMIFS('FRED Graph'!$E:$E,'FRED Graph'!$B:$B,'Party Series Data'!$A177,'FRED Graph'!$C:$C,'Party Series Data'!B$1)</f>
        <v>0</v>
      </c>
      <c r="C177">
        <f>SUMIFS('FRED Graph'!$E:$E,'FRED Graph'!$B:$B,'Party Series Data'!$A177,'FRED Graph'!$C:$C,'Party Series Data'!C$1)</f>
        <v>-47000</v>
      </c>
      <c r="D177">
        <f>INDEX('Presidential Data'!$C:$C,MATCH(YEAR(A177),'Presidential Data'!$A:$A,0),1)</f>
        <v>34</v>
      </c>
      <c r="E177" s="7">
        <f t="shared" si="2"/>
        <v>-47000</v>
      </c>
    </row>
    <row r="178" spans="1:5" x14ac:dyDescent="0.2">
      <c r="A178" s="2">
        <v>19603</v>
      </c>
      <c r="B178">
        <f>SUMIFS('FRED Graph'!$E:$E,'FRED Graph'!$B:$B,'Party Series Data'!$A178,'FRED Graph'!$C:$C,'Party Series Data'!B$1)</f>
        <v>0</v>
      </c>
      <c r="C178">
        <f>SUMIFS('FRED Graph'!$E:$E,'FRED Graph'!$B:$B,'Party Series Data'!$A178,'FRED Graph'!$C:$C,'Party Series Data'!C$1)</f>
        <v>-121000</v>
      </c>
      <c r="D178">
        <f>INDEX('Presidential Data'!$C:$C,MATCH(YEAR(A178),'Presidential Data'!$A:$A,0),1)</f>
        <v>34</v>
      </c>
      <c r="E178" s="7">
        <f t="shared" si="2"/>
        <v>-121000</v>
      </c>
    </row>
    <row r="179" spans="1:5" x14ac:dyDescent="0.2">
      <c r="A179" s="2">
        <v>19633</v>
      </c>
      <c r="B179">
        <f>SUMIFS('FRED Graph'!$E:$E,'FRED Graph'!$B:$B,'Party Series Data'!$A179,'FRED Graph'!$C:$C,'Party Series Data'!B$1)</f>
        <v>0</v>
      </c>
      <c r="C179">
        <f>SUMIFS('FRED Graph'!$E:$E,'FRED Graph'!$B:$B,'Party Series Data'!$A179,'FRED Graph'!$C:$C,'Party Series Data'!C$1)</f>
        <v>-128000</v>
      </c>
      <c r="D179">
        <f>INDEX('Presidential Data'!$C:$C,MATCH(YEAR(A179),'Presidential Data'!$A:$A,0),1)</f>
        <v>34</v>
      </c>
      <c r="E179" s="7">
        <f t="shared" si="2"/>
        <v>-128000</v>
      </c>
    </row>
    <row r="180" spans="1:5" x14ac:dyDescent="0.2">
      <c r="A180" s="2">
        <v>19664</v>
      </c>
      <c r="B180">
        <f>SUMIFS('FRED Graph'!$E:$E,'FRED Graph'!$B:$B,'Party Series Data'!$A180,'FRED Graph'!$C:$C,'Party Series Data'!B$1)</f>
        <v>0</v>
      </c>
      <c r="C180">
        <f>SUMIFS('FRED Graph'!$E:$E,'FRED Graph'!$B:$B,'Party Series Data'!$A180,'FRED Graph'!$C:$C,'Party Series Data'!C$1)</f>
        <v>-332000</v>
      </c>
      <c r="D180">
        <f>INDEX('Presidential Data'!$C:$C,MATCH(YEAR(A180),'Presidential Data'!$A:$A,0),1)</f>
        <v>34</v>
      </c>
      <c r="E180" s="7">
        <f t="shared" si="2"/>
        <v>-332000</v>
      </c>
    </row>
    <row r="181" spans="1:5" x14ac:dyDescent="0.2">
      <c r="A181" s="2">
        <v>19694</v>
      </c>
      <c r="B181">
        <f>SUMIFS('FRED Graph'!$E:$E,'FRED Graph'!$B:$B,'Party Series Data'!$A181,'FRED Graph'!$C:$C,'Party Series Data'!B$1)</f>
        <v>0</v>
      </c>
      <c r="C181">
        <f>SUMIFS('FRED Graph'!$E:$E,'FRED Graph'!$B:$B,'Party Series Data'!$A181,'FRED Graph'!$C:$C,'Party Series Data'!C$1)</f>
        <v>-205000</v>
      </c>
      <c r="D181">
        <f>INDEX('Presidential Data'!$C:$C,MATCH(YEAR(A181),'Presidential Data'!$A:$A,0),1)</f>
        <v>34</v>
      </c>
      <c r="E181" s="7">
        <f t="shared" si="2"/>
        <v>-205000</v>
      </c>
    </row>
    <row r="182" spans="1:5" x14ac:dyDescent="0.2">
      <c r="A182" s="2">
        <v>19725</v>
      </c>
      <c r="B182">
        <f>SUMIFS('FRED Graph'!$E:$E,'FRED Graph'!$B:$B,'Party Series Data'!$A182,'FRED Graph'!$C:$C,'Party Series Data'!B$1)</f>
        <v>0</v>
      </c>
      <c r="C182">
        <f>SUMIFS('FRED Graph'!$E:$E,'FRED Graph'!$B:$B,'Party Series Data'!$A182,'FRED Graph'!$C:$C,'Party Series Data'!C$1)</f>
        <v>-234000</v>
      </c>
      <c r="D182">
        <f>INDEX('Presidential Data'!$C:$C,MATCH(YEAR(A182),'Presidential Data'!$A:$A,0),1)</f>
        <v>34</v>
      </c>
      <c r="E182" s="7">
        <f t="shared" si="2"/>
        <v>-234000</v>
      </c>
    </row>
    <row r="183" spans="1:5" x14ac:dyDescent="0.2">
      <c r="A183" s="2">
        <v>19756</v>
      </c>
      <c r="B183">
        <f>SUMIFS('FRED Graph'!$E:$E,'FRED Graph'!$B:$B,'Party Series Data'!$A183,'FRED Graph'!$C:$C,'Party Series Data'!B$1)</f>
        <v>0</v>
      </c>
      <c r="C183">
        <f>SUMIFS('FRED Graph'!$E:$E,'FRED Graph'!$B:$B,'Party Series Data'!$A183,'FRED Graph'!$C:$C,'Party Series Data'!C$1)</f>
        <v>-87000</v>
      </c>
      <c r="D183">
        <f>INDEX('Presidential Data'!$C:$C,MATCH(YEAR(A183),'Presidential Data'!$A:$A,0),1)</f>
        <v>34</v>
      </c>
      <c r="E183" s="7">
        <f t="shared" si="2"/>
        <v>-87000</v>
      </c>
    </row>
    <row r="184" spans="1:5" x14ac:dyDescent="0.2">
      <c r="A184" s="2">
        <v>19784</v>
      </c>
      <c r="B184">
        <f>SUMIFS('FRED Graph'!$E:$E,'FRED Graph'!$B:$B,'Party Series Data'!$A184,'FRED Graph'!$C:$C,'Party Series Data'!B$1)</f>
        <v>0</v>
      </c>
      <c r="C184">
        <f>SUMIFS('FRED Graph'!$E:$E,'FRED Graph'!$B:$B,'Party Series Data'!$A184,'FRED Graph'!$C:$C,'Party Series Data'!C$1)</f>
        <v>-225000</v>
      </c>
      <c r="D184">
        <f>INDEX('Presidential Data'!$C:$C,MATCH(YEAR(A184),'Presidential Data'!$A:$A,0),1)</f>
        <v>34</v>
      </c>
      <c r="E184" s="7">
        <f t="shared" si="2"/>
        <v>-225000</v>
      </c>
    </row>
    <row r="185" spans="1:5" x14ac:dyDescent="0.2">
      <c r="A185" s="2">
        <v>19815</v>
      </c>
      <c r="B185">
        <f>SUMIFS('FRED Graph'!$E:$E,'FRED Graph'!$B:$B,'Party Series Data'!$A185,'FRED Graph'!$C:$C,'Party Series Data'!B$1)</f>
        <v>0</v>
      </c>
      <c r="C185">
        <f>SUMIFS('FRED Graph'!$E:$E,'FRED Graph'!$B:$B,'Party Series Data'!$A185,'FRED Graph'!$C:$C,'Party Series Data'!C$1)</f>
        <v>22000</v>
      </c>
      <c r="D185">
        <f>INDEX('Presidential Data'!$C:$C,MATCH(YEAR(A185),'Presidential Data'!$A:$A,0),1)</f>
        <v>34</v>
      </c>
      <c r="E185" s="7">
        <f t="shared" si="2"/>
        <v>22000</v>
      </c>
    </row>
    <row r="186" spans="1:5" x14ac:dyDescent="0.2">
      <c r="A186" s="2">
        <v>19845</v>
      </c>
      <c r="B186">
        <f>SUMIFS('FRED Graph'!$E:$E,'FRED Graph'!$B:$B,'Party Series Data'!$A186,'FRED Graph'!$C:$C,'Party Series Data'!B$1)</f>
        <v>0</v>
      </c>
      <c r="C186">
        <f>SUMIFS('FRED Graph'!$E:$E,'FRED Graph'!$B:$B,'Party Series Data'!$A186,'FRED Graph'!$C:$C,'Party Series Data'!C$1)</f>
        <v>-214000</v>
      </c>
      <c r="D186">
        <f>INDEX('Presidential Data'!$C:$C,MATCH(YEAR(A186),'Presidential Data'!$A:$A,0),1)</f>
        <v>34</v>
      </c>
      <c r="E186" s="7">
        <f t="shared" si="2"/>
        <v>-214000</v>
      </c>
    </row>
    <row r="187" spans="1:5" x14ac:dyDescent="0.2">
      <c r="A187" s="2">
        <v>19876</v>
      </c>
      <c r="B187">
        <f>SUMIFS('FRED Graph'!$E:$E,'FRED Graph'!$B:$B,'Party Series Data'!$A187,'FRED Graph'!$C:$C,'Party Series Data'!B$1)</f>
        <v>0</v>
      </c>
      <c r="C187">
        <f>SUMIFS('FRED Graph'!$E:$E,'FRED Graph'!$B:$B,'Party Series Data'!$A187,'FRED Graph'!$C:$C,'Party Series Data'!C$1)</f>
        <v>-70000</v>
      </c>
      <c r="D187">
        <f>INDEX('Presidential Data'!$C:$C,MATCH(YEAR(A187),'Presidential Data'!$A:$A,0),1)</f>
        <v>34</v>
      </c>
      <c r="E187" s="7">
        <f t="shared" si="2"/>
        <v>-70000</v>
      </c>
    </row>
    <row r="188" spans="1:5" x14ac:dyDescent="0.2">
      <c r="A188" s="2">
        <v>19906</v>
      </c>
      <c r="B188">
        <f>SUMIFS('FRED Graph'!$E:$E,'FRED Graph'!$B:$B,'Party Series Data'!$A188,'FRED Graph'!$C:$C,'Party Series Data'!B$1)</f>
        <v>0</v>
      </c>
      <c r="C188">
        <f>SUMIFS('FRED Graph'!$E:$E,'FRED Graph'!$B:$B,'Party Series Data'!$A188,'FRED Graph'!$C:$C,'Party Series Data'!C$1)</f>
        <v>-60000</v>
      </c>
      <c r="D188">
        <f>INDEX('Presidential Data'!$C:$C,MATCH(YEAR(A188),'Presidential Data'!$A:$A,0),1)</f>
        <v>34</v>
      </c>
      <c r="E188" s="7">
        <f t="shared" si="2"/>
        <v>-60000</v>
      </c>
    </row>
    <row r="189" spans="1:5" x14ac:dyDescent="0.2">
      <c r="A189" s="2">
        <v>19937</v>
      </c>
      <c r="B189">
        <f>SUMIFS('FRED Graph'!$E:$E,'FRED Graph'!$B:$B,'Party Series Data'!$A189,'FRED Graph'!$C:$C,'Party Series Data'!B$1)</f>
        <v>0</v>
      </c>
      <c r="C189">
        <f>SUMIFS('FRED Graph'!$E:$E,'FRED Graph'!$B:$B,'Party Series Data'!$A189,'FRED Graph'!$C:$C,'Party Series Data'!C$1)</f>
        <v>-9000</v>
      </c>
      <c r="D189">
        <f>INDEX('Presidential Data'!$C:$C,MATCH(YEAR(A189),'Presidential Data'!$A:$A,0),1)</f>
        <v>34</v>
      </c>
      <c r="E189" s="7">
        <f t="shared" si="2"/>
        <v>-9000</v>
      </c>
    </row>
    <row r="190" spans="1:5" x14ac:dyDescent="0.2">
      <c r="A190" s="2">
        <v>19968</v>
      </c>
      <c r="B190">
        <f>SUMIFS('FRED Graph'!$E:$E,'FRED Graph'!$B:$B,'Party Series Data'!$A190,'FRED Graph'!$C:$C,'Party Series Data'!B$1)</f>
        <v>0</v>
      </c>
      <c r="C190">
        <f>SUMIFS('FRED Graph'!$E:$E,'FRED Graph'!$B:$B,'Party Series Data'!$A190,'FRED Graph'!$C:$C,'Party Series Data'!C$1)</f>
        <v>60000</v>
      </c>
      <c r="D190">
        <f>INDEX('Presidential Data'!$C:$C,MATCH(YEAR(A190),'Presidential Data'!$A:$A,0),1)</f>
        <v>34</v>
      </c>
      <c r="E190" s="7">
        <f t="shared" si="2"/>
        <v>60000</v>
      </c>
    </row>
    <row r="191" spans="1:5" x14ac:dyDescent="0.2">
      <c r="A191" s="2">
        <v>19998</v>
      </c>
      <c r="B191">
        <f>SUMIFS('FRED Graph'!$E:$E,'FRED Graph'!$B:$B,'Party Series Data'!$A191,'FRED Graph'!$C:$C,'Party Series Data'!B$1)</f>
        <v>0</v>
      </c>
      <c r="C191">
        <f>SUMIFS('FRED Graph'!$E:$E,'FRED Graph'!$B:$B,'Party Series Data'!$A191,'FRED Graph'!$C:$C,'Party Series Data'!C$1)</f>
        <v>56000</v>
      </c>
      <c r="D191">
        <f>INDEX('Presidential Data'!$C:$C,MATCH(YEAR(A191),'Presidential Data'!$A:$A,0),1)</f>
        <v>34</v>
      </c>
      <c r="E191" s="7">
        <f t="shared" si="2"/>
        <v>56000</v>
      </c>
    </row>
    <row r="192" spans="1:5" x14ac:dyDescent="0.2">
      <c r="A192" s="2">
        <v>20029</v>
      </c>
      <c r="B192">
        <f>SUMIFS('FRED Graph'!$E:$E,'FRED Graph'!$B:$B,'Party Series Data'!$A192,'FRED Graph'!$C:$C,'Party Series Data'!B$1)</f>
        <v>0</v>
      </c>
      <c r="C192">
        <f>SUMIFS('FRED Graph'!$E:$E,'FRED Graph'!$B:$B,'Party Series Data'!$A192,'FRED Graph'!$C:$C,'Party Series Data'!C$1)</f>
        <v>238000</v>
      </c>
      <c r="D192">
        <f>INDEX('Presidential Data'!$C:$C,MATCH(YEAR(A192),'Presidential Data'!$A:$A,0),1)</f>
        <v>34</v>
      </c>
      <c r="E192" s="7">
        <f t="shared" si="2"/>
        <v>238000</v>
      </c>
    </row>
    <row r="193" spans="1:5" x14ac:dyDescent="0.2">
      <c r="A193" s="2">
        <v>20059</v>
      </c>
      <c r="B193">
        <f>SUMIFS('FRED Graph'!$E:$E,'FRED Graph'!$B:$B,'Party Series Data'!$A193,'FRED Graph'!$C:$C,'Party Series Data'!B$1)</f>
        <v>0</v>
      </c>
      <c r="C193">
        <f>SUMIFS('FRED Graph'!$E:$E,'FRED Graph'!$B:$B,'Party Series Data'!$A193,'FRED Graph'!$C:$C,'Party Series Data'!C$1)</f>
        <v>151000</v>
      </c>
      <c r="D193">
        <f>INDEX('Presidential Data'!$C:$C,MATCH(YEAR(A193),'Presidential Data'!$A:$A,0),1)</f>
        <v>34</v>
      </c>
      <c r="E193" s="7">
        <f t="shared" si="2"/>
        <v>151000</v>
      </c>
    </row>
    <row r="194" spans="1:5" x14ac:dyDescent="0.2">
      <c r="A194" s="2">
        <v>20090</v>
      </c>
      <c r="B194">
        <f>SUMIFS('FRED Graph'!$E:$E,'FRED Graph'!$B:$B,'Party Series Data'!$A194,'FRED Graph'!$C:$C,'Party Series Data'!B$1)</f>
        <v>0</v>
      </c>
      <c r="C194">
        <f>SUMIFS('FRED Graph'!$E:$E,'FRED Graph'!$B:$B,'Party Series Data'!$A194,'FRED Graph'!$C:$C,'Party Series Data'!C$1)</f>
        <v>165000</v>
      </c>
      <c r="D194">
        <f>INDEX('Presidential Data'!$C:$C,MATCH(YEAR(A194),'Presidential Data'!$A:$A,0),1)</f>
        <v>34</v>
      </c>
      <c r="E194" s="7">
        <f t="shared" si="2"/>
        <v>165000</v>
      </c>
    </row>
    <row r="195" spans="1:5" x14ac:dyDescent="0.2">
      <c r="A195" s="2">
        <v>20121</v>
      </c>
      <c r="B195">
        <f>SUMIFS('FRED Graph'!$E:$E,'FRED Graph'!$B:$B,'Party Series Data'!$A195,'FRED Graph'!$C:$C,'Party Series Data'!B$1)</f>
        <v>0</v>
      </c>
      <c r="C195">
        <f>SUMIFS('FRED Graph'!$E:$E,'FRED Graph'!$B:$B,'Party Series Data'!$A195,'FRED Graph'!$C:$C,'Party Series Data'!C$1)</f>
        <v>148000</v>
      </c>
      <c r="D195">
        <f>INDEX('Presidential Data'!$C:$C,MATCH(YEAR(A195),'Presidential Data'!$A:$A,0),1)</f>
        <v>34</v>
      </c>
      <c r="E195" s="7">
        <f t="shared" ref="E195:E258" si="3">B195+C195</f>
        <v>148000</v>
      </c>
    </row>
    <row r="196" spans="1:5" x14ac:dyDescent="0.2">
      <c r="A196" s="2">
        <v>20149</v>
      </c>
      <c r="B196">
        <f>SUMIFS('FRED Graph'!$E:$E,'FRED Graph'!$B:$B,'Party Series Data'!$A196,'FRED Graph'!$C:$C,'Party Series Data'!B$1)</f>
        <v>0</v>
      </c>
      <c r="C196">
        <f>SUMIFS('FRED Graph'!$E:$E,'FRED Graph'!$B:$B,'Party Series Data'!$A196,'FRED Graph'!$C:$C,'Party Series Data'!C$1)</f>
        <v>318000</v>
      </c>
      <c r="D196">
        <f>INDEX('Presidential Data'!$C:$C,MATCH(YEAR(A196),'Presidential Data'!$A:$A,0),1)</f>
        <v>34</v>
      </c>
      <c r="E196" s="7">
        <f t="shared" si="3"/>
        <v>318000</v>
      </c>
    </row>
    <row r="197" spans="1:5" x14ac:dyDescent="0.2">
      <c r="A197" s="2">
        <v>20180</v>
      </c>
      <c r="B197">
        <f>SUMIFS('FRED Graph'!$E:$E,'FRED Graph'!$B:$B,'Party Series Data'!$A197,'FRED Graph'!$C:$C,'Party Series Data'!B$1)</f>
        <v>0</v>
      </c>
      <c r="C197">
        <f>SUMIFS('FRED Graph'!$E:$E,'FRED Graph'!$B:$B,'Party Series Data'!$A197,'FRED Graph'!$C:$C,'Party Series Data'!C$1)</f>
        <v>286000</v>
      </c>
      <c r="D197">
        <f>INDEX('Presidential Data'!$C:$C,MATCH(YEAR(A197),'Presidential Data'!$A:$A,0),1)</f>
        <v>34</v>
      </c>
      <c r="E197" s="7">
        <f t="shared" si="3"/>
        <v>286000</v>
      </c>
    </row>
    <row r="198" spans="1:5" x14ac:dyDescent="0.2">
      <c r="A198" s="2">
        <v>20210</v>
      </c>
      <c r="B198">
        <f>SUMIFS('FRED Graph'!$E:$E,'FRED Graph'!$B:$B,'Party Series Data'!$A198,'FRED Graph'!$C:$C,'Party Series Data'!B$1)</f>
        <v>0</v>
      </c>
      <c r="C198">
        <f>SUMIFS('FRED Graph'!$E:$E,'FRED Graph'!$B:$B,'Party Series Data'!$A198,'FRED Graph'!$C:$C,'Party Series Data'!C$1)</f>
        <v>264000</v>
      </c>
      <c r="D198">
        <f>INDEX('Presidential Data'!$C:$C,MATCH(YEAR(A198),'Presidential Data'!$A:$A,0),1)</f>
        <v>34</v>
      </c>
      <c r="E198" s="7">
        <f t="shared" si="3"/>
        <v>264000</v>
      </c>
    </row>
    <row r="199" spans="1:5" x14ac:dyDescent="0.2">
      <c r="A199" s="2">
        <v>20241</v>
      </c>
      <c r="B199">
        <f>SUMIFS('FRED Graph'!$E:$E,'FRED Graph'!$B:$B,'Party Series Data'!$A199,'FRED Graph'!$C:$C,'Party Series Data'!B$1)</f>
        <v>0</v>
      </c>
      <c r="C199">
        <f>SUMIFS('FRED Graph'!$E:$E,'FRED Graph'!$B:$B,'Party Series Data'!$A199,'FRED Graph'!$C:$C,'Party Series Data'!C$1)</f>
        <v>278000</v>
      </c>
      <c r="D199">
        <f>INDEX('Presidential Data'!$C:$C,MATCH(YEAR(A199),'Presidential Data'!$A:$A,0),1)</f>
        <v>34</v>
      </c>
      <c r="E199" s="7">
        <f t="shared" si="3"/>
        <v>278000</v>
      </c>
    </row>
    <row r="200" spans="1:5" x14ac:dyDescent="0.2">
      <c r="A200" s="2">
        <v>20271</v>
      </c>
      <c r="B200">
        <f>SUMIFS('FRED Graph'!$E:$E,'FRED Graph'!$B:$B,'Party Series Data'!$A200,'FRED Graph'!$C:$C,'Party Series Data'!B$1)</f>
        <v>0</v>
      </c>
      <c r="C200">
        <f>SUMIFS('FRED Graph'!$E:$E,'FRED Graph'!$B:$B,'Party Series Data'!$A200,'FRED Graph'!$C:$C,'Party Series Data'!C$1)</f>
        <v>197000</v>
      </c>
      <c r="D200">
        <f>INDEX('Presidential Data'!$C:$C,MATCH(YEAR(A200),'Presidential Data'!$A:$A,0),1)</f>
        <v>34</v>
      </c>
      <c r="E200" s="7">
        <f t="shared" si="3"/>
        <v>197000</v>
      </c>
    </row>
    <row r="201" spans="1:5" x14ac:dyDescent="0.2">
      <c r="A201" s="2">
        <v>20302</v>
      </c>
      <c r="B201">
        <f>SUMIFS('FRED Graph'!$E:$E,'FRED Graph'!$B:$B,'Party Series Data'!$A201,'FRED Graph'!$C:$C,'Party Series Data'!B$1)</f>
        <v>0</v>
      </c>
      <c r="C201">
        <f>SUMIFS('FRED Graph'!$E:$E,'FRED Graph'!$B:$B,'Party Series Data'!$A201,'FRED Graph'!$C:$C,'Party Series Data'!C$1)</f>
        <v>124000</v>
      </c>
      <c r="D201">
        <f>INDEX('Presidential Data'!$C:$C,MATCH(YEAR(A201),'Presidential Data'!$A:$A,0),1)</f>
        <v>34</v>
      </c>
      <c r="E201" s="7">
        <f t="shared" si="3"/>
        <v>124000</v>
      </c>
    </row>
    <row r="202" spans="1:5" x14ac:dyDescent="0.2">
      <c r="A202" s="2">
        <v>20333</v>
      </c>
      <c r="B202">
        <f>SUMIFS('FRED Graph'!$E:$E,'FRED Graph'!$B:$B,'Party Series Data'!$A202,'FRED Graph'!$C:$C,'Party Series Data'!B$1)</f>
        <v>0</v>
      </c>
      <c r="C202">
        <f>SUMIFS('FRED Graph'!$E:$E,'FRED Graph'!$B:$B,'Party Series Data'!$A202,'FRED Graph'!$C:$C,'Party Series Data'!C$1)</f>
        <v>155000</v>
      </c>
      <c r="D202">
        <f>INDEX('Presidential Data'!$C:$C,MATCH(YEAR(A202),'Presidential Data'!$A:$A,0),1)</f>
        <v>34</v>
      </c>
      <c r="E202" s="7">
        <f t="shared" si="3"/>
        <v>155000</v>
      </c>
    </row>
    <row r="203" spans="1:5" x14ac:dyDescent="0.2">
      <c r="A203" s="2">
        <v>20363</v>
      </c>
      <c r="B203">
        <f>SUMIFS('FRED Graph'!$E:$E,'FRED Graph'!$B:$B,'Party Series Data'!$A203,'FRED Graph'!$C:$C,'Party Series Data'!B$1)</f>
        <v>0</v>
      </c>
      <c r="C203">
        <f>SUMIFS('FRED Graph'!$E:$E,'FRED Graph'!$B:$B,'Party Series Data'!$A203,'FRED Graph'!$C:$C,'Party Series Data'!C$1)</f>
        <v>163000</v>
      </c>
      <c r="D203">
        <f>INDEX('Presidential Data'!$C:$C,MATCH(YEAR(A203),'Presidential Data'!$A:$A,0),1)</f>
        <v>34</v>
      </c>
      <c r="E203" s="7">
        <f t="shared" si="3"/>
        <v>163000</v>
      </c>
    </row>
    <row r="204" spans="1:5" x14ac:dyDescent="0.2">
      <c r="A204" s="2">
        <v>20394</v>
      </c>
      <c r="B204">
        <f>SUMIFS('FRED Graph'!$E:$E,'FRED Graph'!$B:$B,'Party Series Data'!$A204,'FRED Graph'!$C:$C,'Party Series Data'!B$1)</f>
        <v>0</v>
      </c>
      <c r="C204">
        <f>SUMIFS('FRED Graph'!$E:$E,'FRED Graph'!$B:$B,'Party Series Data'!$A204,'FRED Graph'!$C:$C,'Party Series Data'!C$1)</f>
        <v>163000</v>
      </c>
      <c r="D204">
        <f>INDEX('Presidential Data'!$C:$C,MATCH(YEAR(A204),'Presidential Data'!$A:$A,0),1)</f>
        <v>34</v>
      </c>
      <c r="E204" s="7">
        <f t="shared" si="3"/>
        <v>163000</v>
      </c>
    </row>
    <row r="205" spans="1:5" x14ac:dyDescent="0.2">
      <c r="A205" s="2">
        <v>20424</v>
      </c>
      <c r="B205">
        <f>SUMIFS('FRED Graph'!$E:$E,'FRED Graph'!$B:$B,'Party Series Data'!$A205,'FRED Graph'!$C:$C,'Party Series Data'!B$1)</f>
        <v>0</v>
      </c>
      <c r="C205">
        <f>SUMIFS('FRED Graph'!$E:$E,'FRED Graph'!$B:$B,'Party Series Data'!$A205,'FRED Graph'!$C:$C,'Party Series Data'!C$1)</f>
        <v>213000</v>
      </c>
      <c r="D205">
        <f>INDEX('Presidential Data'!$C:$C,MATCH(YEAR(A205),'Presidential Data'!$A:$A,0),1)</f>
        <v>34</v>
      </c>
      <c r="E205" s="7">
        <f t="shared" si="3"/>
        <v>213000</v>
      </c>
    </row>
    <row r="206" spans="1:5" x14ac:dyDescent="0.2">
      <c r="A206" s="2">
        <v>20455</v>
      </c>
      <c r="B206">
        <f>SUMIFS('FRED Graph'!$E:$E,'FRED Graph'!$B:$B,'Party Series Data'!$A206,'FRED Graph'!$C:$C,'Party Series Data'!B$1)</f>
        <v>0</v>
      </c>
      <c r="C206">
        <f>SUMIFS('FRED Graph'!$E:$E,'FRED Graph'!$B:$B,'Party Series Data'!$A206,'FRED Graph'!$C:$C,'Party Series Data'!C$1)</f>
        <v>170000</v>
      </c>
      <c r="D206">
        <f>INDEX('Presidential Data'!$C:$C,MATCH(YEAR(A206),'Presidential Data'!$A:$A,0),1)</f>
        <v>34</v>
      </c>
      <c r="E206" s="7">
        <f t="shared" si="3"/>
        <v>170000</v>
      </c>
    </row>
    <row r="207" spans="1:5" x14ac:dyDescent="0.2">
      <c r="A207" s="2">
        <v>20486</v>
      </c>
      <c r="B207">
        <f>SUMIFS('FRED Graph'!$E:$E,'FRED Graph'!$B:$B,'Party Series Data'!$A207,'FRED Graph'!$C:$C,'Party Series Data'!B$1)</f>
        <v>0</v>
      </c>
      <c r="C207">
        <f>SUMIFS('FRED Graph'!$E:$E,'FRED Graph'!$B:$B,'Party Series Data'!$A207,'FRED Graph'!$C:$C,'Party Series Data'!C$1)</f>
        <v>192000</v>
      </c>
      <c r="D207">
        <f>INDEX('Presidential Data'!$C:$C,MATCH(YEAR(A207),'Presidential Data'!$A:$A,0),1)</f>
        <v>34</v>
      </c>
      <c r="E207" s="7">
        <f t="shared" si="3"/>
        <v>192000</v>
      </c>
    </row>
    <row r="208" spans="1:5" x14ac:dyDescent="0.2">
      <c r="A208" s="2">
        <v>20515</v>
      </c>
      <c r="B208">
        <f>SUMIFS('FRED Graph'!$E:$E,'FRED Graph'!$B:$B,'Party Series Data'!$A208,'FRED Graph'!$C:$C,'Party Series Data'!B$1)</f>
        <v>0</v>
      </c>
      <c r="C208">
        <f>SUMIFS('FRED Graph'!$E:$E,'FRED Graph'!$B:$B,'Party Series Data'!$A208,'FRED Graph'!$C:$C,'Party Series Data'!C$1)</f>
        <v>127000</v>
      </c>
      <c r="D208">
        <f>INDEX('Presidential Data'!$C:$C,MATCH(YEAR(A208),'Presidential Data'!$A:$A,0),1)</f>
        <v>34</v>
      </c>
      <c r="E208" s="7">
        <f t="shared" si="3"/>
        <v>127000</v>
      </c>
    </row>
    <row r="209" spans="1:5" x14ac:dyDescent="0.2">
      <c r="A209" s="2">
        <v>20546</v>
      </c>
      <c r="B209">
        <f>SUMIFS('FRED Graph'!$E:$E,'FRED Graph'!$B:$B,'Party Series Data'!$A209,'FRED Graph'!$C:$C,'Party Series Data'!B$1)</f>
        <v>0</v>
      </c>
      <c r="C209">
        <f>SUMIFS('FRED Graph'!$E:$E,'FRED Graph'!$B:$B,'Party Series Data'!$A209,'FRED Graph'!$C:$C,'Party Series Data'!C$1)</f>
        <v>81000</v>
      </c>
      <c r="D209">
        <f>INDEX('Presidential Data'!$C:$C,MATCH(YEAR(A209),'Presidential Data'!$A:$A,0),1)</f>
        <v>34</v>
      </c>
      <c r="E209" s="7">
        <f t="shared" si="3"/>
        <v>81000</v>
      </c>
    </row>
    <row r="210" spans="1:5" x14ac:dyDescent="0.2">
      <c r="A210" s="2">
        <v>20576</v>
      </c>
      <c r="B210">
        <f>SUMIFS('FRED Graph'!$E:$E,'FRED Graph'!$B:$B,'Party Series Data'!$A210,'FRED Graph'!$C:$C,'Party Series Data'!B$1)</f>
        <v>0</v>
      </c>
      <c r="C210">
        <f>SUMIFS('FRED Graph'!$E:$E,'FRED Graph'!$B:$B,'Party Series Data'!$A210,'FRED Graph'!$C:$C,'Party Series Data'!C$1)</f>
        <v>131000</v>
      </c>
      <c r="D210">
        <f>INDEX('Presidential Data'!$C:$C,MATCH(YEAR(A210),'Presidential Data'!$A:$A,0),1)</f>
        <v>34</v>
      </c>
      <c r="E210" s="7">
        <f t="shared" si="3"/>
        <v>131000</v>
      </c>
    </row>
    <row r="211" spans="1:5" x14ac:dyDescent="0.2">
      <c r="A211" s="2">
        <v>20607</v>
      </c>
      <c r="B211">
        <f>SUMIFS('FRED Graph'!$E:$E,'FRED Graph'!$B:$B,'Party Series Data'!$A211,'FRED Graph'!$C:$C,'Party Series Data'!B$1)</f>
        <v>0</v>
      </c>
      <c r="C211">
        <f>SUMIFS('FRED Graph'!$E:$E,'FRED Graph'!$B:$B,'Party Series Data'!$A211,'FRED Graph'!$C:$C,'Party Series Data'!C$1)</f>
        <v>80000</v>
      </c>
      <c r="D211">
        <f>INDEX('Presidential Data'!$C:$C,MATCH(YEAR(A211),'Presidential Data'!$A:$A,0),1)</f>
        <v>34</v>
      </c>
      <c r="E211" s="7">
        <f t="shared" si="3"/>
        <v>80000</v>
      </c>
    </row>
    <row r="212" spans="1:5" x14ac:dyDescent="0.2">
      <c r="A212" s="2">
        <v>20637</v>
      </c>
      <c r="B212">
        <f>SUMIFS('FRED Graph'!$E:$E,'FRED Graph'!$B:$B,'Party Series Data'!$A212,'FRED Graph'!$C:$C,'Party Series Data'!B$1)</f>
        <v>0</v>
      </c>
      <c r="C212">
        <f>SUMIFS('FRED Graph'!$E:$E,'FRED Graph'!$B:$B,'Party Series Data'!$A212,'FRED Graph'!$C:$C,'Party Series Data'!C$1)</f>
        <v>-631000</v>
      </c>
      <c r="D212">
        <f>INDEX('Presidential Data'!$C:$C,MATCH(YEAR(A212),'Presidential Data'!$A:$A,0),1)</f>
        <v>34</v>
      </c>
      <c r="E212" s="7">
        <f t="shared" si="3"/>
        <v>-631000</v>
      </c>
    </row>
    <row r="213" spans="1:5" x14ac:dyDescent="0.2">
      <c r="A213" s="2">
        <v>20668</v>
      </c>
      <c r="B213">
        <f>SUMIFS('FRED Graph'!$E:$E,'FRED Graph'!$B:$B,'Party Series Data'!$A213,'FRED Graph'!$C:$C,'Party Series Data'!B$1)</f>
        <v>0</v>
      </c>
      <c r="C213">
        <f>SUMIFS('FRED Graph'!$E:$E,'FRED Graph'!$B:$B,'Party Series Data'!$A213,'FRED Graph'!$C:$C,'Party Series Data'!C$1)</f>
        <v>676000</v>
      </c>
      <c r="D213">
        <f>INDEX('Presidential Data'!$C:$C,MATCH(YEAR(A213),'Presidential Data'!$A:$A,0),1)</f>
        <v>34</v>
      </c>
      <c r="E213" s="7">
        <f t="shared" si="3"/>
        <v>676000</v>
      </c>
    </row>
    <row r="214" spans="1:5" x14ac:dyDescent="0.2">
      <c r="A214" s="2">
        <v>20699</v>
      </c>
      <c r="B214">
        <f>SUMIFS('FRED Graph'!$E:$E,'FRED Graph'!$B:$B,'Party Series Data'!$A214,'FRED Graph'!$C:$C,'Party Series Data'!B$1)</f>
        <v>0</v>
      </c>
      <c r="C214">
        <f>SUMIFS('FRED Graph'!$E:$E,'FRED Graph'!$B:$B,'Party Series Data'!$A214,'FRED Graph'!$C:$C,'Party Series Data'!C$1)</f>
        <v>-27000</v>
      </c>
      <c r="D214">
        <f>INDEX('Presidential Data'!$C:$C,MATCH(YEAR(A214),'Presidential Data'!$A:$A,0),1)</f>
        <v>34</v>
      </c>
      <c r="E214" s="7">
        <f t="shared" si="3"/>
        <v>-27000</v>
      </c>
    </row>
    <row r="215" spans="1:5" x14ac:dyDescent="0.2">
      <c r="A215" s="2">
        <v>20729</v>
      </c>
      <c r="B215">
        <f>SUMIFS('FRED Graph'!$E:$E,'FRED Graph'!$B:$B,'Party Series Data'!$A215,'FRED Graph'!$C:$C,'Party Series Data'!B$1)</f>
        <v>0</v>
      </c>
      <c r="C215">
        <f>SUMIFS('FRED Graph'!$E:$E,'FRED Graph'!$B:$B,'Party Series Data'!$A215,'FRED Graph'!$C:$C,'Party Series Data'!C$1)</f>
        <v>173000</v>
      </c>
      <c r="D215">
        <f>INDEX('Presidential Data'!$C:$C,MATCH(YEAR(A215),'Presidential Data'!$A:$A,0),1)</f>
        <v>34</v>
      </c>
      <c r="E215" s="7">
        <f t="shared" si="3"/>
        <v>173000</v>
      </c>
    </row>
    <row r="216" spans="1:5" x14ac:dyDescent="0.2">
      <c r="A216" s="2">
        <v>20760</v>
      </c>
      <c r="B216">
        <f>SUMIFS('FRED Graph'!$E:$E,'FRED Graph'!$B:$B,'Party Series Data'!$A216,'FRED Graph'!$C:$C,'Party Series Data'!B$1)</f>
        <v>0</v>
      </c>
      <c r="C216">
        <f>SUMIFS('FRED Graph'!$E:$E,'FRED Graph'!$B:$B,'Party Series Data'!$A216,'FRED Graph'!$C:$C,'Party Series Data'!C$1)</f>
        <v>44000</v>
      </c>
      <c r="D216">
        <f>INDEX('Presidential Data'!$C:$C,MATCH(YEAR(A216),'Presidential Data'!$A:$A,0),1)</f>
        <v>34</v>
      </c>
      <c r="E216" s="7">
        <f t="shared" si="3"/>
        <v>44000</v>
      </c>
    </row>
    <row r="217" spans="1:5" x14ac:dyDescent="0.2">
      <c r="A217" s="2">
        <v>20790</v>
      </c>
      <c r="B217">
        <f>SUMIFS('FRED Graph'!$E:$E,'FRED Graph'!$B:$B,'Party Series Data'!$A217,'FRED Graph'!$C:$C,'Party Series Data'!B$1)</f>
        <v>0</v>
      </c>
      <c r="C217">
        <f>SUMIFS('FRED Graph'!$E:$E,'FRED Graph'!$B:$B,'Party Series Data'!$A217,'FRED Graph'!$C:$C,'Party Series Data'!C$1)</f>
        <v>108000</v>
      </c>
      <c r="D217">
        <f>INDEX('Presidential Data'!$C:$C,MATCH(YEAR(A217),'Presidential Data'!$A:$A,0),1)</f>
        <v>34</v>
      </c>
      <c r="E217" s="7">
        <f t="shared" si="3"/>
        <v>108000</v>
      </c>
    </row>
    <row r="218" spans="1:5" x14ac:dyDescent="0.2">
      <c r="A218" s="2">
        <v>20821</v>
      </c>
      <c r="B218">
        <f>SUMIFS('FRED Graph'!$E:$E,'FRED Graph'!$B:$B,'Party Series Data'!$A218,'FRED Graph'!$C:$C,'Party Series Data'!B$1)</f>
        <v>0</v>
      </c>
      <c r="C218">
        <f>SUMIFS('FRED Graph'!$E:$E,'FRED Graph'!$B:$B,'Party Series Data'!$A218,'FRED Graph'!$C:$C,'Party Series Data'!C$1)</f>
        <v>-42000</v>
      </c>
      <c r="D218">
        <f>INDEX('Presidential Data'!$C:$C,MATCH(YEAR(A218),'Presidential Data'!$A:$A,0),1)</f>
        <v>34</v>
      </c>
      <c r="E218" s="7">
        <f t="shared" si="3"/>
        <v>-42000</v>
      </c>
    </row>
    <row r="219" spans="1:5" x14ac:dyDescent="0.2">
      <c r="A219" s="2">
        <v>20852</v>
      </c>
      <c r="B219">
        <f>SUMIFS('FRED Graph'!$E:$E,'FRED Graph'!$B:$B,'Party Series Data'!$A219,'FRED Graph'!$C:$C,'Party Series Data'!B$1)</f>
        <v>0</v>
      </c>
      <c r="C219">
        <f>SUMIFS('FRED Graph'!$E:$E,'FRED Graph'!$B:$B,'Party Series Data'!$A219,'FRED Graph'!$C:$C,'Party Series Data'!C$1)</f>
        <v>210000</v>
      </c>
      <c r="D219">
        <f>INDEX('Presidential Data'!$C:$C,MATCH(YEAR(A219),'Presidential Data'!$A:$A,0),1)</f>
        <v>34</v>
      </c>
      <c r="E219" s="7">
        <f t="shared" si="3"/>
        <v>210000</v>
      </c>
    </row>
    <row r="220" spans="1:5" x14ac:dyDescent="0.2">
      <c r="A220" s="2">
        <v>20880</v>
      </c>
      <c r="B220">
        <f>SUMIFS('FRED Graph'!$E:$E,'FRED Graph'!$B:$B,'Party Series Data'!$A220,'FRED Graph'!$C:$C,'Party Series Data'!B$1)</f>
        <v>0</v>
      </c>
      <c r="C220">
        <f>SUMIFS('FRED Graph'!$E:$E,'FRED Graph'!$B:$B,'Party Series Data'!$A220,'FRED Graph'!$C:$C,'Party Series Data'!C$1)</f>
        <v>59000</v>
      </c>
      <c r="D220">
        <f>INDEX('Presidential Data'!$C:$C,MATCH(YEAR(A220),'Presidential Data'!$A:$A,0),1)</f>
        <v>34</v>
      </c>
      <c r="E220" s="7">
        <f t="shared" si="3"/>
        <v>59000</v>
      </c>
    </row>
    <row r="221" spans="1:5" x14ac:dyDescent="0.2">
      <c r="A221" s="2">
        <v>20911</v>
      </c>
      <c r="B221">
        <f>SUMIFS('FRED Graph'!$E:$E,'FRED Graph'!$B:$B,'Party Series Data'!$A221,'FRED Graph'!$C:$C,'Party Series Data'!B$1)</f>
        <v>0</v>
      </c>
      <c r="C221">
        <f>SUMIFS('FRED Graph'!$E:$E,'FRED Graph'!$B:$B,'Party Series Data'!$A221,'FRED Graph'!$C:$C,'Party Series Data'!C$1)</f>
        <v>82000</v>
      </c>
      <c r="D221">
        <f>INDEX('Presidential Data'!$C:$C,MATCH(YEAR(A221),'Presidential Data'!$A:$A,0),1)</f>
        <v>34</v>
      </c>
      <c r="E221" s="7">
        <f t="shared" si="3"/>
        <v>82000</v>
      </c>
    </row>
    <row r="222" spans="1:5" x14ac:dyDescent="0.2">
      <c r="A222" s="2">
        <v>20941</v>
      </c>
      <c r="B222">
        <f>SUMIFS('FRED Graph'!$E:$E,'FRED Graph'!$B:$B,'Party Series Data'!$A222,'FRED Graph'!$C:$C,'Party Series Data'!B$1)</f>
        <v>0</v>
      </c>
      <c r="C222">
        <f>SUMIFS('FRED Graph'!$E:$E,'FRED Graph'!$B:$B,'Party Series Data'!$A222,'FRED Graph'!$C:$C,'Party Series Data'!C$1)</f>
        <v>-88000</v>
      </c>
      <c r="D222">
        <f>INDEX('Presidential Data'!$C:$C,MATCH(YEAR(A222),'Presidential Data'!$A:$A,0),1)</f>
        <v>34</v>
      </c>
      <c r="E222" s="7">
        <f t="shared" si="3"/>
        <v>-88000</v>
      </c>
    </row>
    <row r="223" spans="1:5" x14ac:dyDescent="0.2">
      <c r="A223" s="2">
        <v>20972</v>
      </c>
      <c r="B223">
        <f>SUMIFS('FRED Graph'!$E:$E,'FRED Graph'!$B:$B,'Party Series Data'!$A223,'FRED Graph'!$C:$C,'Party Series Data'!B$1)</f>
        <v>0</v>
      </c>
      <c r="C223">
        <f>SUMIFS('FRED Graph'!$E:$E,'FRED Graph'!$B:$B,'Party Series Data'!$A223,'FRED Graph'!$C:$C,'Party Series Data'!C$1)</f>
        <v>-83000</v>
      </c>
      <c r="D223">
        <f>INDEX('Presidential Data'!$C:$C,MATCH(YEAR(A223),'Presidential Data'!$A:$A,0),1)</f>
        <v>34</v>
      </c>
      <c r="E223" s="7">
        <f t="shared" si="3"/>
        <v>-83000</v>
      </c>
    </row>
    <row r="224" spans="1:5" x14ac:dyDescent="0.2">
      <c r="A224" s="2">
        <v>21002</v>
      </c>
      <c r="B224">
        <f>SUMIFS('FRED Graph'!$E:$E,'FRED Graph'!$B:$B,'Party Series Data'!$A224,'FRED Graph'!$C:$C,'Party Series Data'!B$1)</f>
        <v>0</v>
      </c>
      <c r="C224">
        <f>SUMIFS('FRED Graph'!$E:$E,'FRED Graph'!$B:$B,'Party Series Data'!$A224,'FRED Graph'!$C:$C,'Party Series Data'!C$1)</f>
        <v>56000</v>
      </c>
      <c r="D224">
        <f>INDEX('Presidential Data'!$C:$C,MATCH(YEAR(A224),'Presidential Data'!$A:$A,0),1)</f>
        <v>34</v>
      </c>
      <c r="E224" s="7">
        <f t="shared" si="3"/>
        <v>56000</v>
      </c>
    </row>
    <row r="225" spans="1:5" x14ac:dyDescent="0.2">
      <c r="A225" s="2">
        <v>21033</v>
      </c>
      <c r="B225">
        <f>SUMIFS('FRED Graph'!$E:$E,'FRED Graph'!$B:$B,'Party Series Data'!$A225,'FRED Graph'!$C:$C,'Party Series Data'!B$1)</f>
        <v>0</v>
      </c>
      <c r="C225">
        <f>SUMIFS('FRED Graph'!$E:$E,'FRED Graph'!$B:$B,'Party Series Data'!$A225,'FRED Graph'!$C:$C,'Party Series Data'!C$1)</f>
        <v>5000</v>
      </c>
      <c r="D225">
        <f>INDEX('Presidential Data'!$C:$C,MATCH(YEAR(A225),'Presidential Data'!$A:$A,0),1)</f>
        <v>34</v>
      </c>
      <c r="E225" s="7">
        <f t="shared" si="3"/>
        <v>5000</v>
      </c>
    </row>
    <row r="226" spans="1:5" x14ac:dyDescent="0.2">
      <c r="A226" s="2">
        <v>21064</v>
      </c>
      <c r="B226">
        <f>SUMIFS('FRED Graph'!$E:$E,'FRED Graph'!$B:$B,'Party Series Data'!$A226,'FRED Graph'!$C:$C,'Party Series Data'!B$1)</f>
        <v>0</v>
      </c>
      <c r="C226">
        <f>SUMIFS('FRED Graph'!$E:$E,'FRED Graph'!$B:$B,'Party Series Data'!$A226,'FRED Graph'!$C:$C,'Party Series Data'!C$1)</f>
        <v>-194000</v>
      </c>
      <c r="D226">
        <f>INDEX('Presidential Data'!$C:$C,MATCH(YEAR(A226),'Presidential Data'!$A:$A,0),1)</f>
        <v>34</v>
      </c>
      <c r="E226" s="7">
        <f t="shared" si="3"/>
        <v>-194000</v>
      </c>
    </row>
    <row r="227" spans="1:5" x14ac:dyDescent="0.2">
      <c r="A227" s="2">
        <v>21094</v>
      </c>
      <c r="B227">
        <f>SUMIFS('FRED Graph'!$E:$E,'FRED Graph'!$B:$B,'Party Series Data'!$A227,'FRED Graph'!$C:$C,'Party Series Data'!B$1)</f>
        <v>0</v>
      </c>
      <c r="C227">
        <f>SUMIFS('FRED Graph'!$E:$E,'FRED Graph'!$B:$B,'Party Series Data'!$A227,'FRED Graph'!$C:$C,'Party Series Data'!C$1)</f>
        <v>-171000</v>
      </c>
      <c r="D227">
        <f>INDEX('Presidential Data'!$C:$C,MATCH(YEAR(A227),'Presidential Data'!$A:$A,0),1)</f>
        <v>34</v>
      </c>
      <c r="E227" s="7">
        <f t="shared" si="3"/>
        <v>-171000</v>
      </c>
    </row>
    <row r="228" spans="1:5" x14ac:dyDescent="0.2">
      <c r="A228" s="2">
        <v>21125</v>
      </c>
      <c r="B228">
        <f>SUMIFS('FRED Graph'!$E:$E,'FRED Graph'!$B:$B,'Party Series Data'!$A228,'FRED Graph'!$C:$C,'Party Series Data'!B$1)</f>
        <v>0</v>
      </c>
      <c r="C228">
        <f>SUMIFS('FRED Graph'!$E:$E,'FRED Graph'!$B:$B,'Party Series Data'!$A228,'FRED Graph'!$C:$C,'Party Series Data'!C$1)</f>
        <v>-205000</v>
      </c>
      <c r="D228">
        <f>INDEX('Presidential Data'!$C:$C,MATCH(YEAR(A228),'Presidential Data'!$A:$A,0),1)</f>
        <v>34</v>
      </c>
      <c r="E228" s="7">
        <f t="shared" si="3"/>
        <v>-205000</v>
      </c>
    </row>
    <row r="229" spans="1:5" x14ac:dyDescent="0.2">
      <c r="A229" s="2">
        <v>21155</v>
      </c>
      <c r="B229">
        <f>SUMIFS('FRED Graph'!$E:$E,'FRED Graph'!$B:$B,'Party Series Data'!$A229,'FRED Graph'!$C:$C,'Party Series Data'!B$1)</f>
        <v>0</v>
      </c>
      <c r="C229">
        <f>SUMIFS('FRED Graph'!$E:$E,'FRED Graph'!$B:$B,'Party Series Data'!$A229,'FRED Graph'!$C:$C,'Party Series Data'!C$1)</f>
        <v>-174000</v>
      </c>
      <c r="D229">
        <f>INDEX('Presidential Data'!$C:$C,MATCH(YEAR(A229),'Presidential Data'!$A:$A,0),1)</f>
        <v>34</v>
      </c>
      <c r="E229" s="7">
        <f t="shared" si="3"/>
        <v>-174000</v>
      </c>
    </row>
    <row r="230" spans="1:5" x14ac:dyDescent="0.2">
      <c r="A230" s="2">
        <v>21186</v>
      </c>
      <c r="B230">
        <f>SUMIFS('FRED Graph'!$E:$E,'FRED Graph'!$B:$B,'Party Series Data'!$A230,'FRED Graph'!$C:$C,'Party Series Data'!B$1)</f>
        <v>0</v>
      </c>
      <c r="C230">
        <f>SUMIFS('FRED Graph'!$E:$E,'FRED Graph'!$B:$B,'Party Series Data'!$A230,'FRED Graph'!$C:$C,'Party Series Data'!C$1)</f>
        <v>-308000</v>
      </c>
      <c r="D230">
        <f>INDEX('Presidential Data'!$C:$C,MATCH(YEAR(A230),'Presidential Data'!$A:$A,0),1)</f>
        <v>34</v>
      </c>
      <c r="E230" s="7">
        <f t="shared" si="3"/>
        <v>-308000</v>
      </c>
    </row>
    <row r="231" spans="1:5" x14ac:dyDescent="0.2">
      <c r="A231" s="2">
        <v>21217</v>
      </c>
      <c r="B231">
        <f>SUMIFS('FRED Graph'!$E:$E,'FRED Graph'!$B:$B,'Party Series Data'!$A231,'FRED Graph'!$C:$C,'Party Series Data'!B$1)</f>
        <v>0</v>
      </c>
      <c r="C231">
        <f>SUMIFS('FRED Graph'!$E:$E,'FRED Graph'!$B:$B,'Party Series Data'!$A231,'FRED Graph'!$C:$C,'Party Series Data'!C$1)</f>
        <v>-500000</v>
      </c>
      <c r="D231">
        <f>INDEX('Presidential Data'!$C:$C,MATCH(YEAR(A231),'Presidential Data'!$A:$A,0),1)</f>
        <v>34</v>
      </c>
      <c r="E231" s="7">
        <f t="shared" si="3"/>
        <v>-500000</v>
      </c>
    </row>
    <row r="232" spans="1:5" x14ac:dyDescent="0.2">
      <c r="A232" s="2">
        <v>21245</v>
      </c>
      <c r="B232">
        <f>SUMIFS('FRED Graph'!$E:$E,'FRED Graph'!$B:$B,'Party Series Data'!$A232,'FRED Graph'!$C:$C,'Party Series Data'!B$1)</f>
        <v>0</v>
      </c>
      <c r="C232">
        <f>SUMIFS('FRED Graph'!$E:$E,'FRED Graph'!$B:$B,'Party Series Data'!$A232,'FRED Graph'!$C:$C,'Party Series Data'!C$1)</f>
        <v>-277000</v>
      </c>
      <c r="D232">
        <f>INDEX('Presidential Data'!$C:$C,MATCH(YEAR(A232),'Presidential Data'!$A:$A,0),1)</f>
        <v>34</v>
      </c>
      <c r="E232" s="7">
        <f t="shared" si="3"/>
        <v>-277000</v>
      </c>
    </row>
    <row r="233" spans="1:5" x14ac:dyDescent="0.2">
      <c r="A233" s="2">
        <v>21276</v>
      </c>
      <c r="B233">
        <f>SUMIFS('FRED Graph'!$E:$E,'FRED Graph'!$B:$B,'Party Series Data'!$A233,'FRED Graph'!$C:$C,'Party Series Data'!B$1)</f>
        <v>0</v>
      </c>
      <c r="C233">
        <f>SUMIFS('FRED Graph'!$E:$E,'FRED Graph'!$B:$B,'Party Series Data'!$A233,'FRED Graph'!$C:$C,'Party Series Data'!C$1)</f>
        <v>-272000</v>
      </c>
      <c r="D233">
        <f>INDEX('Presidential Data'!$C:$C,MATCH(YEAR(A233),'Presidential Data'!$A:$A,0),1)</f>
        <v>34</v>
      </c>
      <c r="E233" s="7">
        <f t="shared" si="3"/>
        <v>-272000</v>
      </c>
    </row>
    <row r="234" spans="1:5" x14ac:dyDescent="0.2">
      <c r="A234" s="2">
        <v>21306</v>
      </c>
      <c r="B234">
        <f>SUMIFS('FRED Graph'!$E:$E,'FRED Graph'!$B:$B,'Party Series Data'!$A234,'FRED Graph'!$C:$C,'Party Series Data'!B$1)</f>
        <v>0</v>
      </c>
      <c r="C234">
        <f>SUMIFS('FRED Graph'!$E:$E,'FRED Graph'!$B:$B,'Party Series Data'!$A234,'FRED Graph'!$C:$C,'Party Series Data'!C$1)</f>
        <v>-113000</v>
      </c>
      <c r="D234">
        <f>INDEX('Presidential Data'!$C:$C,MATCH(YEAR(A234),'Presidential Data'!$A:$A,0),1)</f>
        <v>34</v>
      </c>
      <c r="E234" s="7">
        <f t="shared" si="3"/>
        <v>-113000</v>
      </c>
    </row>
    <row r="235" spans="1:5" x14ac:dyDescent="0.2">
      <c r="A235" s="2">
        <v>21337</v>
      </c>
      <c r="B235">
        <f>SUMIFS('FRED Graph'!$E:$E,'FRED Graph'!$B:$B,'Party Series Data'!$A235,'FRED Graph'!$C:$C,'Party Series Data'!B$1)</f>
        <v>0</v>
      </c>
      <c r="C235">
        <f>SUMIFS('FRED Graph'!$E:$E,'FRED Graph'!$B:$B,'Party Series Data'!$A235,'FRED Graph'!$C:$C,'Party Series Data'!C$1)</f>
        <v>0</v>
      </c>
      <c r="D235">
        <f>INDEX('Presidential Data'!$C:$C,MATCH(YEAR(A235),'Presidential Data'!$A:$A,0),1)</f>
        <v>34</v>
      </c>
      <c r="E235" s="7">
        <f t="shared" si="3"/>
        <v>0</v>
      </c>
    </row>
    <row r="236" spans="1:5" x14ac:dyDescent="0.2">
      <c r="A236" s="2">
        <v>21367</v>
      </c>
      <c r="B236">
        <f>SUMIFS('FRED Graph'!$E:$E,'FRED Graph'!$B:$B,'Party Series Data'!$A236,'FRED Graph'!$C:$C,'Party Series Data'!B$1)</f>
        <v>0</v>
      </c>
      <c r="C236">
        <f>SUMIFS('FRED Graph'!$E:$E,'FRED Graph'!$B:$B,'Party Series Data'!$A236,'FRED Graph'!$C:$C,'Party Series Data'!C$1)</f>
        <v>125000</v>
      </c>
      <c r="D236">
        <f>INDEX('Presidential Data'!$C:$C,MATCH(YEAR(A236),'Presidential Data'!$A:$A,0),1)</f>
        <v>34</v>
      </c>
      <c r="E236" s="7">
        <f t="shared" si="3"/>
        <v>125000</v>
      </c>
    </row>
    <row r="237" spans="1:5" x14ac:dyDescent="0.2">
      <c r="A237" s="2">
        <v>21398</v>
      </c>
      <c r="B237">
        <f>SUMIFS('FRED Graph'!$E:$E,'FRED Graph'!$B:$B,'Party Series Data'!$A237,'FRED Graph'!$C:$C,'Party Series Data'!B$1)</f>
        <v>0</v>
      </c>
      <c r="C237">
        <f>SUMIFS('FRED Graph'!$E:$E,'FRED Graph'!$B:$B,'Party Series Data'!$A237,'FRED Graph'!$C:$C,'Party Series Data'!C$1)</f>
        <v>194000</v>
      </c>
      <c r="D237">
        <f>INDEX('Presidential Data'!$C:$C,MATCH(YEAR(A237),'Presidential Data'!$A:$A,0),1)</f>
        <v>34</v>
      </c>
      <c r="E237" s="7">
        <f t="shared" si="3"/>
        <v>194000</v>
      </c>
    </row>
    <row r="238" spans="1:5" x14ac:dyDescent="0.2">
      <c r="A238" s="2">
        <v>21429</v>
      </c>
      <c r="B238">
        <f>SUMIFS('FRED Graph'!$E:$E,'FRED Graph'!$B:$B,'Party Series Data'!$A238,'FRED Graph'!$C:$C,'Party Series Data'!B$1)</f>
        <v>0</v>
      </c>
      <c r="C238">
        <f>SUMIFS('FRED Graph'!$E:$E,'FRED Graph'!$B:$B,'Party Series Data'!$A238,'FRED Graph'!$C:$C,'Party Series Data'!C$1)</f>
        <v>273000</v>
      </c>
      <c r="D238">
        <f>INDEX('Presidential Data'!$C:$C,MATCH(YEAR(A238),'Presidential Data'!$A:$A,0),1)</f>
        <v>34</v>
      </c>
      <c r="E238" s="7">
        <f t="shared" si="3"/>
        <v>273000</v>
      </c>
    </row>
    <row r="239" spans="1:5" x14ac:dyDescent="0.2">
      <c r="A239" s="2">
        <v>21459</v>
      </c>
      <c r="B239">
        <f>SUMIFS('FRED Graph'!$E:$E,'FRED Graph'!$B:$B,'Party Series Data'!$A239,'FRED Graph'!$C:$C,'Party Series Data'!B$1)</f>
        <v>0</v>
      </c>
      <c r="C239">
        <f>SUMIFS('FRED Graph'!$E:$E,'FRED Graph'!$B:$B,'Party Series Data'!$A239,'FRED Graph'!$C:$C,'Party Series Data'!C$1)</f>
        <v>-21000</v>
      </c>
      <c r="D239">
        <f>INDEX('Presidential Data'!$C:$C,MATCH(YEAR(A239),'Presidential Data'!$A:$A,0),1)</f>
        <v>34</v>
      </c>
      <c r="E239" s="7">
        <f t="shared" si="3"/>
        <v>-21000</v>
      </c>
    </row>
    <row r="240" spans="1:5" x14ac:dyDescent="0.2">
      <c r="A240" s="2">
        <v>21490</v>
      </c>
      <c r="B240">
        <f>SUMIFS('FRED Graph'!$E:$E,'FRED Graph'!$B:$B,'Party Series Data'!$A240,'FRED Graph'!$C:$C,'Party Series Data'!B$1)</f>
        <v>0</v>
      </c>
      <c r="C240">
        <f>SUMIFS('FRED Graph'!$E:$E,'FRED Graph'!$B:$B,'Party Series Data'!$A240,'FRED Graph'!$C:$C,'Party Series Data'!C$1)</f>
        <v>459000</v>
      </c>
      <c r="D240">
        <f>INDEX('Presidential Data'!$C:$C,MATCH(YEAR(A240),'Presidential Data'!$A:$A,0),1)</f>
        <v>34</v>
      </c>
      <c r="E240" s="7">
        <f t="shared" si="3"/>
        <v>459000</v>
      </c>
    </row>
    <row r="241" spans="1:5" x14ac:dyDescent="0.2">
      <c r="A241" s="2">
        <v>21520</v>
      </c>
      <c r="B241">
        <f>SUMIFS('FRED Graph'!$E:$E,'FRED Graph'!$B:$B,'Party Series Data'!$A241,'FRED Graph'!$C:$C,'Party Series Data'!B$1)</f>
        <v>0</v>
      </c>
      <c r="C241">
        <f>SUMIFS('FRED Graph'!$E:$E,'FRED Graph'!$B:$B,'Party Series Data'!$A241,'FRED Graph'!$C:$C,'Party Series Data'!C$1)</f>
        <v>141000</v>
      </c>
      <c r="D241">
        <f>INDEX('Presidential Data'!$C:$C,MATCH(YEAR(A241),'Presidential Data'!$A:$A,0),1)</f>
        <v>34</v>
      </c>
      <c r="E241" s="7">
        <f t="shared" si="3"/>
        <v>141000</v>
      </c>
    </row>
    <row r="242" spans="1:5" x14ac:dyDescent="0.2">
      <c r="A242" s="2">
        <v>21551</v>
      </c>
      <c r="B242">
        <f>SUMIFS('FRED Graph'!$E:$E,'FRED Graph'!$B:$B,'Party Series Data'!$A242,'FRED Graph'!$C:$C,'Party Series Data'!B$1)</f>
        <v>0</v>
      </c>
      <c r="C242">
        <f>SUMIFS('FRED Graph'!$E:$E,'FRED Graph'!$B:$B,'Party Series Data'!$A242,'FRED Graph'!$C:$C,'Party Series Data'!C$1)</f>
        <v>393000</v>
      </c>
      <c r="D242">
        <f>INDEX('Presidential Data'!$C:$C,MATCH(YEAR(A242),'Presidential Data'!$A:$A,0),1)</f>
        <v>34</v>
      </c>
      <c r="E242" s="7">
        <f t="shared" si="3"/>
        <v>393000</v>
      </c>
    </row>
    <row r="243" spans="1:5" x14ac:dyDescent="0.2">
      <c r="A243" s="2">
        <v>21582</v>
      </c>
      <c r="B243">
        <f>SUMIFS('FRED Graph'!$E:$E,'FRED Graph'!$B:$B,'Party Series Data'!$A243,'FRED Graph'!$C:$C,'Party Series Data'!B$1)</f>
        <v>0</v>
      </c>
      <c r="C243">
        <f>SUMIFS('FRED Graph'!$E:$E,'FRED Graph'!$B:$B,'Party Series Data'!$A243,'FRED Graph'!$C:$C,'Party Series Data'!C$1)</f>
        <v>210000</v>
      </c>
      <c r="D243">
        <f>INDEX('Presidential Data'!$C:$C,MATCH(YEAR(A243),'Presidential Data'!$A:$A,0),1)</f>
        <v>34</v>
      </c>
      <c r="E243" s="7">
        <f t="shared" si="3"/>
        <v>210000</v>
      </c>
    </row>
    <row r="244" spans="1:5" x14ac:dyDescent="0.2">
      <c r="A244" s="2">
        <v>21610</v>
      </c>
      <c r="B244">
        <f>SUMIFS('FRED Graph'!$E:$E,'FRED Graph'!$B:$B,'Party Series Data'!$A244,'FRED Graph'!$C:$C,'Party Series Data'!B$1)</f>
        <v>0</v>
      </c>
      <c r="C244">
        <f>SUMIFS('FRED Graph'!$E:$E,'FRED Graph'!$B:$B,'Party Series Data'!$A244,'FRED Graph'!$C:$C,'Party Series Data'!C$1)</f>
        <v>326000</v>
      </c>
      <c r="D244">
        <f>INDEX('Presidential Data'!$C:$C,MATCH(YEAR(A244),'Presidential Data'!$A:$A,0),1)</f>
        <v>34</v>
      </c>
      <c r="E244" s="7">
        <f t="shared" si="3"/>
        <v>326000</v>
      </c>
    </row>
    <row r="245" spans="1:5" x14ac:dyDescent="0.2">
      <c r="A245" s="2">
        <v>21641</v>
      </c>
      <c r="B245">
        <f>SUMIFS('FRED Graph'!$E:$E,'FRED Graph'!$B:$B,'Party Series Data'!$A245,'FRED Graph'!$C:$C,'Party Series Data'!B$1)</f>
        <v>0</v>
      </c>
      <c r="C245">
        <f>SUMIFS('FRED Graph'!$E:$E,'FRED Graph'!$B:$B,'Party Series Data'!$A245,'FRED Graph'!$C:$C,'Party Series Data'!C$1)</f>
        <v>307000</v>
      </c>
      <c r="D245">
        <f>INDEX('Presidential Data'!$C:$C,MATCH(YEAR(A245),'Presidential Data'!$A:$A,0),1)</f>
        <v>34</v>
      </c>
      <c r="E245" s="7">
        <f t="shared" si="3"/>
        <v>307000</v>
      </c>
    </row>
    <row r="246" spans="1:5" x14ac:dyDescent="0.2">
      <c r="A246" s="2">
        <v>21671</v>
      </c>
      <c r="B246">
        <f>SUMIFS('FRED Graph'!$E:$E,'FRED Graph'!$B:$B,'Party Series Data'!$A246,'FRED Graph'!$C:$C,'Party Series Data'!B$1)</f>
        <v>0</v>
      </c>
      <c r="C246">
        <f>SUMIFS('FRED Graph'!$E:$E,'FRED Graph'!$B:$B,'Party Series Data'!$A246,'FRED Graph'!$C:$C,'Party Series Data'!C$1)</f>
        <v>229000</v>
      </c>
      <c r="D246">
        <f>INDEX('Presidential Data'!$C:$C,MATCH(YEAR(A246),'Presidential Data'!$A:$A,0),1)</f>
        <v>34</v>
      </c>
      <c r="E246" s="7">
        <f t="shared" si="3"/>
        <v>229000</v>
      </c>
    </row>
    <row r="247" spans="1:5" x14ac:dyDescent="0.2">
      <c r="A247" s="2">
        <v>21702</v>
      </c>
      <c r="B247">
        <f>SUMIFS('FRED Graph'!$E:$E,'FRED Graph'!$B:$B,'Party Series Data'!$A247,'FRED Graph'!$C:$C,'Party Series Data'!B$1)</f>
        <v>0</v>
      </c>
      <c r="C247">
        <f>SUMIFS('FRED Graph'!$E:$E,'FRED Graph'!$B:$B,'Party Series Data'!$A247,'FRED Graph'!$C:$C,'Party Series Data'!C$1)</f>
        <v>131000</v>
      </c>
      <c r="D247">
        <f>INDEX('Presidential Data'!$C:$C,MATCH(YEAR(A247),'Presidential Data'!$A:$A,0),1)</f>
        <v>34</v>
      </c>
      <c r="E247" s="7">
        <f t="shared" si="3"/>
        <v>131000</v>
      </c>
    </row>
    <row r="248" spans="1:5" x14ac:dyDescent="0.2">
      <c r="A248" s="2">
        <v>21732</v>
      </c>
      <c r="B248">
        <f>SUMIFS('FRED Graph'!$E:$E,'FRED Graph'!$B:$B,'Party Series Data'!$A248,'FRED Graph'!$C:$C,'Party Series Data'!B$1)</f>
        <v>0</v>
      </c>
      <c r="C248">
        <f>SUMIFS('FRED Graph'!$E:$E,'FRED Graph'!$B:$B,'Party Series Data'!$A248,'FRED Graph'!$C:$C,'Party Series Data'!C$1)</f>
        <v>123000</v>
      </c>
      <c r="D248">
        <f>INDEX('Presidential Data'!$C:$C,MATCH(YEAR(A248),'Presidential Data'!$A:$A,0),1)</f>
        <v>34</v>
      </c>
      <c r="E248" s="7">
        <f t="shared" si="3"/>
        <v>123000</v>
      </c>
    </row>
    <row r="249" spans="1:5" x14ac:dyDescent="0.2">
      <c r="A249" s="2">
        <v>21763</v>
      </c>
      <c r="B249">
        <f>SUMIFS('FRED Graph'!$E:$E,'FRED Graph'!$B:$B,'Party Series Data'!$A249,'FRED Graph'!$C:$C,'Party Series Data'!B$1)</f>
        <v>0</v>
      </c>
      <c r="C249">
        <f>SUMIFS('FRED Graph'!$E:$E,'FRED Graph'!$B:$B,'Party Series Data'!$A249,'FRED Graph'!$C:$C,'Party Series Data'!C$1)</f>
        <v>-468000</v>
      </c>
      <c r="D249">
        <f>INDEX('Presidential Data'!$C:$C,MATCH(YEAR(A249),'Presidential Data'!$A:$A,0),1)</f>
        <v>34</v>
      </c>
      <c r="E249" s="7">
        <f t="shared" si="3"/>
        <v>-468000</v>
      </c>
    </row>
    <row r="250" spans="1:5" x14ac:dyDescent="0.2">
      <c r="A250" s="2">
        <v>21794</v>
      </c>
      <c r="B250">
        <f>SUMIFS('FRED Graph'!$E:$E,'FRED Graph'!$B:$B,'Party Series Data'!$A250,'FRED Graph'!$C:$C,'Party Series Data'!B$1)</f>
        <v>0</v>
      </c>
      <c r="C250">
        <f>SUMIFS('FRED Graph'!$E:$E,'FRED Graph'!$B:$B,'Party Series Data'!$A250,'FRED Graph'!$C:$C,'Party Series Data'!C$1)</f>
        <v>92000</v>
      </c>
      <c r="D250">
        <f>INDEX('Presidential Data'!$C:$C,MATCH(YEAR(A250),'Presidential Data'!$A:$A,0),1)</f>
        <v>34</v>
      </c>
      <c r="E250" s="7">
        <f t="shared" si="3"/>
        <v>92000</v>
      </c>
    </row>
    <row r="251" spans="1:5" x14ac:dyDescent="0.2">
      <c r="A251" s="2">
        <v>21824</v>
      </c>
      <c r="B251">
        <f>SUMIFS('FRED Graph'!$E:$E,'FRED Graph'!$B:$B,'Party Series Data'!$A251,'FRED Graph'!$C:$C,'Party Series Data'!B$1)</f>
        <v>0</v>
      </c>
      <c r="C251">
        <f>SUMIFS('FRED Graph'!$E:$E,'FRED Graph'!$B:$B,'Party Series Data'!$A251,'FRED Graph'!$C:$C,'Party Series Data'!C$1)</f>
        <v>-70000</v>
      </c>
      <c r="D251">
        <f>INDEX('Presidential Data'!$C:$C,MATCH(YEAR(A251),'Presidential Data'!$A:$A,0),1)</f>
        <v>34</v>
      </c>
      <c r="E251" s="7">
        <f t="shared" si="3"/>
        <v>-70000</v>
      </c>
    </row>
    <row r="252" spans="1:5" x14ac:dyDescent="0.2">
      <c r="A252" s="2">
        <v>21855</v>
      </c>
      <c r="B252">
        <f>SUMIFS('FRED Graph'!$E:$E,'FRED Graph'!$B:$B,'Party Series Data'!$A252,'FRED Graph'!$C:$C,'Party Series Data'!B$1)</f>
        <v>0</v>
      </c>
      <c r="C252">
        <f>SUMIFS('FRED Graph'!$E:$E,'FRED Graph'!$B:$B,'Party Series Data'!$A252,'FRED Graph'!$C:$C,'Party Series Data'!C$1)</f>
        <v>276000</v>
      </c>
      <c r="D252">
        <f>INDEX('Presidential Data'!$C:$C,MATCH(YEAR(A252),'Presidential Data'!$A:$A,0),1)</f>
        <v>34</v>
      </c>
      <c r="E252" s="7">
        <f t="shared" si="3"/>
        <v>276000</v>
      </c>
    </row>
    <row r="253" spans="1:5" x14ac:dyDescent="0.2">
      <c r="A253" s="2">
        <v>21885</v>
      </c>
      <c r="B253">
        <f>SUMIFS('FRED Graph'!$E:$E,'FRED Graph'!$B:$B,'Party Series Data'!$A253,'FRED Graph'!$C:$C,'Party Series Data'!B$1)</f>
        <v>0</v>
      </c>
      <c r="C253">
        <f>SUMIFS('FRED Graph'!$E:$E,'FRED Graph'!$B:$B,'Party Series Data'!$A253,'FRED Graph'!$C:$C,'Party Series Data'!C$1)</f>
        <v>540000</v>
      </c>
      <c r="D253">
        <f>INDEX('Presidential Data'!$C:$C,MATCH(YEAR(A253),'Presidential Data'!$A:$A,0),1)</f>
        <v>34</v>
      </c>
      <c r="E253" s="7">
        <f t="shared" si="3"/>
        <v>540000</v>
      </c>
    </row>
    <row r="254" spans="1:5" x14ac:dyDescent="0.2">
      <c r="A254" s="2">
        <v>21916</v>
      </c>
      <c r="B254">
        <f>SUMIFS('FRED Graph'!$E:$E,'FRED Graph'!$B:$B,'Party Series Data'!$A254,'FRED Graph'!$C:$C,'Party Series Data'!B$1)</f>
        <v>0</v>
      </c>
      <c r="C254">
        <f>SUMIFS('FRED Graph'!$E:$E,'FRED Graph'!$B:$B,'Party Series Data'!$A254,'FRED Graph'!$C:$C,'Party Series Data'!C$1)</f>
        <v>100000</v>
      </c>
      <c r="D254">
        <f>INDEX('Presidential Data'!$C:$C,MATCH(YEAR(A254),'Presidential Data'!$A:$A,0),1)</f>
        <v>34</v>
      </c>
      <c r="E254" s="7">
        <f t="shared" si="3"/>
        <v>100000</v>
      </c>
    </row>
    <row r="255" spans="1:5" x14ac:dyDescent="0.2">
      <c r="A255" s="2">
        <v>21947</v>
      </c>
      <c r="B255">
        <f>SUMIFS('FRED Graph'!$E:$E,'FRED Graph'!$B:$B,'Party Series Data'!$A255,'FRED Graph'!$C:$C,'Party Series Data'!B$1)</f>
        <v>0</v>
      </c>
      <c r="C255">
        <f>SUMIFS('FRED Graph'!$E:$E,'FRED Graph'!$B:$B,'Party Series Data'!$A255,'FRED Graph'!$C:$C,'Party Series Data'!C$1)</f>
        <v>239000</v>
      </c>
      <c r="D255">
        <f>INDEX('Presidential Data'!$C:$C,MATCH(YEAR(A255),'Presidential Data'!$A:$A,0),1)</f>
        <v>34</v>
      </c>
      <c r="E255" s="7">
        <f t="shared" si="3"/>
        <v>239000</v>
      </c>
    </row>
    <row r="256" spans="1:5" x14ac:dyDescent="0.2">
      <c r="A256" s="2">
        <v>21976</v>
      </c>
      <c r="B256">
        <f>SUMIFS('FRED Graph'!$E:$E,'FRED Graph'!$B:$B,'Party Series Data'!$A256,'FRED Graph'!$C:$C,'Party Series Data'!B$1)</f>
        <v>0</v>
      </c>
      <c r="C256">
        <f>SUMIFS('FRED Graph'!$E:$E,'FRED Graph'!$B:$B,'Party Series Data'!$A256,'FRED Graph'!$C:$C,'Party Series Data'!C$1)</f>
        <v>-59000</v>
      </c>
      <c r="D256">
        <f>INDEX('Presidential Data'!$C:$C,MATCH(YEAR(A256),'Presidential Data'!$A:$A,0),1)</f>
        <v>34</v>
      </c>
      <c r="E256" s="7">
        <f t="shared" si="3"/>
        <v>-59000</v>
      </c>
    </row>
    <row r="257" spans="1:5" x14ac:dyDescent="0.2">
      <c r="A257" s="2">
        <v>22007</v>
      </c>
      <c r="B257">
        <f>SUMIFS('FRED Graph'!$E:$E,'FRED Graph'!$B:$B,'Party Series Data'!$A257,'FRED Graph'!$C:$C,'Party Series Data'!B$1)</f>
        <v>0</v>
      </c>
      <c r="C257">
        <f>SUMIFS('FRED Graph'!$E:$E,'FRED Graph'!$B:$B,'Party Series Data'!$A257,'FRED Graph'!$C:$C,'Party Series Data'!C$1)</f>
        <v>359000</v>
      </c>
      <c r="D257">
        <f>INDEX('Presidential Data'!$C:$C,MATCH(YEAR(A257),'Presidential Data'!$A:$A,0),1)</f>
        <v>34</v>
      </c>
      <c r="E257" s="7">
        <f t="shared" si="3"/>
        <v>359000</v>
      </c>
    </row>
    <row r="258" spans="1:5" x14ac:dyDescent="0.2">
      <c r="A258" s="2">
        <v>22037</v>
      </c>
      <c r="B258">
        <f>SUMIFS('FRED Graph'!$E:$E,'FRED Graph'!$B:$B,'Party Series Data'!$A258,'FRED Graph'!$C:$C,'Party Series Data'!B$1)</f>
        <v>0</v>
      </c>
      <c r="C258">
        <f>SUMIFS('FRED Graph'!$E:$E,'FRED Graph'!$B:$B,'Party Series Data'!$A258,'FRED Graph'!$C:$C,'Party Series Data'!C$1)</f>
        <v>-338000</v>
      </c>
      <c r="D258">
        <f>INDEX('Presidential Data'!$C:$C,MATCH(YEAR(A258),'Presidential Data'!$A:$A,0),1)</f>
        <v>34</v>
      </c>
      <c r="E258" s="7">
        <f t="shared" si="3"/>
        <v>-338000</v>
      </c>
    </row>
    <row r="259" spans="1:5" x14ac:dyDescent="0.2">
      <c r="A259" s="2">
        <v>22068</v>
      </c>
      <c r="B259">
        <f>SUMIFS('FRED Graph'!$E:$E,'FRED Graph'!$B:$B,'Party Series Data'!$A259,'FRED Graph'!$C:$C,'Party Series Data'!B$1)</f>
        <v>0</v>
      </c>
      <c r="C259">
        <f>SUMIFS('FRED Graph'!$E:$E,'FRED Graph'!$B:$B,'Party Series Data'!$A259,'FRED Graph'!$C:$C,'Party Series Data'!C$1)</f>
        <v>-127000</v>
      </c>
      <c r="D259">
        <f>INDEX('Presidential Data'!$C:$C,MATCH(YEAR(A259),'Presidential Data'!$A:$A,0),1)</f>
        <v>34</v>
      </c>
      <c r="E259" s="7">
        <f t="shared" ref="E259:E322" si="4">B259+C259</f>
        <v>-127000</v>
      </c>
    </row>
    <row r="260" spans="1:5" x14ac:dyDescent="0.2">
      <c r="A260" s="2">
        <v>22098</v>
      </c>
      <c r="B260">
        <f>SUMIFS('FRED Graph'!$E:$E,'FRED Graph'!$B:$B,'Party Series Data'!$A260,'FRED Graph'!$C:$C,'Party Series Data'!B$1)</f>
        <v>0</v>
      </c>
      <c r="C260">
        <f>SUMIFS('FRED Graph'!$E:$E,'FRED Graph'!$B:$B,'Party Series Data'!$A260,'FRED Graph'!$C:$C,'Party Series Data'!C$1)</f>
        <v>-42000</v>
      </c>
      <c r="D260">
        <f>INDEX('Presidential Data'!$C:$C,MATCH(YEAR(A260),'Presidential Data'!$A:$A,0),1)</f>
        <v>34</v>
      </c>
      <c r="E260" s="7">
        <f t="shared" si="4"/>
        <v>-42000</v>
      </c>
    </row>
    <row r="261" spans="1:5" x14ac:dyDescent="0.2">
      <c r="A261" s="2">
        <v>22129</v>
      </c>
      <c r="B261">
        <f>SUMIFS('FRED Graph'!$E:$E,'FRED Graph'!$B:$B,'Party Series Data'!$A261,'FRED Graph'!$C:$C,'Party Series Data'!B$1)</f>
        <v>0</v>
      </c>
      <c r="C261">
        <f>SUMIFS('FRED Graph'!$E:$E,'FRED Graph'!$B:$B,'Party Series Data'!$A261,'FRED Graph'!$C:$C,'Party Series Data'!C$1)</f>
        <v>-34000</v>
      </c>
      <c r="D261">
        <f>INDEX('Presidential Data'!$C:$C,MATCH(YEAR(A261),'Presidential Data'!$A:$A,0),1)</f>
        <v>34</v>
      </c>
      <c r="E261" s="7">
        <f t="shared" si="4"/>
        <v>-34000</v>
      </c>
    </row>
    <row r="262" spans="1:5" x14ac:dyDescent="0.2">
      <c r="A262" s="2">
        <v>22160</v>
      </c>
      <c r="B262">
        <f>SUMIFS('FRED Graph'!$E:$E,'FRED Graph'!$B:$B,'Party Series Data'!$A262,'FRED Graph'!$C:$C,'Party Series Data'!B$1)</f>
        <v>0</v>
      </c>
      <c r="C262">
        <f>SUMIFS('FRED Graph'!$E:$E,'FRED Graph'!$B:$B,'Party Series Data'!$A262,'FRED Graph'!$C:$C,'Party Series Data'!C$1)</f>
        <v>-45000</v>
      </c>
      <c r="D262">
        <f>INDEX('Presidential Data'!$C:$C,MATCH(YEAR(A262),'Presidential Data'!$A:$A,0),1)</f>
        <v>34</v>
      </c>
      <c r="E262" s="7">
        <f t="shared" si="4"/>
        <v>-45000</v>
      </c>
    </row>
    <row r="263" spans="1:5" x14ac:dyDescent="0.2">
      <c r="A263" s="2">
        <v>22190</v>
      </c>
      <c r="B263">
        <f>SUMIFS('FRED Graph'!$E:$E,'FRED Graph'!$B:$B,'Party Series Data'!$A263,'FRED Graph'!$C:$C,'Party Series Data'!B$1)</f>
        <v>0</v>
      </c>
      <c r="C263">
        <f>SUMIFS('FRED Graph'!$E:$E,'FRED Graph'!$B:$B,'Party Series Data'!$A263,'FRED Graph'!$C:$C,'Party Series Data'!C$1)</f>
        <v>-85000</v>
      </c>
      <c r="D263">
        <f>INDEX('Presidential Data'!$C:$C,MATCH(YEAR(A263),'Presidential Data'!$A:$A,0),1)</f>
        <v>34</v>
      </c>
      <c r="E263" s="7">
        <f t="shared" si="4"/>
        <v>-85000</v>
      </c>
    </row>
    <row r="264" spans="1:5" x14ac:dyDescent="0.2">
      <c r="A264" s="2">
        <v>22221</v>
      </c>
      <c r="B264">
        <f>SUMIFS('FRED Graph'!$E:$E,'FRED Graph'!$B:$B,'Party Series Data'!$A264,'FRED Graph'!$C:$C,'Party Series Data'!B$1)</f>
        <v>0</v>
      </c>
      <c r="C264">
        <f>SUMIFS('FRED Graph'!$E:$E,'FRED Graph'!$B:$B,'Party Series Data'!$A264,'FRED Graph'!$C:$C,'Party Series Data'!C$1)</f>
        <v>-181000</v>
      </c>
      <c r="D264">
        <f>INDEX('Presidential Data'!$C:$C,MATCH(YEAR(A264),'Presidential Data'!$A:$A,0),1)</f>
        <v>34</v>
      </c>
      <c r="E264" s="7">
        <f t="shared" si="4"/>
        <v>-181000</v>
      </c>
    </row>
    <row r="265" spans="1:5" x14ac:dyDescent="0.2">
      <c r="A265" s="2">
        <v>22251</v>
      </c>
      <c r="B265">
        <f>SUMIFS('FRED Graph'!$E:$E,'FRED Graph'!$B:$B,'Party Series Data'!$A265,'FRED Graph'!$C:$C,'Party Series Data'!B$1)</f>
        <v>0</v>
      </c>
      <c r="C265">
        <f>SUMIFS('FRED Graph'!$E:$E,'FRED Graph'!$B:$B,'Party Series Data'!$A265,'FRED Graph'!$C:$C,'Party Series Data'!C$1)</f>
        <v>-219000</v>
      </c>
      <c r="D265">
        <f>INDEX('Presidential Data'!$C:$C,MATCH(YEAR(A265),'Presidential Data'!$A:$A,0),1)</f>
        <v>34</v>
      </c>
      <c r="E265" s="7">
        <f t="shared" si="4"/>
        <v>-219000</v>
      </c>
    </row>
    <row r="266" spans="1:5" x14ac:dyDescent="0.2">
      <c r="A266" s="2">
        <v>22282</v>
      </c>
      <c r="B266">
        <f>SUMIFS('FRED Graph'!$E:$E,'FRED Graph'!$B:$B,'Party Series Data'!$A266,'FRED Graph'!$C:$C,'Party Series Data'!B$1)</f>
        <v>-59000</v>
      </c>
      <c r="C266">
        <f>SUMIFS('FRED Graph'!$E:$E,'FRED Graph'!$B:$B,'Party Series Data'!$A266,'FRED Graph'!$C:$C,'Party Series Data'!C$1)</f>
        <v>0</v>
      </c>
      <c r="D266">
        <f>INDEX('Presidential Data'!$C:$C,MATCH(YEAR(A266),'Presidential Data'!$A:$A,0),1)</f>
        <v>35</v>
      </c>
      <c r="E266" s="7">
        <f t="shared" si="4"/>
        <v>-59000</v>
      </c>
    </row>
    <row r="267" spans="1:5" x14ac:dyDescent="0.2">
      <c r="A267" s="2">
        <v>22313</v>
      </c>
      <c r="B267">
        <f>SUMIFS('FRED Graph'!$E:$E,'FRED Graph'!$B:$B,'Party Series Data'!$A267,'FRED Graph'!$C:$C,'Party Series Data'!B$1)</f>
        <v>-126000</v>
      </c>
      <c r="C267">
        <f>SUMIFS('FRED Graph'!$E:$E,'FRED Graph'!$B:$B,'Party Series Data'!$A267,'FRED Graph'!$C:$C,'Party Series Data'!C$1)</f>
        <v>0</v>
      </c>
      <c r="D267">
        <f>INDEX('Presidential Data'!$C:$C,MATCH(YEAR(A267),'Presidential Data'!$A:$A,0),1)</f>
        <v>35</v>
      </c>
      <c r="E267" s="7">
        <f t="shared" si="4"/>
        <v>-126000</v>
      </c>
    </row>
    <row r="268" spans="1:5" x14ac:dyDescent="0.2">
      <c r="A268" s="2">
        <v>22341</v>
      </c>
      <c r="B268">
        <f>SUMIFS('FRED Graph'!$E:$E,'FRED Graph'!$B:$B,'Party Series Data'!$A268,'FRED Graph'!$C:$C,'Party Series Data'!B$1)</f>
        <v>102000</v>
      </c>
      <c r="C268">
        <f>SUMIFS('FRED Graph'!$E:$E,'FRED Graph'!$B:$B,'Party Series Data'!$A268,'FRED Graph'!$C:$C,'Party Series Data'!C$1)</f>
        <v>0</v>
      </c>
      <c r="D268">
        <f>INDEX('Presidential Data'!$C:$C,MATCH(YEAR(A268),'Presidential Data'!$A:$A,0),1)</f>
        <v>35</v>
      </c>
      <c r="E268" s="7">
        <f t="shared" si="4"/>
        <v>102000</v>
      </c>
    </row>
    <row r="269" spans="1:5" x14ac:dyDescent="0.2">
      <c r="A269" s="2">
        <v>22372</v>
      </c>
      <c r="B269">
        <f>SUMIFS('FRED Graph'!$E:$E,'FRED Graph'!$B:$B,'Party Series Data'!$A269,'FRED Graph'!$C:$C,'Party Series Data'!B$1)</f>
        <v>-32000</v>
      </c>
      <c r="C269">
        <f>SUMIFS('FRED Graph'!$E:$E,'FRED Graph'!$B:$B,'Party Series Data'!$A269,'FRED Graph'!$C:$C,'Party Series Data'!C$1)</f>
        <v>0</v>
      </c>
      <c r="D269">
        <f>INDEX('Presidential Data'!$C:$C,MATCH(YEAR(A269),'Presidential Data'!$A:$A,0),1)</f>
        <v>35</v>
      </c>
      <c r="E269" s="7">
        <f t="shared" si="4"/>
        <v>-32000</v>
      </c>
    </row>
    <row r="270" spans="1:5" x14ac:dyDescent="0.2">
      <c r="A270" s="2">
        <v>22402</v>
      </c>
      <c r="B270">
        <f>SUMIFS('FRED Graph'!$E:$E,'FRED Graph'!$B:$B,'Party Series Data'!$A270,'FRED Graph'!$C:$C,'Party Series Data'!B$1)</f>
        <v>159000</v>
      </c>
      <c r="C270">
        <f>SUMIFS('FRED Graph'!$E:$E,'FRED Graph'!$B:$B,'Party Series Data'!$A270,'FRED Graph'!$C:$C,'Party Series Data'!C$1)</f>
        <v>0</v>
      </c>
      <c r="D270">
        <f>INDEX('Presidential Data'!$C:$C,MATCH(YEAR(A270),'Presidential Data'!$A:$A,0),1)</f>
        <v>35</v>
      </c>
      <c r="E270" s="7">
        <f t="shared" si="4"/>
        <v>159000</v>
      </c>
    </row>
    <row r="271" spans="1:5" x14ac:dyDescent="0.2">
      <c r="A271" s="2">
        <v>22433</v>
      </c>
      <c r="B271">
        <f>SUMIFS('FRED Graph'!$E:$E,'FRED Graph'!$B:$B,'Party Series Data'!$A271,'FRED Graph'!$C:$C,'Party Series Data'!B$1)</f>
        <v>191000</v>
      </c>
      <c r="C271">
        <f>SUMIFS('FRED Graph'!$E:$E,'FRED Graph'!$B:$B,'Party Series Data'!$A271,'FRED Graph'!$C:$C,'Party Series Data'!C$1)</f>
        <v>0</v>
      </c>
      <c r="D271">
        <f>INDEX('Presidential Data'!$C:$C,MATCH(YEAR(A271),'Presidential Data'!$A:$A,0),1)</f>
        <v>35</v>
      </c>
      <c r="E271" s="7">
        <f t="shared" si="4"/>
        <v>191000</v>
      </c>
    </row>
    <row r="272" spans="1:5" x14ac:dyDescent="0.2">
      <c r="A272" s="2">
        <v>22463</v>
      </c>
      <c r="B272">
        <f>SUMIFS('FRED Graph'!$E:$E,'FRED Graph'!$B:$B,'Party Series Data'!$A272,'FRED Graph'!$C:$C,'Party Series Data'!B$1)</f>
        <v>146000</v>
      </c>
      <c r="C272">
        <f>SUMIFS('FRED Graph'!$E:$E,'FRED Graph'!$B:$B,'Party Series Data'!$A272,'FRED Graph'!$C:$C,'Party Series Data'!C$1)</f>
        <v>0</v>
      </c>
      <c r="D272">
        <f>INDEX('Presidential Data'!$C:$C,MATCH(YEAR(A272),'Presidential Data'!$A:$A,0),1)</f>
        <v>35</v>
      </c>
      <c r="E272" s="7">
        <f t="shared" si="4"/>
        <v>146000</v>
      </c>
    </row>
    <row r="273" spans="1:5" x14ac:dyDescent="0.2">
      <c r="A273" s="2">
        <v>22494</v>
      </c>
      <c r="B273">
        <f>SUMIFS('FRED Graph'!$E:$E,'FRED Graph'!$B:$B,'Party Series Data'!$A273,'FRED Graph'!$C:$C,'Party Series Data'!B$1)</f>
        <v>175000</v>
      </c>
      <c r="C273">
        <f>SUMIFS('FRED Graph'!$E:$E,'FRED Graph'!$B:$B,'Party Series Data'!$A273,'FRED Graph'!$C:$C,'Party Series Data'!C$1)</f>
        <v>0</v>
      </c>
      <c r="D273">
        <f>INDEX('Presidential Data'!$C:$C,MATCH(YEAR(A273),'Presidential Data'!$A:$A,0),1)</f>
        <v>35</v>
      </c>
      <c r="E273" s="7">
        <f t="shared" si="4"/>
        <v>175000</v>
      </c>
    </row>
    <row r="274" spans="1:5" x14ac:dyDescent="0.2">
      <c r="A274" s="2">
        <v>22525</v>
      </c>
      <c r="B274">
        <f>SUMIFS('FRED Graph'!$E:$E,'FRED Graph'!$B:$B,'Party Series Data'!$A274,'FRED Graph'!$C:$C,'Party Series Data'!B$1)</f>
        <v>90000</v>
      </c>
      <c r="C274">
        <f>SUMIFS('FRED Graph'!$E:$E,'FRED Graph'!$B:$B,'Party Series Data'!$A274,'FRED Graph'!$C:$C,'Party Series Data'!C$1)</f>
        <v>0</v>
      </c>
      <c r="D274">
        <f>INDEX('Presidential Data'!$C:$C,MATCH(YEAR(A274),'Presidential Data'!$A:$A,0),1)</f>
        <v>35</v>
      </c>
      <c r="E274" s="7">
        <f t="shared" si="4"/>
        <v>90000</v>
      </c>
    </row>
    <row r="275" spans="1:5" x14ac:dyDescent="0.2">
      <c r="A275" s="2">
        <v>22555</v>
      </c>
      <c r="B275">
        <f>SUMIFS('FRED Graph'!$E:$E,'FRED Graph'!$B:$B,'Party Series Data'!$A275,'FRED Graph'!$C:$C,'Party Series Data'!B$1)</f>
        <v>134000</v>
      </c>
      <c r="C275">
        <f>SUMIFS('FRED Graph'!$E:$E,'FRED Graph'!$B:$B,'Party Series Data'!$A275,'FRED Graph'!$C:$C,'Party Series Data'!C$1)</f>
        <v>0</v>
      </c>
      <c r="D275">
        <f>INDEX('Presidential Data'!$C:$C,MATCH(YEAR(A275),'Presidential Data'!$A:$A,0),1)</f>
        <v>35</v>
      </c>
      <c r="E275" s="7">
        <f t="shared" si="4"/>
        <v>134000</v>
      </c>
    </row>
    <row r="276" spans="1:5" x14ac:dyDescent="0.2">
      <c r="A276" s="2">
        <v>22586</v>
      </c>
      <c r="B276">
        <f>SUMIFS('FRED Graph'!$E:$E,'FRED Graph'!$B:$B,'Party Series Data'!$A276,'FRED Graph'!$C:$C,'Party Series Data'!B$1)</f>
        <v>220000</v>
      </c>
      <c r="C276">
        <f>SUMIFS('FRED Graph'!$E:$E,'FRED Graph'!$B:$B,'Party Series Data'!$A276,'FRED Graph'!$C:$C,'Party Series Data'!C$1)</f>
        <v>0</v>
      </c>
      <c r="D276">
        <f>INDEX('Presidential Data'!$C:$C,MATCH(YEAR(A276),'Presidential Data'!$A:$A,0),1)</f>
        <v>35</v>
      </c>
      <c r="E276" s="7">
        <f t="shared" si="4"/>
        <v>220000</v>
      </c>
    </row>
    <row r="277" spans="1:5" x14ac:dyDescent="0.2">
      <c r="A277" s="2">
        <v>22616</v>
      </c>
      <c r="B277">
        <f>SUMIFS('FRED Graph'!$E:$E,'FRED Graph'!$B:$B,'Party Series Data'!$A277,'FRED Graph'!$C:$C,'Party Series Data'!B$1)</f>
        <v>130000</v>
      </c>
      <c r="C277">
        <f>SUMIFS('FRED Graph'!$E:$E,'FRED Graph'!$B:$B,'Party Series Data'!$A277,'FRED Graph'!$C:$C,'Party Series Data'!C$1)</f>
        <v>0</v>
      </c>
      <c r="D277">
        <f>INDEX('Presidential Data'!$C:$C,MATCH(YEAR(A277),'Presidential Data'!$A:$A,0),1)</f>
        <v>35</v>
      </c>
      <c r="E277" s="7">
        <f t="shared" si="4"/>
        <v>130000</v>
      </c>
    </row>
    <row r="278" spans="1:5" x14ac:dyDescent="0.2">
      <c r="A278" s="2">
        <v>22647</v>
      </c>
      <c r="B278">
        <f>SUMIFS('FRED Graph'!$E:$E,'FRED Graph'!$B:$B,'Party Series Data'!$A278,'FRED Graph'!$C:$C,'Party Series Data'!B$1)</f>
        <v>19000</v>
      </c>
      <c r="C278">
        <f>SUMIFS('FRED Graph'!$E:$E,'FRED Graph'!$B:$B,'Party Series Data'!$A278,'FRED Graph'!$C:$C,'Party Series Data'!C$1)</f>
        <v>0</v>
      </c>
      <c r="D278">
        <f>INDEX('Presidential Data'!$C:$C,MATCH(YEAR(A278),'Presidential Data'!$A:$A,0),1)</f>
        <v>35</v>
      </c>
      <c r="E278" s="7">
        <f t="shared" si="4"/>
        <v>19000</v>
      </c>
    </row>
    <row r="279" spans="1:5" x14ac:dyDescent="0.2">
      <c r="A279" s="2">
        <v>22678</v>
      </c>
      <c r="B279">
        <f>SUMIFS('FRED Graph'!$E:$E,'FRED Graph'!$B:$B,'Party Series Data'!$A279,'FRED Graph'!$C:$C,'Party Series Data'!B$1)</f>
        <v>297000</v>
      </c>
      <c r="C279">
        <f>SUMIFS('FRED Graph'!$E:$E,'FRED Graph'!$B:$B,'Party Series Data'!$A279,'FRED Graph'!$C:$C,'Party Series Data'!C$1)</f>
        <v>0</v>
      </c>
      <c r="D279">
        <f>INDEX('Presidential Data'!$C:$C,MATCH(YEAR(A279),'Presidential Data'!$A:$A,0),1)</f>
        <v>35</v>
      </c>
      <c r="E279" s="7">
        <f t="shared" si="4"/>
        <v>297000</v>
      </c>
    </row>
    <row r="280" spans="1:5" x14ac:dyDescent="0.2">
      <c r="A280" s="2">
        <v>22706</v>
      </c>
      <c r="B280">
        <f>SUMIFS('FRED Graph'!$E:$E,'FRED Graph'!$B:$B,'Party Series Data'!$A280,'FRED Graph'!$C:$C,'Party Series Data'!B$1)</f>
        <v>87000</v>
      </c>
      <c r="C280">
        <f>SUMIFS('FRED Graph'!$E:$E,'FRED Graph'!$B:$B,'Party Series Data'!$A280,'FRED Graph'!$C:$C,'Party Series Data'!C$1)</f>
        <v>0</v>
      </c>
      <c r="D280">
        <f>INDEX('Presidential Data'!$C:$C,MATCH(YEAR(A280),'Presidential Data'!$A:$A,0),1)</f>
        <v>35</v>
      </c>
      <c r="E280" s="7">
        <f t="shared" si="4"/>
        <v>87000</v>
      </c>
    </row>
    <row r="281" spans="1:5" x14ac:dyDescent="0.2">
      <c r="A281" s="2">
        <v>22737</v>
      </c>
      <c r="B281">
        <f>SUMIFS('FRED Graph'!$E:$E,'FRED Graph'!$B:$B,'Party Series Data'!$A281,'FRED Graph'!$C:$C,'Party Series Data'!B$1)</f>
        <v>327000</v>
      </c>
      <c r="C281">
        <f>SUMIFS('FRED Graph'!$E:$E,'FRED Graph'!$B:$B,'Party Series Data'!$A281,'FRED Graph'!$C:$C,'Party Series Data'!C$1)</f>
        <v>0</v>
      </c>
      <c r="D281">
        <f>INDEX('Presidential Data'!$C:$C,MATCH(YEAR(A281),'Presidential Data'!$A:$A,0),1)</f>
        <v>35</v>
      </c>
      <c r="E281" s="7">
        <f t="shared" si="4"/>
        <v>327000</v>
      </c>
    </row>
    <row r="282" spans="1:5" x14ac:dyDescent="0.2">
      <c r="A282" s="2">
        <v>22767</v>
      </c>
      <c r="B282">
        <f>SUMIFS('FRED Graph'!$E:$E,'FRED Graph'!$B:$B,'Party Series Data'!$A282,'FRED Graph'!$C:$C,'Party Series Data'!B$1)</f>
        <v>26000</v>
      </c>
      <c r="C282">
        <f>SUMIFS('FRED Graph'!$E:$E,'FRED Graph'!$B:$B,'Party Series Data'!$A282,'FRED Graph'!$C:$C,'Party Series Data'!C$1)</f>
        <v>0</v>
      </c>
      <c r="D282">
        <f>INDEX('Presidential Data'!$C:$C,MATCH(YEAR(A282),'Presidential Data'!$A:$A,0),1)</f>
        <v>35</v>
      </c>
      <c r="E282" s="7">
        <f t="shared" si="4"/>
        <v>26000</v>
      </c>
    </row>
    <row r="283" spans="1:5" x14ac:dyDescent="0.2">
      <c r="A283" s="2">
        <v>22798</v>
      </c>
      <c r="B283">
        <f>SUMIFS('FRED Graph'!$E:$E,'FRED Graph'!$B:$B,'Party Series Data'!$A283,'FRED Graph'!$C:$C,'Party Series Data'!B$1)</f>
        <v>16000</v>
      </c>
      <c r="C283">
        <f>SUMIFS('FRED Graph'!$E:$E,'FRED Graph'!$B:$B,'Party Series Data'!$A283,'FRED Graph'!$C:$C,'Party Series Data'!C$1)</f>
        <v>0</v>
      </c>
      <c r="D283">
        <f>INDEX('Presidential Data'!$C:$C,MATCH(YEAR(A283),'Presidential Data'!$A:$A,0),1)</f>
        <v>35</v>
      </c>
      <c r="E283" s="7">
        <f t="shared" si="4"/>
        <v>16000</v>
      </c>
    </row>
    <row r="284" spans="1:5" x14ac:dyDescent="0.2">
      <c r="A284" s="2">
        <v>22828</v>
      </c>
      <c r="B284">
        <f>SUMIFS('FRED Graph'!$E:$E,'FRED Graph'!$B:$B,'Party Series Data'!$A284,'FRED Graph'!$C:$C,'Party Series Data'!B$1)</f>
        <v>102000</v>
      </c>
      <c r="C284">
        <f>SUMIFS('FRED Graph'!$E:$E,'FRED Graph'!$B:$B,'Party Series Data'!$A284,'FRED Graph'!$C:$C,'Party Series Data'!C$1)</f>
        <v>0</v>
      </c>
      <c r="D284">
        <f>INDEX('Presidential Data'!$C:$C,MATCH(YEAR(A284),'Presidential Data'!$A:$A,0),1)</f>
        <v>35</v>
      </c>
      <c r="E284" s="7">
        <f t="shared" si="4"/>
        <v>102000</v>
      </c>
    </row>
    <row r="285" spans="1:5" x14ac:dyDescent="0.2">
      <c r="A285" s="2">
        <v>22859</v>
      </c>
      <c r="B285">
        <f>SUMIFS('FRED Graph'!$E:$E,'FRED Graph'!$B:$B,'Party Series Data'!$A285,'FRED Graph'!$C:$C,'Party Series Data'!B$1)</f>
        <v>92000</v>
      </c>
      <c r="C285">
        <f>SUMIFS('FRED Graph'!$E:$E,'FRED Graph'!$B:$B,'Party Series Data'!$A285,'FRED Graph'!$C:$C,'Party Series Data'!C$1)</f>
        <v>0</v>
      </c>
      <c r="D285">
        <f>INDEX('Presidential Data'!$C:$C,MATCH(YEAR(A285),'Presidential Data'!$A:$A,0),1)</f>
        <v>35</v>
      </c>
      <c r="E285" s="7">
        <f t="shared" si="4"/>
        <v>92000</v>
      </c>
    </row>
    <row r="286" spans="1:5" x14ac:dyDescent="0.2">
      <c r="A286" s="2">
        <v>22890</v>
      </c>
      <c r="B286">
        <f>SUMIFS('FRED Graph'!$E:$E,'FRED Graph'!$B:$B,'Party Series Data'!$A286,'FRED Graph'!$C:$C,'Party Series Data'!B$1)</f>
        <v>140000</v>
      </c>
      <c r="C286">
        <f>SUMIFS('FRED Graph'!$E:$E,'FRED Graph'!$B:$B,'Party Series Data'!$A286,'FRED Graph'!$C:$C,'Party Series Data'!C$1)</f>
        <v>0</v>
      </c>
      <c r="D286">
        <f>INDEX('Presidential Data'!$C:$C,MATCH(YEAR(A286),'Presidential Data'!$A:$A,0),1)</f>
        <v>35</v>
      </c>
      <c r="E286" s="7">
        <f t="shared" si="4"/>
        <v>140000</v>
      </c>
    </row>
    <row r="287" spans="1:5" x14ac:dyDescent="0.2">
      <c r="A287" s="2">
        <v>22920</v>
      </c>
      <c r="B287">
        <f>SUMIFS('FRED Graph'!$E:$E,'FRED Graph'!$B:$B,'Party Series Data'!$A287,'FRED Graph'!$C:$C,'Party Series Data'!B$1)</f>
        <v>63000</v>
      </c>
      <c r="C287">
        <f>SUMIFS('FRED Graph'!$E:$E,'FRED Graph'!$B:$B,'Party Series Data'!$A287,'FRED Graph'!$C:$C,'Party Series Data'!C$1)</f>
        <v>0</v>
      </c>
      <c r="D287">
        <f>INDEX('Presidential Data'!$C:$C,MATCH(YEAR(A287),'Presidential Data'!$A:$A,0),1)</f>
        <v>35</v>
      </c>
      <c r="E287" s="7">
        <f t="shared" si="4"/>
        <v>63000</v>
      </c>
    </row>
    <row r="288" spans="1:5" x14ac:dyDescent="0.2">
      <c r="A288" s="2">
        <v>22951</v>
      </c>
      <c r="B288">
        <f>SUMIFS('FRED Graph'!$E:$E,'FRED Graph'!$B:$B,'Party Series Data'!$A288,'FRED Graph'!$C:$C,'Party Series Data'!B$1)</f>
        <v>15000</v>
      </c>
      <c r="C288">
        <f>SUMIFS('FRED Graph'!$E:$E,'FRED Graph'!$B:$B,'Party Series Data'!$A288,'FRED Graph'!$C:$C,'Party Series Data'!C$1)</f>
        <v>0</v>
      </c>
      <c r="D288">
        <f>INDEX('Presidential Data'!$C:$C,MATCH(YEAR(A288),'Presidential Data'!$A:$A,0),1)</f>
        <v>35</v>
      </c>
      <c r="E288" s="7">
        <f t="shared" si="4"/>
        <v>15000</v>
      </c>
    </row>
    <row r="289" spans="1:5" x14ac:dyDescent="0.2">
      <c r="A289" s="2">
        <v>22981</v>
      </c>
      <c r="B289">
        <f>SUMIFS('FRED Graph'!$E:$E,'FRED Graph'!$B:$B,'Party Series Data'!$A289,'FRED Graph'!$C:$C,'Party Series Data'!B$1)</f>
        <v>-28000</v>
      </c>
      <c r="C289">
        <f>SUMIFS('FRED Graph'!$E:$E,'FRED Graph'!$B:$B,'Party Series Data'!$A289,'FRED Graph'!$C:$C,'Party Series Data'!C$1)</f>
        <v>0</v>
      </c>
      <c r="D289">
        <f>INDEX('Presidential Data'!$C:$C,MATCH(YEAR(A289),'Presidential Data'!$A:$A,0),1)</f>
        <v>35</v>
      </c>
      <c r="E289" s="7">
        <f t="shared" si="4"/>
        <v>-28000</v>
      </c>
    </row>
    <row r="290" spans="1:5" x14ac:dyDescent="0.2">
      <c r="A290" s="2">
        <v>23012</v>
      </c>
      <c r="B290">
        <f>SUMIFS('FRED Graph'!$E:$E,'FRED Graph'!$B:$B,'Party Series Data'!$A290,'FRED Graph'!$C:$C,'Party Series Data'!B$1)</f>
        <v>87000</v>
      </c>
      <c r="C290">
        <f>SUMIFS('FRED Graph'!$E:$E,'FRED Graph'!$B:$B,'Party Series Data'!$A290,'FRED Graph'!$C:$C,'Party Series Data'!C$1)</f>
        <v>0</v>
      </c>
      <c r="D290">
        <f>INDEX('Presidential Data'!$C:$C,MATCH(YEAR(A290),'Presidential Data'!$A:$A,0),1)</f>
        <v>36</v>
      </c>
      <c r="E290" s="7">
        <f t="shared" si="4"/>
        <v>87000</v>
      </c>
    </row>
    <row r="291" spans="1:5" x14ac:dyDescent="0.2">
      <c r="A291" s="2">
        <v>23043</v>
      </c>
      <c r="B291">
        <f>SUMIFS('FRED Graph'!$E:$E,'FRED Graph'!$B:$B,'Party Series Data'!$A291,'FRED Graph'!$C:$C,'Party Series Data'!B$1)</f>
        <v>115000</v>
      </c>
      <c r="C291">
        <f>SUMIFS('FRED Graph'!$E:$E,'FRED Graph'!$B:$B,'Party Series Data'!$A291,'FRED Graph'!$C:$C,'Party Series Data'!C$1)</f>
        <v>0</v>
      </c>
      <c r="D291">
        <f>INDEX('Presidential Data'!$C:$C,MATCH(YEAR(A291),'Presidential Data'!$A:$A,0),1)</f>
        <v>36</v>
      </c>
      <c r="E291" s="7">
        <f t="shared" si="4"/>
        <v>115000</v>
      </c>
    </row>
    <row r="292" spans="1:5" x14ac:dyDescent="0.2">
      <c r="A292" s="2">
        <v>23071</v>
      </c>
      <c r="B292">
        <f>SUMIFS('FRED Graph'!$E:$E,'FRED Graph'!$B:$B,'Party Series Data'!$A292,'FRED Graph'!$C:$C,'Party Series Data'!B$1)</f>
        <v>90000</v>
      </c>
      <c r="C292">
        <f>SUMIFS('FRED Graph'!$E:$E,'FRED Graph'!$B:$B,'Party Series Data'!$A292,'FRED Graph'!$C:$C,'Party Series Data'!C$1)</f>
        <v>0</v>
      </c>
      <c r="D292">
        <f>INDEX('Presidential Data'!$C:$C,MATCH(YEAR(A292),'Presidential Data'!$A:$A,0),1)</f>
        <v>36</v>
      </c>
      <c r="E292" s="7">
        <f t="shared" si="4"/>
        <v>90000</v>
      </c>
    </row>
    <row r="293" spans="1:5" x14ac:dyDescent="0.2">
      <c r="A293" s="2">
        <v>23102</v>
      </c>
      <c r="B293">
        <f>SUMIFS('FRED Graph'!$E:$E,'FRED Graph'!$B:$B,'Party Series Data'!$A293,'FRED Graph'!$C:$C,'Party Series Data'!B$1)</f>
        <v>260000</v>
      </c>
      <c r="C293">
        <f>SUMIFS('FRED Graph'!$E:$E,'FRED Graph'!$B:$B,'Party Series Data'!$A293,'FRED Graph'!$C:$C,'Party Series Data'!C$1)</f>
        <v>0</v>
      </c>
      <c r="D293">
        <f>INDEX('Presidential Data'!$C:$C,MATCH(YEAR(A293),'Presidential Data'!$A:$A,0),1)</f>
        <v>36</v>
      </c>
      <c r="E293" s="7">
        <f t="shared" si="4"/>
        <v>260000</v>
      </c>
    </row>
    <row r="294" spans="1:5" x14ac:dyDescent="0.2">
      <c r="A294" s="2">
        <v>23132</v>
      </c>
      <c r="B294">
        <f>SUMIFS('FRED Graph'!$E:$E,'FRED Graph'!$B:$B,'Party Series Data'!$A294,'FRED Graph'!$C:$C,'Party Series Data'!B$1)</f>
        <v>36000</v>
      </c>
      <c r="C294">
        <f>SUMIFS('FRED Graph'!$E:$E,'FRED Graph'!$B:$B,'Party Series Data'!$A294,'FRED Graph'!$C:$C,'Party Series Data'!C$1)</f>
        <v>0</v>
      </c>
      <c r="D294">
        <f>INDEX('Presidential Data'!$C:$C,MATCH(YEAR(A294),'Presidential Data'!$A:$A,0),1)</f>
        <v>36</v>
      </c>
      <c r="E294" s="7">
        <f t="shared" si="4"/>
        <v>36000</v>
      </c>
    </row>
    <row r="295" spans="1:5" x14ac:dyDescent="0.2">
      <c r="A295" s="2">
        <v>23163</v>
      </c>
      <c r="B295">
        <f>SUMIFS('FRED Graph'!$E:$E,'FRED Graph'!$B:$B,'Party Series Data'!$A295,'FRED Graph'!$C:$C,'Party Series Data'!B$1)</f>
        <v>43000</v>
      </c>
      <c r="C295">
        <f>SUMIFS('FRED Graph'!$E:$E,'FRED Graph'!$B:$B,'Party Series Data'!$A295,'FRED Graph'!$C:$C,'Party Series Data'!C$1)</f>
        <v>0</v>
      </c>
      <c r="D295">
        <f>INDEX('Presidential Data'!$C:$C,MATCH(YEAR(A295),'Presidential Data'!$A:$A,0),1)</f>
        <v>36</v>
      </c>
      <c r="E295" s="7">
        <f t="shared" si="4"/>
        <v>43000</v>
      </c>
    </row>
    <row r="296" spans="1:5" x14ac:dyDescent="0.2">
      <c r="A296" s="2">
        <v>23193</v>
      </c>
      <c r="B296">
        <f>SUMIFS('FRED Graph'!$E:$E,'FRED Graph'!$B:$B,'Party Series Data'!$A296,'FRED Graph'!$C:$C,'Party Series Data'!B$1)</f>
        <v>135000</v>
      </c>
      <c r="C296">
        <f>SUMIFS('FRED Graph'!$E:$E,'FRED Graph'!$B:$B,'Party Series Data'!$A296,'FRED Graph'!$C:$C,'Party Series Data'!C$1)</f>
        <v>0</v>
      </c>
      <c r="D296">
        <f>INDEX('Presidential Data'!$C:$C,MATCH(YEAR(A296),'Presidential Data'!$A:$A,0),1)</f>
        <v>36</v>
      </c>
      <c r="E296" s="7">
        <f t="shared" si="4"/>
        <v>135000</v>
      </c>
    </row>
    <row r="297" spans="1:5" x14ac:dyDescent="0.2">
      <c r="A297" s="2">
        <v>23224</v>
      </c>
      <c r="B297">
        <f>SUMIFS('FRED Graph'!$E:$E,'FRED Graph'!$B:$B,'Party Series Data'!$A297,'FRED Graph'!$C:$C,'Party Series Data'!B$1)</f>
        <v>116000</v>
      </c>
      <c r="C297">
        <f>SUMIFS('FRED Graph'!$E:$E,'FRED Graph'!$B:$B,'Party Series Data'!$A297,'FRED Graph'!$C:$C,'Party Series Data'!C$1)</f>
        <v>0</v>
      </c>
      <c r="D297">
        <f>INDEX('Presidential Data'!$C:$C,MATCH(YEAR(A297),'Presidential Data'!$A:$A,0),1)</f>
        <v>36</v>
      </c>
      <c r="E297" s="7">
        <f t="shared" si="4"/>
        <v>116000</v>
      </c>
    </row>
    <row r="298" spans="1:5" x14ac:dyDescent="0.2">
      <c r="A298" s="2">
        <v>23255</v>
      </c>
      <c r="B298">
        <f>SUMIFS('FRED Graph'!$E:$E,'FRED Graph'!$B:$B,'Party Series Data'!$A298,'FRED Graph'!$C:$C,'Party Series Data'!B$1)</f>
        <v>168000</v>
      </c>
      <c r="C298">
        <f>SUMIFS('FRED Graph'!$E:$E,'FRED Graph'!$B:$B,'Party Series Data'!$A298,'FRED Graph'!$C:$C,'Party Series Data'!C$1)</f>
        <v>0</v>
      </c>
      <c r="D298">
        <f>INDEX('Presidential Data'!$C:$C,MATCH(YEAR(A298),'Presidential Data'!$A:$A,0),1)</f>
        <v>36</v>
      </c>
      <c r="E298" s="7">
        <f t="shared" si="4"/>
        <v>168000</v>
      </c>
    </row>
    <row r="299" spans="1:5" x14ac:dyDescent="0.2">
      <c r="A299" s="2">
        <v>23285</v>
      </c>
      <c r="B299">
        <f>SUMIFS('FRED Graph'!$E:$E,'FRED Graph'!$B:$B,'Party Series Data'!$A299,'FRED Graph'!$C:$C,'Party Series Data'!B$1)</f>
        <v>205000</v>
      </c>
      <c r="C299">
        <f>SUMIFS('FRED Graph'!$E:$E,'FRED Graph'!$B:$B,'Party Series Data'!$A299,'FRED Graph'!$C:$C,'Party Series Data'!C$1)</f>
        <v>0</v>
      </c>
      <c r="D299">
        <f>INDEX('Presidential Data'!$C:$C,MATCH(YEAR(A299),'Presidential Data'!$A:$A,0),1)</f>
        <v>36</v>
      </c>
      <c r="E299" s="7">
        <f t="shared" si="4"/>
        <v>205000</v>
      </c>
    </row>
    <row r="300" spans="1:5" x14ac:dyDescent="0.2">
      <c r="A300" s="2">
        <v>23316</v>
      </c>
      <c r="B300">
        <f>SUMIFS('FRED Graph'!$E:$E,'FRED Graph'!$B:$B,'Party Series Data'!$A300,'FRED Graph'!$C:$C,'Party Series Data'!B$1)</f>
        <v>-28000</v>
      </c>
      <c r="C300">
        <f>SUMIFS('FRED Graph'!$E:$E,'FRED Graph'!$B:$B,'Party Series Data'!$A300,'FRED Graph'!$C:$C,'Party Series Data'!C$1)</f>
        <v>0</v>
      </c>
      <c r="D300">
        <f>INDEX('Presidential Data'!$C:$C,MATCH(YEAR(A300),'Presidential Data'!$A:$A,0),1)</f>
        <v>36</v>
      </c>
      <c r="E300" s="7">
        <f t="shared" si="4"/>
        <v>-28000</v>
      </c>
    </row>
    <row r="301" spans="1:5" x14ac:dyDescent="0.2">
      <c r="A301" s="2">
        <v>23346</v>
      </c>
      <c r="B301">
        <f>SUMIFS('FRED Graph'!$E:$E,'FRED Graph'!$B:$B,'Party Series Data'!$A301,'FRED Graph'!$C:$C,'Party Series Data'!B$1)</f>
        <v>106000</v>
      </c>
      <c r="C301">
        <f>SUMIFS('FRED Graph'!$E:$E,'FRED Graph'!$B:$B,'Party Series Data'!$A301,'FRED Graph'!$C:$C,'Party Series Data'!C$1)</f>
        <v>0</v>
      </c>
      <c r="D301">
        <f>INDEX('Presidential Data'!$C:$C,MATCH(YEAR(A301),'Presidential Data'!$A:$A,0),1)</f>
        <v>36</v>
      </c>
      <c r="E301" s="7">
        <f t="shared" si="4"/>
        <v>106000</v>
      </c>
    </row>
    <row r="302" spans="1:5" x14ac:dyDescent="0.2">
      <c r="A302" s="2">
        <v>23377</v>
      </c>
      <c r="B302">
        <f>SUMIFS('FRED Graph'!$E:$E,'FRED Graph'!$B:$B,'Party Series Data'!$A302,'FRED Graph'!$C:$C,'Party Series Data'!B$1)</f>
        <v>126000</v>
      </c>
      <c r="C302">
        <f>SUMIFS('FRED Graph'!$E:$E,'FRED Graph'!$B:$B,'Party Series Data'!$A302,'FRED Graph'!$C:$C,'Party Series Data'!C$1)</f>
        <v>0</v>
      </c>
      <c r="D302">
        <f>INDEX('Presidential Data'!$C:$C,MATCH(YEAR(A302),'Presidential Data'!$A:$A,0),1)</f>
        <v>36</v>
      </c>
      <c r="E302" s="7">
        <f t="shared" si="4"/>
        <v>126000</v>
      </c>
    </row>
    <row r="303" spans="1:5" x14ac:dyDescent="0.2">
      <c r="A303" s="2">
        <v>23408</v>
      </c>
      <c r="B303">
        <f>SUMIFS('FRED Graph'!$E:$E,'FRED Graph'!$B:$B,'Party Series Data'!$A303,'FRED Graph'!$C:$C,'Party Series Data'!B$1)</f>
        <v>266000</v>
      </c>
      <c r="C303">
        <f>SUMIFS('FRED Graph'!$E:$E,'FRED Graph'!$B:$B,'Party Series Data'!$A303,'FRED Graph'!$C:$C,'Party Series Data'!C$1)</f>
        <v>0</v>
      </c>
      <c r="D303">
        <f>INDEX('Presidential Data'!$C:$C,MATCH(YEAR(A303),'Presidential Data'!$A:$A,0),1)</f>
        <v>36</v>
      </c>
      <c r="E303" s="7">
        <f t="shared" si="4"/>
        <v>266000</v>
      </c>
    </row>
    <row r="304" spans="1:5" x14ac:dyDescent="0.2">
      <c r="A304" s="2">
        <v>23437</v>
      </c>
      <c r="B304">
        <f>SUMIFS('FRED Graph'!$E:$E,'FRED Graph'!$B:$B,'Party Series Data'!$A304,'FRED Graph'!$C:$C,'Party Series Data'!B$1)</f>
        <v>144000</v>
      </c>
      <c r="C304">
        <f>SUMIFS('FRED Graph'!$E:$E,'FRED Graph'!$B:$B,'Party Series Data'!$A304,'FRED Graph'!$C:$C,'Party Series Data'!C$1)</f>
        <v>0</v>
      </c>
      <c r="D304">
        <f>INDEX('Presidential Data'!$C:$C,MATCH(YEAR(A304),'Presidential Data'!$A:$A,0),1)</f>
        <v>36</v>
      </c>
      <c r="E304" s="7">
        <f t="shared" si="4"/>
        <v>144000</v>
      </c>
    </row>
    <row r="305" spans="1:5" x14ac:dyDescent="0.2">
      <c r="A305" s="2">
        <v>23468</v>
      </c>
      <c r="B305">
        <f>SUMIFS('FRED Graph'!$E:$E,'FRED Graph'!$B:$B,'Party Series Data'!$A305,'FRED Graph'!$C:$C,'Party Series Data'!B$1)</f>
        <v>25000</v>
      </c>
      <c r="C305">
        <f>SUMIFS('FRED Graph'!$E:$E,'FRED Graph'!$B:$B,'Party Series Data'!$A305,'FRED Graph'!$C:$C,'Party Series Data'!C$1)</f>
        <v>0</v>
      </c>
      <c r="D305">
        <f>INDEX('Presidential Data'!$C:$C,MATCH(YEAR(A305),'Presidential Data'!$A:$A,0),1)</f>
        <v>36</v>
      </c>
      <c r="E305" s="7">
        <f t="shared" si="4"/>
        <v>25000</v>
      </c>
    </row>
    <row r="306" spans="1:5" x14ac:dyDescent="0.2">
      <c r="A306" s="2">
        <v>23498</v>
      </c>
      <c r="B306">
        <f>SUMIFS('FRED Graph'!$E:$E,'FRED Graph'!$B:$B,'Party Series Data'!$A306,'FRED Graph'!$C:$C,'Party Series Data'!B$1)</f>
        <v>167000</v>
      </c>
      <c r="C306">
        <f>SUMIFS('FRED Graph'!$E:$E,'FRED Graph'!$B:$B,'Party Series Data'!$A306,'FRED Graph'!$C:$C,'Party Series Data'!C$1)</f>
        <v>0</v>
      </c>
      <c r="D306">
        <f>INDEX('Presidential Data'!$C:$C,MATCH(YEAR(A306),'Presidential Data'!$A:$A,0),1)</f>
        <v>36</v>
      </c>
      <c r="E306" s="7">
        <f t="shared" si="4"/>
        <v>167000</v>
      </c>
    </row>
    <row r="307" spans="1:5" x14ac:dyDescent="0.2">
      <c r="A307" s="2">
        <v>23529</v>
      </c>
      <c r="B307">
        <f>SUMIFS('FRED Graph'!$E:$E,'FRED Graph'!$B:$B,'Party Series Data'!$A307,'FRED Graph'!$C:$C,'Party Series Data'!B$1)</f>
        <v>130000</v>
      </c>
      <c r="C307">
        <f>SUMIFS('FRED Graph'!$E:$E,'FRED Graph'!$B:$B,'Party Series Data'!$A307,'FRED Graph'!$C:$C,'Party Series Data'!C$1)</f>
        <v>0</v>
      </c>
      <c r="D307">
        <f>INDEX('Presidential Data'!$C:$C,MATCH(YEAR(A307),'Presidential Data'!$A:$A,0),1)</f>
        <v>36</v>
      </c>
      <c r="E307" s="7">
        <f t="shared" si="4"/>
        <v>130000</v>
      </c>
    </row>
    <row r="308" spans="1:5" x14ac:dyDescent="0.2">
      <c r="A308" s="2">
        <v>23559</v>
      </c>
      <c r="B308">
        <f>SUMIFS('FRED Graph'!$E:$E,'FRED Graph'!$B:$B,'Party Series Data'!$A308,'FRED Graph'!$C:$C,'Party Series Data'!B$1)</f>
        <v>193000</v>
      </c>
      <c r="C308">
        <f>SUMIFS('FRED Graph'!$E:$E,'FRED Graph'!$B:$B,'Party Series Data'!$A308,'FRED Graph'!$C:$C,'Party Series Data'!C$1)</f>
        <v>0</v>
      </c>
      <c r="D308">
        <f>INDEX('Presidential Data'!$C:$C,MATCH(YEAR(A308),'Presidential Data'!$A:$A,0),1)</f>
        <v>36</v>
      </c>
      <c r="E308" s="7">
        <f t="shared" si="4"/>
        <v>193000</v>
      </c>
    </row>
    <row r="309" spans="1:5" x14ac:dyDescent="0.2">
      <c r="A309" s="2">
        <v>23590</v>
      </c>
      <c r="B309">
        <f>SUMIFS('FRED Graph'!$E:$E,'FRED Graph'!$B:$B,'Party Series Data'!$A309,'FRED Graph'!$C:$C,'Party Series Data'!B$1)</f>
        <v>207000</v>
      </c>
      <c r="C309">
        <f>SUMIFS('FRED Graph'!$E:$E,'FRED Graph'!$B:$B,'Party Series Data'!$A309,'FRED Graph'!$C:$C,'Party Series Data'!C$1)</f>
        <v>0</v>
      </c>
      <c r="D309">
        <f>INDEX('Presidential Data'!$C:$C,MATCH(YEAR(A309),'Presidential Data'!$A:$A,0),1)</f>
        <v>36</v>
      </c>
      <c r="E309" s="7">
        <f t="shared" si="4"/>
        <v>207000</v>
      </c>
    </row>
    <row r="310" spans="1:5" x14ac:dyDescent="0.2">
      <c r="A310" s="2">
        <v>23621</v>
      </c>
      <c r="B310">
        <f>SUMIFS('FRED Graph'!$E:$E,'FRED Graph'!$B:$B,'Party Series Data'!$A310,'FRED Graph'!$C:$C,'Party Series Data'!B$1)</f>
        <v>284000</v>
      </c>
      <c r="C310">
        <f>SUMIFS('FRED Graph'!$E:$E,'FRED Graph'!$B:$B,'Party Series Data'!$A310,'FRED Graph'!$C:$C,'Party Series Data'!C$1)</f>
        <v>0</v>
      </c>
      <c r="D310">
        <f>INDEX('Presidential Data'!$C:$C,MATCH(YEAR(A310),'Presidential Data'!$A:$A,0),1)</f>
        <v>36</v>
      </c>
      <c r="E310" s="7">
        <f t="shared" si="4"/>
        <v>284000</v>
      </c>
    </row>
    <row r="311" spans="1:5" x14ac:dyDescent="0.2">
      <c r="A311" s="2">
        <v>23651</v>
      </c>
      <c r="B311">
        <f>SUMIFS('FRED Graph'!$E:$E,'FRED Graph'!$B:$B,'Party Series Data'!$A311,'FRED Graph'!$C:$C,'Party Series Data'!B$1)</f>
        <v>-110000</v>
      </c>
      <c r="C311">
        <f>SUMIFS('FRED Graph'!$E:$E,'FRED Graph'!$B:$B,'Party Series Data'!$A311,'FRED Graph'!$C:$C,'Party Series Data'!C$1)</f>
        <v>0</v>
      </c>
      <c r="D311">
        <f>INDEX('Presidential Data'!$C:$C,MATCH(YEAR(A311),'Presidential Data'!$A:$A,0),1)</f>
        <v>36</v>
      </c>
      <c r="E311" s="7">
        <f t="shared" si="4"/>
        <v>-110000</v>
      </c>
    </row>
    <row r="312" spans="1:5" x14ac:dyDescent="0.2">
      <c r="A312" s="2">
        <v>23682</v>
      </c>
      <c r="B312">
        <f>SUMIFS('FRED Graph'!$E:$E,'FRED Graph'!$B:$B,'Party Series Data'!$A312,'FRED Graph'!$C:$C,'Party Series Data'!B$1)</f>
        <v>425000</v>
      </c>
      <c r="C312">
        <f>SUMIFS('FRED Graph'!$E:$E,'FRED Graph'!$B:$B,'Party Series Data'!$A312,'FRED Graph'!$C:$C,'Party Series Data'!C$1)</f>
        <v>0</v>
      </c>
      <c r="D312">
        <f>INDEX('Presidential Data'!$C:$C,MATCH(YEAR(A312),'Presidential Data'!$A:$A,0),1)</f>
        <v>36</v>
      </c>
      <c r="E312" s="7">
        <f t="shared" si="4"/>
        <v>425000</v>
      </c>
    </row>
    <row r="313" spans="1:5" x14ac:dyDescent="0.2">
      <c r="A313" s="2">
        <v>23712</v>
      </c>
      <c r="B313">
        <f>SUMIFS('FRED Graph'!$E:$E,'FRED Graph'!$B:$B,'Party Series Data'!$A313,'FRED Graph'!$C:$C,'Party Series Data'!B$1)</f>
        <v>203000</v>
      </c>
      <c r="C313">
        <f>SUMIFS('FRED Graph'!$E:$E,'FRED Graph'!$B:$B,'Party Series Data'!$A313,'FRED Graph'!$C:$C,'Party Series Data'!C$1)</f>
        <v>0</v>
      </c>
      <c r="D313">
        <f>INDEX('Presidential Data'!$C:$C,MATCH(YEAR(A313),'Presidential Data'!$A:$A,0),1)</f>
        <v>36</v>
      </c>
      <c r="E313" s="7">
        <f t="shared" si="4"/>
        <v>203000</v>
      </c>
    </row>
    <row r="314" spans="1:5" x14ac:dyDescent="0.2">
      <c r="A314" s="2">
        <v>23743</v>
      </c>
      <c r="B314">
        <f>SUMIFS('FRED Graph'!$E:$E,'FRED Graph'!$B:$B,'Party Series Data'!$A314,'FRED Graph'!$C:$C,'Party Series Data'!B$1)</f>
        <v>161000</v>
      </c>
      <c r="C314">
        <f>SUMIFS('FRED Graph'!$E:$E,'FRED Graph'!$B:$B,'Party Series Data'!$A314,'FRED Graph'!$C:$C,'Party Series Data'!C$1)</f>
        <v>0</v>
      </c>
      <c r="D314">
        <f>INDEX('Presidential Data'!$C:$C,MATCH(YEAR(A314),'Presidential Data'!$A:$A,0),1)</f>
        <v>36</v>
      </c>
      <c r="E314" s="7">
        <f t="shared" si="4"/>
        <v>161000</v>
      </c>
    </row>
    <row r="315" spans="1:5" x14ac:dyDescent="0.2">
      <c r="A315" s="2">
        <v>23774</v>
      </c>
      <c r="B315">
        <f>SUMIFS('FRED Graph'!$E:$E,'FRED Graph'!$B:$B,'Party Series Data'!$A315,'FRED Graph'!$C:$C,'Party Series Data'!B$1)</f>
        <v>218000</v>
      </c>
      <c r="C315">
        <f>SUMIFS('FRED Graph'!$E:$E,'FRED Graph'!$B:$B,'Party Series Data'!$A315,'FRED Graph'!$C:$C,'Party Series Data'!C$1)</f>
        <v>0</v>
      </c>
      <c r="D315">
        <f>INDEX('Presidential Data'!$C:$C,MATCH(YEAR(A315),'Presidential Data'!$A:$A,0),1)</f>
        <v>36</v>
      </c>
      <c r="E315" s="7">
        <f t="shared" si="4"/>
        <v>218000</v>
      </c>
    </row>
    <row r="316" spans="1:5" x14ac:dyDescent="0.2">
      <c r="A316" s="2">
        <v>23802</v>
      </c>
      <c r="B316">
        <f>SUMIFS('FRED Graph'!$E:$E,'FRED Graph'!$B:$B,'Party Series Data'!$A316,'FRED Graph'!$C:$C,'Party Series Data'!B$1)</f>
        <v>203000</v>
      </c>
      <c r="C316">
        <f>SUMIFS('FRED Graph'!$E:$E,'FRED Graph'!$B:$B,'Party Series Data'!$A316,'FRED Graph'!$C:$C,'Party Series Data'!C$1)</f>
        <v>0</v>
      </c>
      <c r="D316">
        <f>INDEX('Presidential Data'!$C:$C,MATCH(YEAR(A316),'Presidential Data'!$A:$A,0),1)</f>
        <v>36</v>
      </c>
      <c r="E316" s="7">
        <f t="shared" si="4"/>
        <v>203000</v>
      </c>
    </row>
    <row r="317" spans="1:5" x14ac:dyDescent="0.2">
      <c r="A317" s="2">
        <v>23833</v>
      </c>
      <c r="B317">
        <f>SUMIFS('FRED Graph'!$E:$E,'FRED Graph'!$B:$B,'Party Series Data'!$A317,'FRED Graph'!$C:$C,'Party Series Data'!B$1)</f>
        <v>256000</v>
      </c>
      <c r="C317">
        <f>SUMIFS('FRED Graph'!$E:$E,'FRED Graph'!$B:$B,'Party Series Data'!$A317,'FRED Graph'!$C:$C,'Party Series Data'!C$1)</f>
        <v>0</v>
      </c>
      <c r="D317">
        <f>INDEX('Presidential Data'!$C:$C,MATCH(YEAR(A317),'Presidential Data'!$A:$A,0),1)</f>
        <v>36</v>
      </c>
      <c r="E317" s="7">
        <f t="shared" si="4"/>
        <v>256000</v>
      </c>
    </row>
    <row r="318" spans="1:5" x14ac:dyDescent="0.2">
      <c r="A318" s="2">
        <v>23863</v>
      </c>
      <c r="B318">
        <f>SUMIFS('FRED Graph'!$E:$E,'FRED Graph'!$B:$B,'Party Series Data'!$A318,'FRED Graph'!$C:$C,'Party Series Data'!B$1)</f>
        <v>232000</v>
      </c>
      <c r="C318">
        <f>SUMIFS('FRED Graph'!$E:$E,'FRED Graph'!$B:$B,'Party Series Data'!$A318,'FRED Graph'!$C:$C,'Party Series Data'!C$1)</f>
        <v>0</v>
      </c>
      <c r="D318">
        <f>INDEX('Presidential Data'!$C:$C,MATCH(YEAR(A318),'Presidential Data'!$A:$A,0),1)</f>
        <v>36</v>
      </c>
      <c r="E318" s="7">
        <f t="shared" si="4"/>
        <v>232000</v>
      </c>
    </row>
    <row r="319" spans="1:5" x14ac:dyDescent="0.2">
      <c r="A319" s="2">
        <v>23894</v>
      </c>
      <c r="B319">
        <f>SUMIFS('FRED Graph'!$E:$E,'FRED Graph'!$B:$B,'Party Series Data'!$A319,'FRED Graph'!$C:$C,'Party Series Data'!B$1)</f>
        <v>199000</v>
      </c>
      <c r="C319">
        <f>SUMIFS('FRED Graph'!$E:$E,'FRED Graph'!$B:$B,'Party Series Data'!$A319,'FRED Graph'!$C:$C,'Party Series Data'!C$1)</f>
        <v>0</v>
      </c>
      <c r="D319">
        <f>INDEX('Presidential Data'!$C:$C,MATCH(YEAR(A319),'Presidential Data'!$A:$A,0),1)</f>
        <v>36</v>
      </c>
      <c r="E319" s="7">
        <f t="shared" si="4"/>
        <v>199000</v>
      </c>
    </row>
    <row r="320" spans="1:5" x14ac:dyDescent="0.2">
      <c r="A320" s="2">
        <v>23924</v>
      </c>
      <c r="B320">
        <f>SUMIFS('FRED Graph'!$E:$E,'FRED Graph'!$B:$B,'Party Series Data'!$A320,'FRED Graph'!$C:$C,'Party Series Data'!B$1)</f>
        <v>275000</v>
      </c>
      <c r="C320">
        <f>SUMIFS('FRED Graph'!$E:$E,'FRED Graph'!$B:$B,'Party Series Data'!$A320,'FRED Graph'!$C:$C,'Party Series Data'!C$1)</f>
        <v>0</v>
      </c>
      <c r="D320">
        <f>INDEX('Presidential Data'!$C:$C,MATCH(YEAR(A320),'Presidential Data'!$A:$A,0),1)</f>
        <v>36</v>
      </c>
      <c r="E320" s="7">
        <f t="shared" si="4"/>
        <v>275000</v>
      </c>
    </row>
    <row r="321" spans="1:5" x14ac:dyDescent="0.2">
      <c r="A321" s="2">
        <v>23955</v>
      </c>
      <c r="B321">
        <f>SUMIFS('FRED Graph'!$E:$E,'FRED Graph'!$B:$B,'Party Series Data'!$A321,'FRED Graph'!$C:$C,'Party Series Data'!B$1)</f>
        <v>263000</v>
      </c>
      <c r="C321">
        <f>SUMIFS('FRED Graph'!$E:$E,'FRED Graph'!$B:$B,'Party Series Data'!$A321,'FRED Graph'!$C:$C,'Party Series Data'!C$1)</f>
        <v>0</v>
      </c>
      <c r="D321">
        <f>INDEX('Presidential Data'!$C:$C,MATCH(YEAR(A321),'Presidential Data'!$A:$A,0),1)</f>
        <v>36</v>
      </c>
      <c r="E321" s="7">
        <f t="shared" si="4"/>
        <v>263000</v>
      </c>
    </row>
    <row r="322" spans="1:5" x14ac:dyDescent="0.2">
      <c r="A322" s="2">
        <v>23986</v>
      </c>
      <c r="B322">
        <f>SUMIFS('FRED Graph'!$E:$E,'FRED Graph'!$B:$B,'Party Series Data'!$A322,'FRED Graph'!$C:$C,'Party Series Data'!B$1)</f>
        <v>262000</v>
      </c>
      <c r="C322">
        <f>SUMIFS('FRED Graph'!$E:$E,'FRED Graph'!$B:$B,'Party Series Data'!$A322,'FRED Graph'!$C:$C,'Party Series Data'!C$1)</f>
        <v>0</v>
      </c>
      <c r="D322">
        <f>INDEX('Presidential Data'!$C:$C,MATCH(YEAR(A322),'Presidential Data'!$A:$A,0),1)</f>
        <v>36</v>
      </c>
      <c r="E322" s="7">
        <f t="shared" si="4"/>
        <v>262000</v>
      </c>
    </row>
    <row r="323" spans="1:5" x14ac:dyDescent="0.2">
      <c r="A323" s="2">
        <v>24016</v>
      </c>
      <c r="B323">
        <f>SUMIFS('FRED Graph'!$E:$E,'FRED Graph'!$B:$B,'Party Series Data'!$A323,'FRED Graph'!$C:$C,'Party Series Data'!B$1)</f>
        <v>229000</v>
      </c>
      <c r="C323">
        <f>SUMIFS('FRED Graph'!$E:$E,'FRED Graph'!$B:$B,'Party Series Data'!$A323,'FRED Graph'!$C:$C,'Party Series Data'!C$1)</f>
        <v>0</v>
      </c>
      <c r="D323">
        <f>INDEX('Presidential Data'!$C:$C,MATCH(YEAR(A323),'Presidential Data'!$A:$A,0),1)</f>
        <v>36</v>
      </c>
      <c r="E323" s="7">
        <f t="shared" ref="E323:E386" si="5">B323+C323</f>
        <v>229000</v>
      </c>
    </row>
    <row r="324" spans="1:5" x14ac:dyDescent="0.2">
      <c r="A324" s="2">
        <v>24047</v>
      </c>
      <c r="B324">
        <f>SUMIFS('FRED Graph'!$E:$E,'FRED Graph'!$B:$B,'Party Series Data'!$A324,'FRED Graph'!$C:$C,'Party Series Data'!B$1)</f>
        <v>277000</v>
      </c>
      <c r="C324">
        <f>SUMIFS('FRED Graph'!$E:$E,'FRED Graph'!$B:$B,'Party Series Data'!$A324,'FRED Graph'!$C:$C,'Party Series Data'!C$1)</f>
        <v>0</v>
      </c>
      <c r="D324">
        <f>INDEX('Presidential Data'!$C:$C,MATCH(YEAR(A324),'Presidential Data'!$A:$A,0),1)</f>
        <v>36</v>
      </c>
      <c r="E324" s="7">
        <f t="shared" si="5"/>
        <v>277000</v>
      </c>
    </row>
    <row r="325" spans="1:5" x14ac:dyDescent="0.2">
      <c r="A325" s="2">
        <v>24077</v>
      </c>
      <c r="B325">
        <f>SUMIFS('FRED Graph'!$E:$E,'FRED Graph'!$B:$B,'Party Series Data'!$A325,'FRED Graph'!$C:$C,'Party Series Data'!B$1)</f>
        <v>326000</v>
      </c>
      <c r="C325">
        <f>SUMIFS('FRED Graph'!$E:$E,'FRED Graph'!$B:$B,'Party Series Data'!$A325,'FRED Graph'!$C:$C,'Party Series Data'!C$1)</f>
        <v>0</v>
      </c>
      <c r="D325">
        <f>INDEX('Presidential Data'!$C:$C,MATCH(YEAR(A325),'Presidential Data'!$A:$A,0),1)</f>
        <v>36</v>
      </c>
      <c r="E325" s="7">
        <f t="shared" si="5"/>
        <v>326000</v>
      </c>
    </row>
    <row r="326" spans="1:5" x14ac:dyDescent="0.2">
      <c r="A326" s="2">
        <v>24108</v>
      </c>
      <c r="B326">
        <f>SUMIFS('FRED Graph'!$E:$E,'FRED Graph'!$B:$B,'Party Series Data'!$A326,'FRED Graph'!$C:$C,'Party Series Data'!B$1)</f>
        <v>207000</v>
      </c>
      <c r="C326">
        <f>SUMIFS('FRED Graph'!$E:$E,'FRED Graph'!$B:$B,'Party Series Data'!$A326,'FRED Graph'!$C:$C,'Party Series Data'!C$1)</f>
        <v>0</v>
      </c>
      <c r="D326">
        <f>INDEX('Presidential Data'!$C:$C,MATCH(YEAR(A326),'Presidential Data'!$A:$A,0),1)</f>
        <v>36</v>
      </c>
      <c r="E326" s="7">
        <f t="shared" si="5"/>
        <v>207000</v>
      </c>
    </row>
    <row r="327" spans="1:5" x14ac:dyDescent="0.2">
      <c r="A327" s="2">
        <v>24139</v>
      </c>
      <c r="B327">
        <f>SUMIFS('FRED Graph'!$E:$E,'FRED Graph'!$B:$B,'Party Series Data'!$A327,'FRED Graph'!$C:$C,'Party Series Data'!B$1)</f>
        <v>267000</v>
      </c>
      <c r="C327">
        <f>SUMIFS('FRED Graph'!$E:$E,'FRED Graph'!$B:$B,'Party Series Data'!$A327,'FRED Graph'!$C:$C,'Party Series Data'!C$1)</f>
        <v>0</v>
      </c>
      <c r="D327">
        <f>INDEX('Presidential Data'!$C:$C,MATCH(YEAR(A327),'Presidential Data'!$A:$A,0),1)</f>
        <v>36</v>
      </c>
      <c r="E327" s="7">
        <f t="shared" si="5"/>
        <v>267000</v>
      </c>
    </row>
    <row r="328" spans="1:5" x14ac:dyDescent="0.2">
      <c r="A328" s="2">
        <v>24167</v>
      </c>
      <c r="B328">
        <f>SUMIFS('FRED Graph'!$E:$E,'FRED Graph'!$B:$B,'Party Series Data'!$A328,'FRED Graph'!$C:$C,'Party Series Data'!B$1)</f>
        <v>396000</v>
      </c>
      <c r="C328">
        <f>SUMIFS('FRED Graph'!$E:$E,'FRED Graph'!$B:$B,'Party Series Data'!$A328,'FRED Graph'!$C:$C,'Party Series Data'!C$1)</f>
        <v>0</v>
      </c>
      <c r="D328">
        <f>INDEX('Presidential Data'!$C:$C,MATCH(YEAR(A328),'Presidential Data'!$A:$A,0),1)</f>
        <v>36</v>
      </c>
      <c r="E328" s="7">
        <f t="shared" si="5"/>
        <v>396000</v>
      </c>
    </row>
    <row r="329" spans="1:5" x14ac:dyDescent="0.2">
      <c r="A329" s="2">
        <v>24198</v>
      </c>
      <c r="B329">
        <f>SUMIFS('FRED Graph'!$E:$E,'FRED Graph'!$B:$B,'Party Series Data'!$A329,'FRED Graph'!$C:$C,'Party Series Data'!B$1)</f>
        <v>245000</v>
      </c>
      <c r="C329">
        <f>SUMIFS('FRED Graph'!$E:$E,'FRED Graph'!$B:$B,'Party Series Data'!$A329,'FRED Graph'!$C:$C,'Party Series Data'!C$1)</f>
        <v>0</v>
      </c>
      <c r="D329">
        <f>INDEX('Presidential Data'!$C:$C,MATCH(YEAR(A329),'Presidential Data'!$A:$A,0),1)</f>
        <v>36</v>
      </c>
      <c r="E329" s="7">
        <f t="shared" si="5"/>
        <v>245000</v>
      </c>
    </row>
    <row r="330" spans="1:5" x14ac:dyDescent="0.2">
      <c r="A330" s="2">
        <v>24228</v>
      </c>
      <c r="B330">
        <f>SUMIFS('FRED Graph'!$E:$E,'FRED Graph'!$B:$B,'Party Series Data'!$A330,'FRED Graph'!$C:$C,'Party Series Data'!B$1)</f>
        <v>275000</v>
      </c>
      <c r="C330">
        <f>SUMIFS('FRED Graph'!$E:$E,'FRED Graph'!$B:$B,'Party Series Data'!$A330,'FRED Graph'!$C:$C,'Party Series Data'!C$1)</f>
        <v>0</v>
      </c>
      <c r="D330">
        <f>INDEX('Presidential Data'!$C:$C,MATCH(YEAR(A330),'Presidential Data'!$A:$A,0),1)</f>
        <v>36</v>
      </c>
      <c r="E330" s="7">
        <f t="shared" si="5"/>
        <v>275000</v>
      </c>
    </row>
    <row r="331" spans="1:5" x14ac:dyDescent="0.2">
      <c r="A331" s="2">
        <v>24259</v>
      </c>
      <c r="B331">
        <f>SUMIFS('FRED Graph'!$E:$E,'FRED Graph'!$B:$B,'Party Series Data'!$A331,'FRED Graph'!$C:$C,'Party Series Data'!B$1)</f>
        <v>399000</v>
      </c>
      <c r="C331">
        <f>SUMIFS('FRED Graph'!$E:$E,'FRED Graph'!$B:$B,'Party Series Data'!$A331,'FRED Graph'!$C:$C,'Party Series Data'!C$1)</f>
        <v>0</v>
      </c>
      <c r="D331">
        <f>INDEX('Presidential Data'!$C:$C,MATCH(YEAR(A331),'Presidential Data'!$A:$A,0),1)</f>
        <v>36</v>
      </c>
      <c r="E331" s="7">
        <f t="shared" si="5"/>
        <v>399000</v>
      </c>
    </row>
    <row r="332" spans="1:5" x14ac:dyDescent="0.2">
      <c r="A332" s="2">
        <v>24289</v>
      </c>
      <c r="B332">
        <f>SUMIFS('FRED Graph'!$E:$E,'FRED Graph'!$B:$B,'Party Series Data'!$A332,'FRED Graph'!$C:$C,'Party Series Data'!B$1)</f>
        <v>190000</v>
      </c>
      <c r="C332">
        <f>SUMIFS('FRED Graph'!$E:$E,'FRED Graph'!$B:$B,'Party Series Data'!$A332,'FRED Graph'!$C:$C,'Party Series Data'!C$1)</f>
        <v>0</v>
      </c>
      <c r="D332">
        <f>INDEX('Presidential Data'!$C:$C,MATCH(YEAR(A332),'Presidential Data'!$A:$A,0),1)</f>
        <v>36</v>
      </c>
      <c r="E332" s="7">
        <f t="shared" si="5"/>
        <v>190000</v>
      </c>
    </row>
    <row r="333" spans="1:5" x14ac:dyDescent="0.2">
      <c r="A333" s="2">
        <v>24320</v>
      </c>
      <c r="B333">
        <f>SUMIFS('FRED Graph'!$E:$E,'FRED Graph'!$B:$B,'Party Series Data'!$A333,'FRED Graph'!$C:$C,'Party Series Data'!B$1)</f>
        <v>206000</v>
      </c>
      <c r="C333">
        <f>SUMIFS('FRED Graph'!$E:$E,'FRED Graph'!$B:$B,'Party Series Data'!$A333,'FRED Graph'!$C:$C,'Party Series Data'!C$1)</f>
        <v>0</v>
      </c>
      <c r="D333">
        <f>INDEX('Presidential Data'!$C:$C,MATCH(YEAR(A333),'Presidential Data'!$A:$A,0),1)</f>
        <v>36</v>
      </c>
      <c r="E333" s="7">
        <f t="shared" si="5"/>
        <v>206000</v>
      </c>
    </row>
    <row r="334" spans="1:5" x14ac:dyDescent="0.2">
      <c r="A334" s="2">
        <v>24351</v>
      </c>
      <c r="B334">
        <f>SUMIFS('FRED Graph'!$E:$E,'FRED Graph'!$B:$B,'Party Series Data'!$A334,'FRED Graph'!$C:$C,'Party Series Data'!B$1)</f>
        <v>136000</v>
      </c>
      <c r="C334">
        <f>SUMIFS('FRED Graph'!$E:$E,'FRED Graph'!$B:$B,'Party Series Data'!$A334,'FRED Graph'!$C:$C,'Party Series Data'!C$1)</f>
        <v>0</v>
      </c>
      <c r="D334">
        <f>INDEX('Presidential Data'!$C:$C,MATCH(YEAR(A334),'Presidential Data'!$A:$A,0),1)</f>
        <v>36</v>
      </c>
      <c r="E334" s="7">
        <f t="shared" si="5"/>
        <v>136000</v>
      </c>
    </row>
    <row r="335" spans="1:5" x14ac:dyDescent="0.2">
      <c r="A335" s="2">
        <v>24381</v>
      </c>
      <c r="B335">
        <f>SUMIFS('FRED Graph'!$E:$E,'FRED Graph'!$B:$B,'Party Series Data'!$A335,'FRED Graph'!$C:$C,'Party Series Data'!B$1)</f>
        <v>211000</v>
      </c>
      <c r="C335">
        <f>SUMIFS('FRED Graph'!$E:$E,'FRED Graph'!$B:$B,'Party Series Data'!$A335,'FRED Graph'!$C:$C,'Party Series Data'!C$1)</f>
        <v>0</v>
      </c>
      <c r="D335">
        <f>INDEX('Presidential Data'!$C:$C,MATCH(YEAR(A335),'Presidential Data'!$A:$A,0),1)</f>
        <v>36</v>
      </c>
      <c r="E335" s="7">
        <f t="shared" si="5"/>
        <v>211000</v>
      </c>
    </row>
    <row r="336" spans="1:5" x14ac:dyDescent="0.2">
      <c r="A336" s="2">
        <v>24412</v>
      </c>
      <c r="B336">
        <f>SUMIFS('FRED Graph'!$E:$E,'FRED Graph'!$B:$B,'Party Series Data'!$A336,'FRED Graph'!$C:$C,'Party Series Data'!B$1)</f>
        <v>165000</v>
      </c>
      <c r="C336">
        <f>SUMIFS('FRED Graph'!$E:$E,'FRED Graph'!$B:$B,'Party Series Data'!$A336,'FRED Graph'!$C:$C,'Party Series Data'!C$1)</f>
        <v>0</v>
      </c>
      <c r="D336">
        <f>INDEX('Presidential Data'!$C:$C,MATCH(YEAR(A336),'Presidential Data'!$A:$A,0),1)</f>
        <v>36</v>
      </c>
      <c r="E336" s="7">
        <f t="shared" si="5"/>
        <v>165000</v>
      </c>
    </row>
    <row r="337" spans="1:5" x14ac:dyDescent="0.2">
      <c r="A337" s="2">
        <v>24442</v>
      </c>
      <c r="B337">
        <f>SUMIFS('FRED Graph'!$E:$E,'FRED Graph'!$B:$B,'Party Series Data'!$A337,'FRED Graph'!$C:$C,'Party Series Data'!B$1)</f>
        <v>180000</v>
      </c>
      <c r="C337">
        <f>SUMIFS('FRED Graph'!$E:$E,'FRED Graph'!$B:$B,'Party Series Data'!$A337,'FRED Graph'!$C:$C,'Party Series Data'!C$1)</f>
        <v>0</v>
      </c>
      <c r="D337">
        <f>INDEX('Presidential Data'!$C:$C,MATCH(YEAR(A337),'Presidential Data'!$A:$A,0),1)</f>
        <v>36</v>
      </c>
      <c r="E337" s="7">
        <f t="shared" si="5"/>
        <v>180000</v>
      </c>
    </row>
    <row r="338" spans="1:5" x14ac:dyDescent="0.2">
      <c r="A338" s="2">
        <v>24473</v>
      </c>
      <c r="B338">
        <f>SUMIFS('FRED Graph'!$E:$E,'FRED Graph'!$B:$B,'Party Series Data'!$A338,'FRED Graph'!$C:$C,'Party Series Data'!B$1)</f>
        <v>208000</v>
      </c>
      <c r="C338">
        <f>SUMIFS('FRED Graph'!$E:$E,'FRED Graph'!$B:$B,'Party Series Data'!$A338,'FRED Graph'!$C:$C,'Party Series Data'!C$1)</f>
        <v>0</v>
      </c>
      <c r="D338">
        <f>INDEX('Presidential Data'!$C:$C,MATCH(YEAR(A338),'Presidential Data'!$A:$A,0),1)</f>
        <v>36</v>
      </c>
      <c r="E338" s="7">
        <f t="shared" si="5"/>
        <v>208000</v>
      </c>
    </row>
    <row r="339" spans="1:5" x14ac:dyDescent="0.2">
      <c r="A339" s="2">
        <v>24504</v>
      </c>
      <c r="B339">
        <f>SUMIFS('FRED Graph'!$E:$E,'FRED Graph'!$B:$B,'Party Series Data'!$A339,'FRED Graph'!$C:$C,'Party Series Data'!B$1)</f>
        <v>22000</v>
      </c>
      <c r="C339">
        <f>SUMIFS('FRED Graph'!$E:$E,'FRED Graph'!$B:$B,'Party Series Data'!$A339,'FRED Graph'!$C:$C,'Party Series Data'!C$1)</f>
        <v>0</v>
      </c>
      <c r="D339">
        <f>INDEX('Presidential Data'!$C:$C,MATCH(YEAR(A339),'Presidential Data'!$A:$A,0),1)</f>
        <v>36</v>
      </c>
      <c r="E339" s="7">
        <f t="shared" si="5"/>
        <v>22000</v>
      </c>
    </row>
    <row r="340" spans="1:5" x14ac:dyDescent="0.2">
      <c r="A340" s="2">
        <v>24532</v>
      </c>
      <c r="B340">
        <f>SUMIFS('FRED Graph'!$E:$E,'FRED Graph'!$B:$B,'Party Series Data'!$A340,'FRED Graph'!$C:$C,'Party Series Data'!B$1)</f>
        <v>101000</v>
      </c>
      <c r="C340">
        <f>SUMIFS('FRED Graph'!$E:$E,'FRED Graph'!$B:$B,'Party Series Data'!$A340,'FRED Graph'!$C:$C,'Party Series Data'!C$1)</f>
        <v>0</v>
      </c>
      <c r="D340">
        <f>INDEX('Presidential Data'!$C:$C,MATCH(YEAR(A340),'Presidential Data'!$A:$A,0),1)</f>
        <v>36</v>
      </c>
      <c r="E340" s="7">
        <f t="shared" si="5"/>
        <v>101000</v>
      </c>
    </row>
    <row r="341" spans="1:5" x14ac:dyDescent="0.2">
      <c r="A341" s="2">
        <v>24563</v>
      </c>
      <c r="B341">
        <f>SUMIFS('FRED Graph'!$E:$E,'FRED Graph'!$B:$B,'Party Series Data'!$A341,'FRED Graph'!$C:$C,'Party Series Data'!B$1)</f>
        <v>-64000</v>
      </c>
      <c r="C341">
        <f>SUMIFS('FRED Graph'!$E:$E,'FRED Graph'!$B:$B,'Party Series Data'!$A341,'FRED Graph'!$C:$C,'Party Series Data'!C$1)</f>
        <v>0</v>
      </c>
      <c r="D341">
        <f>INDEX('Presidential Data'!$C:$C,MATCH(YEAR(A341),'Presidential Data'!$A:$A,0),1)</f>
        <v>36</v>
      </c>
      <c r="E341" s="7">
        <f t="shared" si="5"/>
        <v>-64000</v>
      </c>
    </row>
    <row r="342" spans="1:5" x14ac:dyDescent="0.2">
      <c r="A342" s="2">
        <v>24593</v>
      </c>
      <c r="B342">
        <f>SUMIFS('FRED Graph'!$E:$E,'FRED Graph'!$B:$B,'Party Series Data'!$A342,'FRED Graph'!$C:$C,'Party Series Data'!B$1)</f>
        <v>154000</v>
      </c>
      <c r="C342">
        <f>SUMIFS('FRED Graph'!$E:$E,'FRED Graph'!$B:$B,'Party Series Data'!$A342,'FRED Graph'!$C:$C,'Party Series Data'!C$1)</f>
        <v>0</v>
      </c>
      <c r="D342">
        <f>INDEX('Presidential Data'!$C:$C,MATCH(YEAR(A342),'Presidential Data'!$A:$A,0),1)</f>
        <v>36</v>
      </c>
      <c r="E342" s="7">
        <f t="shared" si="5"/>
        <v>154000</v>
      </c>
    </row>
    <row r="343" spans="1:5" x14ac:dyDescent="0.2">
      <c r="A343" s="2">
        <v>24624</v>
      </c>
      <c r="B343">
        <f>SUMIFS('FRED Graph'!$E:$E,'FRED Graph'!$B:$B,'Party Series Data'!$A343,'FRED Graph'!$C:$C,'Party Series Data'!B$1)</f>
        <v>130000</v>
      </c>
      <c r="C343">
        <f>SUMIFS('FRED Graph'!$E:$E,'FRED Graph'!$B:$B,'Party Series Data'!$A343,'FRED Graph'!$C:$C,'Party Series Data'!C$1)</f>
        <v>0</v>
      </c>
      <c r="D343">
        <f>INDEX('Presidential Data'!$C:$C,MATCH(YEAR(A343),'Presidential Data'!$A:$A,0),1)</f>
        <v>36</v>
      </c>
      <c r="E343" s="7">
        <f t="shared" si="5"/>
        <v>130000</v>
      </c>
    </row>
    <row r="344" spans="1:5" x14ac:dyDescent="0.2">
      <c r="A344" s="2">
        <v>24654</v>
      </c>
      <c r="B344">
        <f>SUMIFS('FRED Graph'!$E:$E,'FRED Graph'!$B:$B,'Party Series Data'!$A344,'FRED Graph'!$C:$C,'Party Series Data'!B$1)</f>
        <v>138000</v>
      </c>
      <c r="C344">
        <f>SUMIFS('FRED Graph'!$E:$E,'FRED Graph'!$B:$B,'Party Series Data'!$A344,'FRED Graph'!$C:$C,'Party Series Data'!C$1)</f>
        <v>0</v>
      </c>
      <c r="D344">
        <f>INDEX('Presidential Data'!$C:$C,MATCH(YEAR(A344),'Presidential Data'!$A:$A,0),1)</f>
        <v>36</v>
      </c>
      <c r="E344" s="7">
        <f t="shared" si="5"/>
        <v>138000</v>
      </c>
    </row>
    <row r="345" spans="1:5" x14ac:dyDescent="0.2">
      <c r="A345" s="2">
        <v>24685</v>
      </c>
      <c r="B345">
        <f>SUMIFS('FRED Graph'!$E:$E,'FRED Graph'!$B:$B,'Party Series Data'!$A345,'FRED Graph'!$C:$C,'Party Series Data'!B$1)</f>
        <v>255000</v>
      </c>
      <c r="C345">
        <f>SUMIFS('FRED Graph'!$E:$E,'FRED Graph'!$B:$B,'Party Series Data'!$A345,'FRED Graph'!$C:$C,'Party Series Data'!C$1)</f>
        <v>0</v>
      </c>
      <c r="D345">
        <f>INDEX('Presidential Data'!$C:$C,MATCH(YEAR(A345),'Presidential Data'!$A:$A,0),1)</f>
        <v>36</v>
      </c>
      <c r="E345" s="7">
        <f t="shared" si="5"/>
        <v>255000</v>
      </c>
    </row>
    <row r="346" spans="1:5" x14ac:dyDescent="0.2">
      <c r="A346" s="2">
        <v>24716</v>
      </c>
      <c r="B346">
        <f>SUMIFS('FRED Graph'!$E:$E,'FRED Graph'!$B:$B,'Party Series Data'!$A346,'FRED Graph'!$C:$C,'Party Series Data'!B$1)</f>
        <v>21000</v>
      </c>
      <c r="C346">
        <f>SUMIFS('FRED Graph'!$E:$E,'FRED Graph'!$B:$B,'Party Series Data'!$A346,'FRED Graph'!$C:$C,'Party Series Data'!C$1)</f>
        <v>0</v>
      </c>
      <c r="D346">
        <f>INDEX('Presidential Data'!$C:$C,MATCH(YEAR(A346),'Presidential Data'!$A:$A,0),1)</f>
        <v>36</v>
      </c>
      <c r="E346" s="7">
        <f t="shared" si="5"/>
        <v>21000</v>
      </c>
    </row>
    <row r="347" spans="1:5" x14ac:dyDescent="0.2">
      <c r="A347" s="2">
        <v>24746</v>
      </c>
      <c r="B347">
        <f>SUMIFS('FRED Graph'!$E:$E,'FRED Graph'!$B:$B,'Party Series Data'!$A347,'FRED Graph'!$C:$C,'Party Series Data'!B$1)</f>
        <v>61000</v>
      </c>
      <c r="C347">
        <f>SUMIFS('FRED Graph'!$E:$E,'FRED Graph'!$B:$B,'Party Series Data'!$A347,'FRED Graph'!$C:$C,'Party Series Data'!C$1)</f>
        <v>0</v>
      </c>
      <c r="D347">
        <f>INDEX('Presidential Data'!$C:$C,MATCH(YEAR(A347),'Presidential Data'!$A:$A,0),1)</f>
        <v>36</v>
      </c>
      <c r="E347" s="7">
        <f t="shared" si="5"/>
        <v>61000</v>
      </c>
    </row>
    <row r="348" spans="1:5" x14ac:dyDescent="0.2">
      <c r="A348" s="2">
        <v>24777</v>
      </c>
      <c r="B348">
        <f>SUMIFS('FRED Graph'!$E:$E,'FRED Graph'!$B:$B,'Party Series Data'!$A348,'FRED Graph'!$C:$C,'Party Series Data'!B$1)</f>
        <v>478000</v>
      </c>
      <c r="C348">
        <f>SUMIFS('FRED Graph'!$E:$E,'FRED Graph'!$B:$B,'Party Series Data'!$A348,'FRED Graph'!$C:$C,'Party Series Data'!C$1)</f>
        <v>0</v>
      </c>
      <c r="D348">
        <f>INDEX('Presidential Data'!$C:$C,MATCH(YEAR(A348),'Presidential Data'!$A:$A,0),1)</f>
        <v>36</v>
      </c>
      <c r="E348" s="7">
        <f t="shared" si="5"/>
        <v>478000</v>
      </c>
    </row>
    <row r="349" spans="1:5" x14ac:dyDescent="0.2">
      <c r="A349" s="2">
        <v>24807</v>
      </c>
      <c r="B349">
        <f>SUMIFS('FRED Graph'!$E:$E,'FRED Graph'!$B:$B,'Party Series Data'!$A349,'FRED Graph'!$C:$C,'Party Series Data'!B$1)</f>
        <v>197000</v>
      </c>
      <c r="C349">
        <f>SUMIFS('FRED Graph'!$E:$E,'FRED Graph'!$B:$B,'Party Series Data'!$A349,'FRED Graph'!$C:$C,'Party Series Data'!C$1)</f>
        <v>0</v>
      </c>
      <c r="D349">
        <f>INDEX('Presidential Data'!$C:$C,MATCH(YEAR(A349),'Presidential Data'!$A:$A,0),1)</f>
        <v>36</v>
      </c>
      <c r="E349" s="7">
        <f t="shared" si="5"/>
        <v>197000</v>
      </c>
    </row>
    <row r="350" spans="1:5" x14ac:dyDescent="0.2">
      <c r="A350" s="2">
        <v>24838</v>
      </c>
      <c r="B350">
        <f>SUMIFS('FRED Graph'!$E:$E,'FRED Graph'!$B:$B,'Party Series Data'!$A350,'FRED Graph'!$C:$C,'Party Series Data'!B$1)</f>
        <v>-96000</v>
      </c>
      <c r="C350">
        <f>SUMIFS('FRED Graph'!$E:$E,'FRED Graph'!$B:$B,'Party Series Data'!$A350,'FRED Graph'!$C:$C,'Party Series Data'!C$1)</f>
        <v>0</v>
      </c>
      <c r="D350">
        <f>INDEX('Presidential Data'!$C:$C,MATCH(YEAR(A350),'Presidential Data'!$A:$A,0),1)</f>
        <v>36</v>
      </c>
      <c r="E350" s="7">
        <f t="shared" si="5"/>
        <v>-96000</v>
      </c>
    </row>
    <row r="351" spans="1:5" x14ac:dyDescent="0.2">
      <c r="A351" s="2">
        <v>24869</v>
      </c>
      <c r="B351">
        <f>SUMIFS('FRED Graph'!$E:$E,'FRED Graph'!$B:$B,'Party Series Data'!$A351,'FRED Graph'!$C:$C,'Party Series Data'!B$1)</f>
        <v>411000</v>
      </c>
      <c r="C351">
        <f>SUMIFS('FRED Graph'!$E:$E,'FRED Graph'!$B:$B,'Party Series Data'!$A351,'FRED Graph'!$C:$C,'Party Series Data'!C$1)</f>
        <v>0</v>
      </c>
      <c r="D351">
        <f>INDEX('Presidential Data'!$C:$C,MATCH(YEAR(A351),'Presidential Data'!$A:$A,0),1)</f>
        <v>36</v>
      </c>
      <c r="E351" s="7">
        <f t="shared" si="5"/>
        <v>411000</v>
      </c>
    </row>
    <row r="352" spans="1:5" x14ac:dyDescent="0.2">
      <c r="A352" s="2">
        <v>24898</v>
      </c>
      <c r="B352">
        <f>SUMIFS('FRED Graph'!$E:$E,'FRED Graph'!$B:$B,'Party Series Data'!$A352,'FRED Graph'!$C:$C,'Party Series Data'!B$1)</f>
        <v>80000</v>
      </c>
      <c r="C352">
        <f>SUMIFS('FRED Graph'!$E:$E,'FRED Graph'!$B:$B,'Party Series Data'!$A352,'FRED Graph'!$C:$C,'Party Series Data'!C$1)</f>
        <v>0</v>
      </c>
      <c r="D352">
        <f>INDEX('Presidential Data'!$C:$C,MATCH(YEAR(A352),'Presidential Data'!$A:$A,0),1)</f>
        <v>36</v>
      </c>
      <c r="E352" s="7">
        <f t="shared" si="5"/>
        <v>80000</v>
      </c>
    </row>
    <row r="353" spans="1:5" x14ac:dyDescent="0.2">
      <c r="A353" s="2">
        <v>24929</v>
      </c>
      <c r="B353">
        <f>SUMIFS('FRED Graph'!$E:$E,'FRED Graph'!$B:$B,'Party Series Data'!$A353,'FRED Graph'!$C:$C,'Party Series Data'!B$1)</f>
        <v>261000</v>
      </c>
      <c r="C353">
        <f>SUMIFS('FRED Graph'!$E:$E,'FRED Graph'!$B:$B,'Party Series Data'!$A353,'FRED Graph'!$C:$C,'Party Series Data'!C$1)</f>
        <v>0</v>
      </c>
      <c r="D353">
        <f>INDEX('Presidential Data'!$C:$C,MATCH(YEAR(A353),'Presidential Data'!$A:$A,0),1)</f>
        <v>36</v>
      </c>
      <c r="E353" s="7">
        <f t="shared" si="5"/>
        <v>261000</v>
      </c>
    </row>
    <row r="354" spans="1:5" x14ac:dyDescent="0.2">
      <c r="A354" s="2">
        <v>24959</v>
      </c>
      <c r="B354">
        <f>SUMIFS('FRED Graph'!$E:$E,'FRED Graph'!$B:$B,'Party Series Data'!$A354,'FRED Graph'!$C:$C,'Party Series Data'!B$1)</f>
        <v>96000</v>
      </c>
      <c r="C354">
        <f>SUMIFS('FRED Graph'!$E:$E,'FRED Graph'!$B:$B,'Party Series Data'!$A354,'FRED Graph'!$C:$C,'Party Series Data'!C$1)</f>
        <v>0</v>
      </c>
      <c r="D354">
        <f>INDEX('Presidential Data'!$C:$C,MATCH(YEAR(A354),'Presidential Data'!$A:$A,0),1)</f>
        <v>36</v>
      </c>
      <c r="E354" s="7">
        <f t="shared" si="5"/>
        <v>96000</v>
      </c>
    </row>
    <row r="355" spans="1:5" x14ac:dyDescent="0.2">
      <c r="A355" s="2">
        <v>24990</v>
      </c>
      <c r="B355">
        <f>SUMIFS('FRED Graph'!$E:$E,'FRED Graph'!$B:$B,'Party Series Data'!$A355,'FRED Graph'!$C:$C,'Party Series Data'!B$1)</f>
        <v>253000</v>
      </c>
      <c r="C355">
        <f>SUMIFS('FRED Graph'!$E:$E,'FRED Graph'!$B:$B,'Party Series Data'!$A355,'FRED Graph'!$C:$C,'Party Series Data'!C$1)</f>
        <v>0</v>
      </c>
      <c r="D355">
        <f>INDEX('Presidential Data'!$C:$C,MATCH(YEAR(A355),'Presidential Data'!$A:$A,0),1)</f>
        <v>36</v>
      </c>
      <c r="E355" s="7">
        <f t="shared" si="5"/>
        <v>253000</v>
      </c>
    </row>
    <row r="356" spans="1:5" x14ac:dyDescent="0.2">
      <c r="A356" s="2">
        <v>25020</v>
      </c>
      <c r="B356">
        <f>SUMIFS('FRED Graph'!$E:$E,'FRED Graph'!$B:$B,'Party Series Data'!$A356,'FRED Graph'!$C:$C,'Party Series Data'!B$1)</f>
        <v>221000</v>
      </c>
      <c r="C356">
        <f>SUMIFS('FRED Graph'!$E:$E,'FRED Graph'!$B:$B,'Party Series Data'!$A356,'FRED Graph'!$C:$C,'Party Series Data'!C$1)</f>
        <v>0</v>
      </c>
      <c r="D356">
        <f>INDEX('Presidential Data'!$C:$C,MATCH(YEAR(A356),'Presidential Data'!$A:$A,0),1)</f>
        <v>36</v>
      </c>
      <c r="E356" s="7">
        <f t="shared" si="5"/>
        <v>221000</v>
      </c>
    </row>
    <row r="357" spans="1:5" x14ac:dyDescent="0.2">
      <c r="A357" s="2">
        <v>25051</v>
      </c>
      <c r="B357">
        <f>SUMIFS('FRED Graph'!$E:$E,'FRED Graph'!$B:$B,'Party Series Data'!$A357,'FRED Graph'!$C:$C,'Party Series Data'!B$1)</f>
        <v>204000</v>
      </c>
      <c r="C357">
        <f>SUMIFS('FRED Graph'!$E:$E,'FRED Graph'!$B:$B,'Party Series Data'!$A357,'FRED Graph'!$C:$C,'Party Series Data'!C$1)</f>
        <v>0</v>
      </c>
      <c r="D357">
        <f>INDEX('Presidential Data'!$C:$C,MATCH(YEAR(A357),'Presidential Data'!$A:$A,0),1)</f>
        <v>36</v>
      </c>
      <c r="E357" s="7">
        <f t="shared" si="5"/>
        <v>204000</v>
      </c>
    </row>
    <row r="358" spans="1:5" x14ac:dyDescent="0.2">
      <c r="A358" s="2">
        <v>25082</v>
      </c>
      <c r="B358">
        <f>SUMIFS('FRED Graph'!$E:$E,'FRED Graph'!$B:$B,'Party Series Data'!$A358,'FRED Graph'!$C:$C,'Party Series Data'!B$1)</f>
        <v>154000</v>
      </c>
      <c r="C358">
        <f>SUMIFS('FRED Graph'!$E:$E,'FRED Graph'!$B:$B,'Party Series Data'!$A358,'FRED Graph'!$C:$C,'Party Series Data'!C$1)</f>
        <v>0</v>
      </c>
      <c r="D358">
        <f>INDEX('Presidential Data'!$C:$C,MATCH(YEAR(A358),'Presidential Data'!$A:$A,0),1)</f>
        <v>36</v>
      </c>
      <c r="E358" s="7">
        <f t="shared" si="5"/>
        <v>154000</v>
      </c>
    </row>
    <row r="359" spans="1:5" x14ac:dyDescent="0.2">
      <c r="A359" s="2">
        <v>25112</v>
      </c>
      <c r="B359">
        <f>SUMIFS('FRED Graph'!$E:$E,'FRED Graph'!$B:$B,'Party Series Data'!$A359,'FRED Graph'!$C:$C,'Party Series Data'!B$1)</f>
        <v>237000</v>
      </c>
      <c r="C359">
        <f>SUMIFS('FRED Graph'!$E:$E,'FRED Graph'!$B:$B,'Party Series Data'!$A359,'FRED Graph'!$C:$C,'Party Series Data'!C$1)</f>
        <v>0</v>
      </c>
      <c r="D359">
        <f>INDEX('Presidential Data'!$C:$C,MATCH(YEAR(A359),'Presidential Data'!$A:$A,0),1)</f>
        <v>36</v>
      </c>
      <c r="E359" s="7">
        <f t="shared" si="5"/>
        <v>237000</v>
      </c>
    </row>
    <row r="360" spans="1:5" x14ac:dyDescent="0.2">
      <c r="A360" s="2">
        <v>25143</v>
      </c>
      <c r="B360">
        <f>SUMIFS('FRED Graph'!$E:$E,'FRED Graph'!$B:$B,'Party Series Data'!$A360,'FRED Graph'!$C:$C,'Party Series Data'!B$1)</f>
        <v>263000</v>
      </c>
      <c r="C360">
        <f>SUMIFS('FRED Graph'!$E:$E,'FRED Graph'!$B:$B,'Party Series Data'!$A360,'FRED Graph'!$C:$C,'Party Series Data'!C$1)</f>
        <v>0</v>
      </c>
      <c r="D360">
        <f>INDEX('Presidential Data'!$C:$C,MATCH(YEAR(A360),'Presidential Data'!$A:$A,0),1)</f>
        <v>36</v>
      </c>
      <c r="E360" s="7">
        <f t="shared" si="5"/>
        <v>263000</v>
      </c>
    </row>
    <row r="361" spans="1:5" x14ac:dyDescent="0.2">
      <c r="A361" s="2">
        <v>25173</v>
      </c>
      <c r="B361">
        <f>SUMIFS('FRED Graph'!$E:$E,'FRED Graph'!$B:$B,'Party Series Data'!$A361,'FRED Graph'!$C:$C,'Party Series Data'!B$1)</f>
        <v>264000</v>
      </c>
      <c r="C361">
        <f>SUMIFS('FRED Graph'!$E:$E,'FRED Graph'!$B:$B,'Party Series Data'!$A361,'FRED Graph'!$C:$C,'Party Series Data'!C$1)</f>
        <v>0</v>
      </c>
      <c r="D361">
        <f>INDEX('Presidential Data'!$C:$C,MATCH(YEAR(A361),'Presidential Data'!$A:$A,0),1)</f>
        <v>36</v>
      </c>
      <c r="E361" s="7">
        <f t="shared" si="5"/>
        <v>264000</v>
      </c>
    </row>
    <row r="362" spans="1:5" x14ac:dyDescent="0.2">
      <c r="A362" s="2">
        <v>25204</v>
      </c>
      <c r="B362">
        <f>SUMIFS('FRED Graph'!$E:$E,'FRED Graph'!$B:$B,'Party Series Data'!$A362,'FRED Graph'!$C:$C,'Party Series Data'!B$1)</f>
        <v>0</v>
      </c>
      <c r="C362">
        <f>SUMIFS('FRED Graph'!$E:$E,'FRED Graph'!$B:$B,'Party Series Data'!$A362,'FRED Graph'!$C:$C,'Party Series Data'!C$1)</f>
        <v>191000</v>
      </c>
      <c r="D362">
        <f>INDEX('Presidential Data'!$C:$C,MATCH(YEAR(A362),'Presidential Data'!$A:$A,0),1)</f>
        <v>37</v>
      </c>
      <c r="E362" s="7">
        <f t="shared" si="5"/>
        <v>191000</v>
      </c>
    </row>
    <row r="363" spans="1:5" x14ac:dyDescent="0.2">
      <c r="A363" s="2">
        <v>25235</v>
      </c>
      <c r="B363">
        <f>SUMIFS('FRED Graph'!$E:$E,'FRED Graph'!$B:$B,'Party Series Data'!$A363,'FRED Graph'!$C:$C,'Party Series Data'!B$1)</f>
        <v>0</v>
      </c>
      <c r="C363">
        <f>SUMIFS('FRED Graph'!$E:$E,'FRED Graph'!$B:$B,'Party Series Data'!$A363,'FRED Graph'!$C:$C,'Party Series Data'!C$1)</f>
        <v>260000</v>
      </c>
      <c r="D363">
        <f>INDEX('Presidential Data'!$C:$C,MATCH(YEAR(A363),'Presidential Data'!$A:$A,0),1)</f>
        <v>37</v>
      </c>
      <c r="E363" s="7">
        <f t="shared" si="5"/>
        <v>260000</v>
      </c>
    </row>
    <row r="364" spans="1:5" x14ac:dyDescent="0.2">
      <c r="A364" s="2">
        <v>25263</v>
      </c>
      <c r="B364">
        <f>SUMIFS('FRED Graph'!$E:$E,'FRED Graph'!$B:$B,'Party Series Data'!$A364,'FRED Graph'!$C:$C,'Party Series Data'!B$1)</f>
        <v>0</v>
      </c>
      <c r="C364">
        <f>SUMIFS('FRED Graph'!$E:$E,'FRED Graph'!$B:$B,'Party Series Data'!$A364,'FRED Graph'!$C:$C,'Party Series Data'!C$1)</f>
        <v>206000</v>
      </c>
      <c r="D364">
        <f>INDEX('Presidential Data'!$C:$C,MATCH(YEAR(A364),'Presidential Data'!$A:$A,0),1)</f>
        <v>37</v>
      </c>
      <c r="E364" s="7">
        <f t="shared" si="5"/>
        <v>206000</v>
      </c>
    </row>
    <row r="365" spans="1:5" x14ac:dyDescent="0.2">
      <c r="A365" s="2">
        <v>25294</v>
      </c>
      <c r="B365">
        <f>SUMIFS('FRED Graph'!$E:$E,'FRED Graph'!$B:$B,'Party Series Data'!$A365,'FRED Graph'!$C:$C,'Party Series Data'!B$1)</f>
        <v>0</v>
      </c>
      <c r="C365">
        <f>SUMIFS('FRED Graph'!$E:$E,'FRED Graph'!$B:$B,'Party Series Data'!$A365,'FRED Graph'!$C:$C,'Party Series Data'!C$1)</f>
        <v>167000</v>
      </c>
      <c r="D365">
        <f>INDEX('Presidential Data'!$C:$C,MATCH(YEAR(A365),'Presidential Data'!$A:$A,0),1)</f>
        <v>37</v>
      </c>
      <c r="E365" s="7">
        <f t="shared" si="5"/>
        <v>167000</v>
      </c>
    </row>
    <row r="366" spans="1:5" x14ac:dyDescent="0.2">
      <c r="A366" s="2">
        <v>25324</v>
      </c>
      <c r="B366">
        <f>SUMIFS('FRED Graph'!$E:$E,'FRED Graph'!$B:$B,'Party Series Data'!$A366,'FRED Graph'!$C:$C,'Party Series Data'!B$1)</f>
        <v>0</v>
      </c>
      <c r="C366">
        <f>SUMIFS('FRED Graph'!$E:$E,'FRED Graph'!$B:$B,'Party Series Data'!$A366,'FRED Graph'!$C:$C,'Party Series Data'!C$1)</f>
        <v>256000</v>
      </c>
      <c r="D366">
        <f>INDEX('Presidential Data'!$C:$C,MATCH(YEAR(A366),'Presidential Data'!$A:$A,0),1)</f>
        <v>37</v>
      </c>
      <c r="E366" s="7">
        <f t="shared" si="5"/>
        <v>256000</v>
      </c>
    </row>
    <row r="367" spans="1:5" x14ac:dyDescent="0.2">
      <c r="A367" s="2">
        <v>25355</v>
      </c>
      <c r="B367">
        <f>SUMIFS('FRED Graph'!$E:$E,'FRED Graph'!$B:$B,'Party Series Data'!$A367,'FRED Graph'!$C:$C,'Party Series Data'!B$1)</f>
        <v>0</v>
      </c>
      <c r="C367">
        <f>SUMIFS('FRED Graph'!$E:$E,'FRED Graph'!$B:$B,'Party Series Data'!$A367,'FRED Graph'!$C:$C,'Party Series Data'!C$1)</f>
        <v>308000</v>
      </c>
      <c r="D367">
        <f>INDEX('Presidential Data'!$C:$C,MATCH(YEAR(A367),'Presidential Data'!$A:$A,0),1)</f>
        <v>37</v>
      </c>
      <c r="E367" s="7">
        <f t="shared" si="5"/>
        <v>308000</v>
      </c>
    </row>
    <row r="368" spans="1:5" x14ac:dyDescent="0.2">
      <c r="A368" s="2">
        <v>25385</v>
      </c>
      <c r="B368">
        <f>SUMIFS('FRED Graph'!$E:$E,'FRED Graph'!$B:$B,'Party Series Data'!$A368,'FRED Graph'!$C:$C,'Party Series Data'!B$1)</f>
        <v>0</v>
      </c>
      <c r="C368">
        <f>SUMIFS('FRED Graph'!$E:$E,'FRED Graph'!$B:$B,'Party Series Data'!$A368,'FRED Graph'!$C:$C,'Party Series Data'!C$1)</f>
        <v>93000</v>
      </c>
      <c r="D368">
        <f>INDEX('Presidential Data'!$C:$C,MATCH(YEAR(A368),'Presidential Data'!$A:$A,0),1)</f>
        <v>37</v>
      </c>
      <c r="E368" s="7">
        <f t="shared" si="5"/>
        <v>93000</v>
      </c>
    </row>
    <row r="369" spans="1:5" x14ac:dyDescent="0.2">
      <c r="A369" s="2">
        <v>25416</v>
      </c>
      <c r="B369">
        <f>SUMIFS('FRED Graph'!$E:$E,'FRED Graph'!$B:$B,'Party Series Data'!$A369,'FRED Graph'!$C:$C,'Party Series Data'!B$1)</f>
        <v>0</v>
      </c>
      <c r="C369">
        <f>SUMIFS('FRED Graph'!$E:$E,'FRED Graph'!$B:$B,'Party Series Data'!$A369,'FRED Graph'!$C:$C,'Party Series Data'!C$1)</f>
        <v>279000</v>
      </c>
      <c r="D369">
        <f>INDEX('Presidential Data'!$C:$C,MATCH(YEAR(A369),'Presidential Data'!$A:$A,0),1)</f>
        <v>37</v>
      </c>
      <c r="E369" s="7">
        <f t="shared" si="5"/>
        <v>279000</v>
      </c>
    </row>
    <row r="370" spans="1:5" x14ac:dyDescent="0.2">
      <c r="A370" s="2">
        <v>25447</v>
      </c>
      <c r="B370">
        <f>SUMIFS('FRED Graph'!$E:$E,'FRED Graph'!$B:$B,'Party Series Data'!$A370,'FRED Graph'!$C:$C,'Party Series Data'!B$1)</f>
        <v>0</v>
      </c>
      <c r="C370">
        <f>SUMIFS('FRED Graph'!$E:$E,'FRED Graph'!$B:$B,'Party Series Data'!$A370,'FRED Graph'!$C:$C,'Party Series Data'!C$1)</f>
        <v>-94000</v>
      </c>
      <c r="D370">
        <f>INDEX('Presidential Data'!$C:$C,MATCH(YEAR(A370),'Presidential Data'!$A:$A,0),1)</f>
        <v>37</v>
      </c>
      <c r="E370" s="7">
        <f t="shared" si="5"/>
        <v>-94000</v>
      </c>
    </row>
    <row r="371" spans="1:5" x14ac:dyDescent="0.2">
      <c r="A371" s="2">
        <v>25477</v>
      </c>
      <c r="B371">
        <f>SUMIFS('FRED Graph'!$E:$E,'FRED Graph'!$B:$B,'Party Series Data'!$A371,'FRED Graph'!$C:$C,'Party Series Data'!B$1)</f>
        <v>0</v>
      </c>
      <c r="C371">
        <f>SUMIFS('FRED Graph'!$E:$E,'FRED Graph'!$B:$B,'Party Series Data'!$A371,'FRED Graph'!$C:$C,'Party Series Data'!C$1)</f>
        <v>207000</v>
      </c>
      <c r="D371">
        <f>INDEX('Presidential Data'!$C:$C,MATCH(YEAR(A371),'Presidential Data'!$A:$A,0),1)</f>
        <v>37</v>
      </c>
      <c r="E371" s="7">
        <f t="shared" si="5"/>
        <v>207000</v>
      </c>
    </row>
    <row r="372" spans="1:5" x14ac:dyDescent="0.2">
      <c r="A372" s="2">
        <v>25508</v>
      </c>
      <c r="B372">
        <f>SUMIFS('FRED Graph'!$E:$E,'FRED Graph'!$B:$B,'Party Series Data'!$A372,'FRED Graph'!$C:$C,'Party Series Data'!B$1)</f>
        <v>0</v>
      </c>
      <c r="C372">
        <f>SUMIFS('FRED Graph'!$E:$E,'FRED Graph'!$B:$B,'Party Series Data'!$A372,'FRED Graph'!$C:$C,'Party Series Data'!C$1)</f>
        <v>-35000</v>
      </c>
      <c r="D372">
        <f>INDEX('Presidential Data'!$C:$C,MATCH(YEAR(A372),'Presidential Data'!$A:$A,0),1)</f>
        <v>37</v>
      </c>
      <c r="E372" s="7">
        <f t="shared" si="5"/>
        <v>-35000</v>
      </c>
    </row>
    <row r="373" spans="1:5" x14ac:dyDescent="0.2">
      <c r="A373" s="2">
        <v>25538</v>
      </c>
      <c r="B373">
        <f>SUMIFS('FRED Graph'!$E:$E,'FRED Graph'!$B:$B,'Party Series Data'!$A373,'FRED Graph'!$C:$C,'Party Series Data'!B$1)</f>
        <v>0</v>
      </c>
      <c r="C373">
        <f>SUMIFS('FRED Graph'!$E:$E,'FRED Graph'!$B:$B,'Party Series Data'!$A373,'FRED Graph'!$C:$C,'Party Series Data'!C$1)</f>
        <v>155000</v>
      </c>
      <c r="D373">
        <f>INDEX('Presidential Data'!$C:$C,MATCH(YEAR(A373),'Presidential Data'!$A:$A,0),1)</f>
        <v>37</v>
      </c>
      <c r="E373" s="7">
        <f t="shared" si="5"/>
        <v>155000</v>
      </c>
    </row>
    <row r="374" spans="1:5" x14ac:dyDescent="0.2">
      <c r="A374" s="2">
        <v>25569</v>
      </c>
      <c r="B374">
        <f>SUMIFS('FRED Graph'!$E:$E,'FRED Graph'!$B:$B,'Party Series Data'!$A374,'FRED Graph'!$C:$C,'Party Series Data'!B$1)</f>
        <v>0</v>
      </c>
      <c r="C374">
        <f>SUMIFS('FRED Graph'!$E:$E,'FRED Graph'!$B:$B,'Party Series Data'!$A374,'FRED Graph'!$C:$C,'Party Series Data'!C$1)</f>
        <v>-65000</v>
      </c>
      <c r="D374">
        <f>INDEX('Presidential Data'!$C:$C,MATCH(YEAR(A374),'Presidential Data'!$A:$A,0),1)</f>
        <v>37</v>
      </c>
      <c r="E374" s="7">
        <f t="shared" si="5"/>
        <v>-65000</v>
      </c>
    </row>
    <row r="375" spans="1:5" x14ac:dyDescent="0.2">
      <c r="A375" s="2">
        <v>25600</v>
      </c>
      <c r="B375">
        <f>SUMIFS('FRED Graph'!$E:$E,'FRED Graph'!$B:$B,'Party Series Data'!$A375,'FRED Graph'!$C:$C,'Party Series Data'!B$1)</f>
        <v>0</v>
      </c>
      <c r="C375">
        <f>SUMIFS('FRED Graph'!$E:$E,'FRED Graph'!$B:$B,'Party Series Data'!$A375,'FRED Graph'!$C:$C,'Party Series Data'!C$1)</f>
        <v>129000</v>
      </c>
      <c r="D375">
        <f>INDEX('Presidential Data'!$C:$C,MATCH(YEAR(A375),'Presidential Data'!$A:$A,0),1)</f>
        <v>37</v>
      </c>
      <c r="E375" s="7">
        <f t="shared" si="5"/>
        <v>129000</v>
      </c>
    </row>
    <row r="376" spans="1:5" x14ac:dyDescent="0.2">
      <c r="A376" s="2">
        <v>25628</v>
      </c>
      <c r="B376">
        <f>SUMIFS('FRED Graph'!$E:$E,'FRED Graph'!$B:$B,'Party Series Data'!$A376,'FRED Graph'!$C:$C,'Party Series Data'!B$1)</f>
        <v>0</v>
      </c>
      <c r="C376">
        <f>SUMIFS('FRED Graph'!$E:$E,'FRED Graph'!$B:$B,'Party Series Data'!$A376,'FRED Graph'!$C:$C,'Party Series Data'!C$1)</f>
        <v>146000</v>
      </c>
      <c r="D376">
        <f>INDEX('Presidential Data'!$C:$C,MATCH(YEAR(A376),'Presidential Data'!$A:$A,0),1)</f>
        <v>37</v>
      </c>
      <c r="E376" s="7">
        <f t="shared" si="5"/>
        <v>146000</v>
      </c>
    </row>
    <row r="377" spans="1:5" x14ac:dyDescent="0.2">
      <c r="A377" s="2">
        <v>25659</v>
      </c>
      <c r="B377">
        <f>SUMIFS('FRED Graph'!$E:$E,'FRED Graph'!$B:$B,'Party Series Data'!$A377,'FRED Graph'!$C:$C,'Party Series Data'!B$1)</f>
        <v>0</v>
      </c>
      <c r="C377">
        <f>SUMIFS('FRED Graph'!$E:$E,'FRED Graph'!$B:$B,'Party Series Data'!$A377,'FRED Graph'!$C:$C,'Party Series Data'!C$1)</f>
        <v>-103000</v>
      </c>
      <c r="D377">
        <f>INDEX('Presidential Data'!$C:$C,MATCH(YEAR(A377),'Presidential Data'!$A:$A,0),1)</f>
        <v>37</v>
      </c>
      <c r="E377" s="7">
        <f t="shared" si="5"/>
        <v>-103000</v>
      </c>
    </row>
    <row r="378" spans="1:5" x14ac:dyDescent="0.2">
      <c r="A378" s="2">
        <v>25689</v>
      </c>
      <c r="B378">
        <f>SUMIFS('FRED Graph'!$E:$E,'FRED Graph'!$B:$B,'Party Series Data'!$A378,'FRED Graph'!$C:$C,'Party Series Data'!B$1)</f>
        <v>0</v>
      </c>
      <c r="C378">
        <f>SUMIFS('FRED Graph'!$E:$E,'FRED Graph'!$B:$B,'Party Series Data'!$A378,'FRED Graph'!$C:$C,'Party Series Data'!C$1)</f>
        <v>-224000</v>
      </c>
      <c r="D378">
        <f>INDEX('Presidential Data'!$C:$C,MATCH(YEAR(A378),'Presidential Data'!$A:$A,0),1)</f>
        <v>37</v>
      </c>
      <c r="E378" s="7">
        <f t="shared" si="5"/>
        <v>-224000</v>
      </c>
    </row>
    <row r="379" spans="1:5" x14ac:dyDescent="0.2">
      <c r="A379" s="2">
        <v>25720</v>
      </c>
      <c r="B379">
        <f>SUMIFS('FRED Graph'!$E:$E,'FRED Graph'!$B:$B,'Party Series Data'!$A379,'FRED Graph'!$C:$C,'Party Series Data'!B$1)</f>
        <v>0</v>
      </c>
      <c r="C379">
        <f>SUMIFS('FRED Graph'!$E:$E,'FRED Graph'!$B:$B,'Party Series Data'!$A379,'FRED Graph'!$C:$C,'Party Series Data'!C$1)</f>
        <v>-95000</v>
      </c>
      <c r="D379">
        <f>INDEX('Presidential Data'!$C:$C,MATCH(YEAR(A379),'Presidential Data'!$A:$A,0),1)</f>
        <v>37</v>
      </c>
      <c r="E379" s="7">
        <f t="shared" si="5"/>
        <v>-95000</v>
      </c>
    </row>
    <row r="380" spans="1:5" x14ac:dyDescent="0.2">
      <c r="A380" s="2">
        <v>25750</v>
      </c>
      <c r="B380">
        <f>SUMIFS('FRED Graph'!$E:$E,'FRED Graph'!$B:$B,'Party Series Data'!$A380,'FRED Graph'!$C:$C,'Party Series Data'!B$1)</f>
        <v>0</v>
      </c>
      <c r="C380">
        <f>SUMIFS('FRED Graph'!$E:$E,'FRED Graph'!$B:$B,'Party Series Data'!$A380,'FRED Graph'!$C:$C,'Party Series Data'!C$1)</f>
        <v>24000</v>
      </c>
      <c r="D380">
        <f>INDEX('Presidential Data'!$C:$C,MATCH(YEAR(A380),'Presidential Data'!$A:$A,0),1)</f>
        <v>37</v>
      </c>
      <c r="E380" s="7">
        <f t="shared" si="5"/>
        <v>24000</v>
      </c>
    </row>
    <row r="381" spans="1:5" x14ac:dyDescent="0.2">
      <c r="A381" s="2">
        <v>25781</v>
      </c>
      <c r="B381">
        <f>SUMIFS('FRED Graph'!$E:$E,'FRED Graph'!$B:$B,'Party Series Data'!$A381,'FRED Graph'!$C:$C,'Party Series Data'!B$1)</f>
        <v>0</v>
      </c>
      <c r="C381">
        <f>SUMIFS('FRED Graph'!$E:$E,'FRED Graph'!$B:$B,'Party Series Data'!$A381,'FRED Graph'!$C:$C,'Party Series Data'!C$1)</f>
        <v>-116000</v>
      </c>
      <c r="D381">
        <f>INDEX('Presidential Data'!$C:$C,MATCH(YEAR(A381),'Presidential Data'!$A:$A,0),1)</f>
        <v>37</v>
      </c>
      <c r="E381" s="7">
        <f t="shared" si="5"/>
        <v>-116000</v>
      </c>
    </row>
    <row r="382" spans="1:5" x14ac:dyDescent="0.2">
      <c r="A382" s="2">
        <v>25812</v>
      </c>
      <c r="B382">
        <f>SUMIFS('FRED Graph'!$E:$E,'FRED Graph'!$B:$B,'Party Series Data'!$A382,'FRED Graph'!$C:$C,'Party Series Data'!B$1)</f>
        <v>0</v>
      </c>
      <c r="C382">
        <f>SUMIFS('FRED Graph'!$E:$E,'FRED Graph'!$B:$B,'Party Series Data'!$A382,'FRED Graph'!$C:$C,'Party Series Data'!C$1)</f>
        <v>7000</v>
      </c>
      <c r="D382">
        <f>INDEX('Presidential Data'!$C:$C,MATCH(YEAR(A382),'Presidential Data'!$A:$A,0),1)</f>
        <v>37</v>
      </c>
      <c r="E382" s="7">
        <f t="shared" si="5"/>
        <v>7000</v>
      </c>
    </row>
    <row r="383" spans="1:5" x14ac:dyDescent="0.2">
      <c r="A383" s="2">
        <v>25842</v>
      </c>
      <c r="B383">
        <f>SUMIFS('FRED Graph'!$E:$E,'FRED Graph'!$B:$B,'Party Series Data'!$A383,'FRED Graph'!$C:$C,'Party Series Data'!B$1)</f>
        <v>0</v>
      </c>
      <c r="C383">
        <f>SUMIFS('FRED Graph'!$E:$E,'FRED Graph'!$B:$B,'Party Series Data'!$A383,'FRED Graph'!$C:$C,'Party Series Data'!C$1)</f>
        <v>-423000</v>
      </c>
      <c r="D383">
        <f>INDEX('Presidential Data'!$C:$C,MATCH(YEAR(A383),'Presidential Data'!$A:$A,0),1)</f>
        <v>37</v>
      </c>
      <c r="E383" s="7">
        <f t="shared" si="5"/>
        <v>-423000</v>
      </c>
    </row>
    <row r="384" spans="1:5" x14ac:dyDescent="0.2">
      <c r="A384" s="2">
        <v>25873</v>
      </c>
      <c r="B384">
        <f>SUMIFS('FRED Graph'!$E:$E,'FRED Graph'!$B:$B,'Party Series Data'!$A384,'FRED Graph'!$C:$C,'Party Series Data'!B$1)</f>
        <v>0</v>
      </c>
      <c r="C384">
        <f>SUMIFS('FRED Graph'!$E:$E,'FRED Graph'!$B:$B,'Party Series Data'!$A384,'FRED Graph'!$C:$C,'Party Series Data'!C$1)</f>
        <v>-112000</v>
      </c>
      <c r="D384">
        <f>INDEX('Presidential Data'!$C:$C,MATCH(YEAR(A384),'Presidential Data'!$A:$A,0),1)</f>
        <v>37</v>
      </c>
      <c r="E384" s="7">
        <f t="shared" si="5"/>
        <v>-112000</v>
      </c>
    </row>
    <row r="385" spans="1:5" x14ac:dyDescent="0.2">
      <c r="A385" s="2">
        <v>25903</v>
      </c>
      <c r="B385">
        <f>SUMIFS('FRED Graph'!$E:$E,'FRED Graph'!$B:$B,'Party Series Data'!$A385,'FRED Graph'!$C:$C,'Party Series Data'!B$1)</f>
        <v>0</v>
      </c>
      <c r="C385">
        <f>SUMIFS('FRED Graph'!$E:$E,'FRED Graph'!$B:$B,'Party Series Data'!$A385,'FRED Graph'!$C:$C,'Party Series Data'!C$1)</f>
        <v>383000</v>
      </c>
      <c r="D385">
        <f>INDEX('Presidential Data'!$C:$C,MATCH(YEAR(A385),'Presidential Data'!$A:$A,0),1)</f>
        <v>37</v>
      </c>
      <c r="E385" s="7">
        <f t="shared" si="5"/>
        <v>383000</v>
      </c>
    </row>
    <row r="386" spans="1:5" x14ac:dyDescent="0.2">
      <c r="A386" s="2">
        <v>25934</v>
      </c>
      <c r="B386">
        <f>SUMIFS('FRED Graph'!$E:$E,'FRED Graph'!$B:$B,'Party Series Data'!$A386,'FRED Graph'!$C:$C,'Party Series Data'!B$1)</f>
        <v>0</v>
      </c>
      <c r="C386">
        <f>SUMIFS('FRED Graph'!$E:$E,'FRED Graph'!$B:$B,'Party Series Data'!$A386,'FRED Graph'!$C:$C,'Party Series Data'!C$1)</f>
        <v>73000</v>
      </c>
      <c r="D386">
        <f>INDEX('Presidential Data'!$C:$C,MATCH(YEAR(A386),'Presidential Data'!$A:$A,0),1)</f>
        <v>37</v>
      </c>
      <c r="E386" s="7">
        <f t="shared" si="5"/>
        <v>73000</v>
      </c>
    </row>
    <row r="387" spans="1:5" x14ac:dyDescent="0.2">
      <c r="A387" s="2">
        <v>25965</v>
      </c>
      <c r="B387">
        <f>SUMIFS('FRED Graph'!$E:$E,'FRED Graph'!$B:$B,'Party Series Data'!$A387,'FRED Graph'!$C:$C,'Party Series Data'!B$1)</f>
        <v>0</v>
      </c>
      <c r="C387">
        <f>SUMIFS('FRED Graph'!$E:$E,'FRED Graph'!$B:$B,'Party Series Data'!$A387,'FRED Graph'!$C:$C,'Party Series Data'!C$1)</f>
        <v>-58000</v>
      </c>
      <c r="D387">
        <f>INDEX('Presidential Data'!$C:$C,MATCH(YEAR(A387),'Presidential Data'!$A:$A,0),1)</f>
        <v>37</v>
      </c>
      <c r="E387" s="7">
        <f t="shared" ref="E387:E450" si="6">B387+C387</f>
        <v>-58000</v>
      </c>
    </row>
    <row r="388" spans="1:5" x14ac:dyDescent="0.2">
      <c r="A388" s="2">
        <v>25993</v>
      </c>
      <c r="B388">
        <f>SUMIFS('FRED Graph'!$E:$E,'FRED Graph'!$B:$B,'Party Series Data'!$A388,'FRED Graph'!$C:$C,'Party Series Data'!B$1)</f>
        <v>0</v>
      </c>
      <c r="C388">
        <f>SUMIFS('FRED Graph'!$E:$E,'FRED Graph'!$B:$B,'Party Series Data'!$A388,'FRED Graph'!$C:$C,'Party Series Data'!C$1)</f>
        <v>53000</v>
      </c>
      <c r="D388">
        <f>INDEX('Presidential Data'!$C:$C,MATCH(YEAR(A388),'Presidential Data'!$A:$A,0),1)</f>
        <v>37</v>
      </c>
      <c r="E388" s="7">
        <f t="shared" si="6"/>
        <v>53000</v>
      </c>
    </row>
    <row r="389" spans="1:5" x14ac:dyDescent="0.2">
      <c r="A389" s="2">
        <v>26024</v>
      </c>
      <c r="B389">
        <f>SUMIFS('FRED Graph'!$E:$E,'FRED Graph'!$B:$B,'Party Series Data'!$A389,'FRED Graph'!$C:$C,'Party Series Data'!B$1)</f>
        <v>0</v>
      </c>
      <c r="C389">
        <f>SUMIFS('FRED Graph'!$E:$E,'FRED Graph'!$B:$B,'Party Series Data'!$A389,'FRED Graph'!$C:$C,'Party Series Data'!C$1)</f>
        <v>176000</v>
      </c>
      <c r="D389">
        <f>INDEX('Presidential Data'!$C:$C,MATCH(YEAR(A389),'Presidential Data'!$A:$A,0),1)</f>
        <v>37</v>
      </c>
      <c r="E389" s="7">
        <f t="shared" si="6"/>
        <v>176000</v>
      </c>
    </row>
    <row r="390" spans="1:5" x14ac:dyDescent="0.2">
      <c r="A390" s="2">
        <v>26054</v>
      </c>
      <c r="B390">
        <f>SUMIFS('FRED Graph'!$E:$E,'FRED Graph'!$B:$B,'Party Series Data'!$A390,'FRED Graph'!$C:$C,'Party Series Data'!B$1)</f>
        <v>0</v>
      </c>
      <c r="C390">
        <f>SUMIFS('FRED Graph'!$E:$E,'FRED Graph'!$B:$B,'Party Series Data'!$A390,'FRED Graph'!$C:$C,'Party Series Data'!C$1)</f>
        <v>211000</v>
      </c>
      <c r="D390">
        <f>INDEX('Presidential Data'!$C:$C,MATCH(YEAR(A390),'Presidential Data'!$A:$A,0),1)</f>
        <v>37</v>
      </c>
      <c r="E390" s="7">
        <f t="shared" si="6"/>
        <v>211000</v>
      </c>
    </row>
    <row r="391" spans="1:5" x14ac:dyDescent="0.2">
      <c r="A391" s="2">
        <v>26085</v>
      </c>
      <c r="B391">
        <f>SUMIFS('FRED Graph'!$E:$E,'FRED Graph'!$B:$B,'Party Series Data'!$A391,'FRED Graph'!$C:$C,'Party Series Data'!B$1)</f>
        <v>0</v>
      </c>
      <c r="C391">
        <f>SUMIFS('FRED Graph'!$E:$E,'FRED Graph'!$B:$B,'Party Series Data'!$A391,'FRED Graph'!$C:$C,'Party Series Data'!C$1)</f>
        <v>7000</v>
      </c>
      <c r="D391">
        <f>INDEX('Presidential Data'!$C:$C,MATCH(YEAR(A391),'Presidential Data'!$A:$A,0),1)</f>
        <v>37</v>
      </c>
      <c r="E391" s="7">
        <f t="shared" si="6"/>
        <v>7000</v>
      </c>
    </row>
    <row r="392" spans="1:5" x14ac:dyDescent="0.2">
      <c r="A392" s="2">
        <v>26115</v>
      </c>
      <c r="B392">
        <f>SUMIFS('FRED Graph'!$E:$E,'FRED Graph'!$B:$B,'Party Series Data'!$A392,'FRED Graph'!$C:$C,'Party Series Data'!B$1)</f>
        <v>0</v>
      </c>
      <c r="C392">
        <f>SUMIFS('FRED Graph'!$E:$E,'FRED Graph'!$B:$B,'Party Series Data'!$A392,'FRED Graph'!$C:$C,'Party Series Data'!C$1)</f>
        <v>61000</v>
      </c>
      <c r="D392">
        <f>INDEX('Presidential Data'!$C:$C,MATCH(YEAR(A392),'Presidential Data'!$A:$A,0),1)</f>
        <v>37</v>
      </c>
      <c r="E392" s="7">
        <f t="shared" si="6"/>
        <v>61000</v>
      </c>
    </row>
    <row r="393" spans="1:5" x14ac:dyDescent="0.2">
      <c r="A393" s="2">
        <v>26146</v>
      </c>
      <c r="B393">
        <f>SUMIFS('FRED Graph'!$E:$E,'FRED Graph'!$B:$B,'Party Series Data'!$A393,'FRED Graph'!$C:$C,'Party Series Data'!B$1)</f>
        <v>0</v>
      </c>
      <c r="C393">
        <f>SUMIFS('FRED Graph'!$E:$E,'FRED Graph'!$B:$B,'Party Series Data'!$A393,'FRED Graph'!$C:$C,'Party Series Data'!C$1)</f>
        <v>58000</v>
      </c>
      <c r="D393">
        <f>INDEX('Presidential Data'!$C:$C,MATCH(YEAR(A393),'Presidential Data'!$A:$A,0),1)</f>
        <v>37</v>
      </c>
      <c r="E393" s="7">
        <f t="shared" si="6"/>
        <v>58000</v>
      </c>
    </row>
    <row r="394" spans="1:5" x14ac:dyDescent="0.2">
      <c r="A394" s="2">
        <v>26177</v>
      </c>
      <c r="B394">
        <f>SUMIFS('FRED Graph'!$E:$E,'FRED Graph'!$B:$B,'Party Series Data'!$A394,'FRED Graph'!$C:$C,'Party Series Data'!B$1)</f>
        <v>0</v>
      </c>
      <c r="C394">
        <f>SUMIFS('FRED Graph'!$E:$E,'FRED Graph'!$B:$B,'Party Series Data'!$A394,'FRED Graph'!$C:$C,'Party Series Data'!C$1)</f>
        <v>241000</v>
      </c>
      <c r="D394">
        <f>INDEX('Presidential Data'!$C:$C,MATCH(YEAR(A394),'Presidential Data'!$A:$A,0),1)</f>
        <v>37</v>
      </c>
      <c r="E394" s="7">
        <f t="shared" si="6"/>
        <v>241000</v>
      </c>
    </row>
    <row r="395" spans="1:5" x14ac:dyDescent="0.2">
      <c r="A395" s="2">
        <v>26207</v>
      </c>
      <c r="B395">
        <f>SUMIFS('FRED Graph'!$E:$E,'FRED Graph'!$B:$B,'Party Series Data'!$A395,'FRED Graph'!$C:$C,'Party Series Data'!B$1)</f>
        <v>0</v>
      </c>
      <c r="C395">
        <f>SUMIFS('FRED Graph'!$E:$E,'FRED Graph'!$B:$B,'Party Series Data'!$A395,'FRED Graph'!$C:$C,'Party Series Data'!C$1)</f>
        <v>28000</v>
      </c>
      <c r="D395">
        <f>INDEX('Presidential Data'!$C:$C,MATCH(YEAR(A395),'Presidential Data'!$A:$A,0),1)</f>
        <v>37</v>
      </c>
      <c r="E395" s="7">
        <f t="shared" si="6"/>
        <v>28000</v>
      </c>
    </row>
    <row r="396" spans="1:5" x14ac:dyDescent="0.2">
      <c r="A396" s="2">
        <v>26238</v>
      </c>
      <c r="B396">
        <f>SUMIFS('FRED Graph'!$E:$E,'FRED Graph'!$B:$B,'Party Series Data'!$A396,'FRED Graph'!$C:$C,'Party Series Data'!B$1)</f>
        <v>0</v>
      </c>
      <c r="C396">
        <f>SUMIFS('FRED Graph'!$E:$E,'FRED Graph'!$B:$B,'Party Series Data'!$A396,'FRED Graph'!$C:$C,'Party Series Data'!C$1)</f>
        <v>205000</v>
      </c>
      <c r="D396">
        <f>INDEX('Presidential Data'!$C:$C,MATCH(YEAR(A396),'Presidential Data'!$A:$A,0),1)</f>
        <v>37</v>
      </c>
      <c r="E396" s="7">
        <f t="shared" si="6"/>
        <v>205000</v>
      </c>
    </row>
    <row r="397" spans="1:5" x14ac:dyDescent="0.2">
      <c r="A397" s="2">
        <v>26268</v>
      </c>
      <c r="B397">
        <f>SUMIFS('FRED Graph'!$E:$E,'FRED Graph'!$B:$B,'Party Series Data'!$A397,'FRED Graph'!$C:$C,'Party Series Data'!B$1)</f>
        <v>0</v>
      </c>
      <c r="C397">
        <f>SUMIFS('FRED Graph'!$E:$E,'FRED Graph'!$B:$B,'Party Series Data'!$A397,'FRED Graph'!$C:$C,'Party Series Data'!C$1)</f>
        <v>262000</v>
      </c>
      <c r="D397">
        <f>INDEX('Presidential Data'!$C:$C,MATCH(YEAR(A397),'Presidential Data'!$A:$A,0),1)</f>
        <v>37</v>
      </c>
      <c r="E397" s="7">
        <f t="shared" si="6"/>
        <v>262000</v>
      </c>
    </row>
    <row r="398" spans="1:5" x14ac:dyDescent="0.2">
      <c r="A398" s="2">
        <v>26299</v>
      </c>
      <c r="B398">
        <f>SUMIFS('FRED Graph'!$E:$E,'FRED Graph'!$B:$B,'Party Series Data'!$A398,'FRED Graph'!$C:$C,'Party Series Data'!B$1)</f>
        <v>0</v>
      </c>
      <c r="C398">
        <f>SUMIFS('FRED Graph'!$E:$E,'FRED Graph'!$B:$B,'Party Series Data'!$A398,'FRED Graph'!$C:$C,'Party Series Data'!C$1)</f>
        <v>332000</v>
      </c>
      <c r="D398">
        <f>INDEX('Presidential Data'!$C:$C,MATCH(YEAR(A398),'Presidential Data'!$A:$A,0),1)</f>
        <v>37</v>
      </c>
      <c r="E398" s="7">
        <f t="shared" si="6"/>
        <v>332000</v>
      </c>
    </row>
    <row r="399" spans="1:5" x14ac:dyDescent="0.2">
      <c r="A399" s="2">
        <v>26330</v>
      </c>
      <c r="B399">
        <f>SUMIFS('FRED Graph'!$E:$E,'FRED Graph'!$B:$B,'Party Series Data'!$A399,'FRED Graph'!$C:$C,'Party Series Data'!B$1)</f>
        <v>0</v>
      </c>
      <c r="C399">
        <f>SUMIFS('FRED Graph'!$E:$E,'FRED Graph'!$B:$B,'Party Series Data'!$A399,'FRED Graph'!$C:$C,'Party Series Data'!C$1)</f>
        <v>207000</v>
      </c>
      <c r="D399">
        <f>INDEX('Presidential Data'!$C:$C,MATCH(YEAR(A399),'Presidential Data'!$A:$A,0),1)</f>
        <v>37</v>
      </c>
      <c r="E399" s="7">
        <f t="shared" si="6"/>
        <v>207000</v>
      </c>
    </row>
    <row r="400" spans="1:5" x14ac:dyDescent="0.2">
      <c r="A400" s="2">
        <v>26359</v>
      </c>
      <c r="B400">
        <f>SUMIFS('FRED Graph'!$E:$E,'FRED Graph'!$B:$B,'Party Series Data'!$A400,'FRED Graph'!$C:$C,'Party Series Data'!B$1)</f>
        <v>0</v>
      </c>
      <c r="C400">
        <f>SUMIFS('FRED Graph'!$E:$E,'FRED Graph'!$B:$B,'Party Series Data'!$A400,'FRED Graph'!$C:$C,'Party Series Data'!C$1)</f>
        <v>296000</v>
      </c>
      <c r="D400">
        <f>INDEX('Presidential Data'!$C:$C,MATCH(YEAR(A400),'Presidential Data'!$A:$A,0),1)</f>
        <v>37</v>
      </c>
      <c r="E400" s="7">
        <f t="shared" si="6"/>
        <v>296000</v>
      </c>
    </row>
    <row r="401" spans="1:5" x14ac:dyDescent="0.2">
      <c r="A401" s="2">
        <v>26390</v>
      </c>
      <c r="B401">
        <f>SUMIFS('FRED Graph'!$E:$E,'FRED Graph'!$B:$B,'Party Series Data'!$A401,'FRED Graph'!$C:$C,'Party Series Data'!B$1)</f>
        <v>0</v>
      </c>
      <c r="C401">
        <f>SUMIFS('FRED Graph'!$E:$E,'FRED Graph'!$B:$B,'Party Series Data'!$A401,'FRED Graph'!$C:$C,'Party Series Data'!C$1)</f>
        <v>218000</v>
      </c>
      <c r="D401">
        <f>INDEX('Presidential Data'!$C:$C,MATCH(YEAR(A401),'Presidential Data'!$A:$A,0),1)</f>
        <v>37</v>
      </c>
      <c r="E401" s="7">
        <f t="shared" si="6"/>
        <v>218000</v>
      </c>
    </row>
    <row r="402" spans="1:5" x14ac:dyDescent="0.2">
      <c r="A402" s="2">
        <v>26420</v>
      </c>
      <c r="B402">
        <f>SUMIFS('FRED Graph'!$E:$E,'FRED Graph'!$B:$B,'Party Series Data'!$A402,'FRED Graph'!$C:$C,'Party Series Data'!B$1)</f>
        <v>0</v>
      </c>
      <c r="C402">
        <f>SUMIFS('FRED Graph'!$E:$E,'FRED Graph'!$B:$B,'Party Series Data'!$A402,'FRED Graph'!$C:$C,'Party Series Data'!C$1)</f>
        <v>307000</v>
      </c>
      <c r="D402">
        <f>INDEX('Presidential Data'!$C:$C,MATCH(YEAR(A402),'Presidential Data'!$A:$A,0),1)</f>
        <v>37</v>
      </c>
      <c r="E402" s="7">
        <f t="shared" si="6"/>
        <v>307000</v>
      </c>
    </row>
    <row r="403" spans="1:5" x14ac:dyDescent="0.2">
      <c r="A403" s="2">
        <v>26451</v>
      </c>
      <c r="B403">
        <f>SUMIFS('FRED Graph'!$E:$E,'FRED Graph'!$B:$B,'Party Series Data'!$A403,'FRED Graph'!$C:$C,'Party Series Data'!B$1)</f>
        <v>0</v>
      </c>
      <c r="C403">
        <f>SUMIFS('FRED Graph'!$E:$E,'FRED Graph'!$B:$B,'Party Series Data'!$A403,'FRED Graph'!$C:$C,'Party Series Data'!C$1)</f>
        <v>289000</v>
      </c>
      <c r="D403">
        <f>INDEX('Presidential Data'!$C:$C,MATCH(YEAR(A403),'Presidential Data'!$A:$A,0),1)</f>
        <v>37</v>
      </c>
      <c r="E403" s="7">
        <f t="shared" si="6"/>
        <v>289000</v>
      </c>
    </row>
    <row r="404" spans="1:5" x14ac:dyDescent="0.2">
      <c r="A404" s="2">
        <v>26481</v>
      </c>
      <c r="B404">
        <f>SUMIFS('FRED Graph'!$E:$E,'FRED Graph'!$B:$B,'Party Series Data'!$A404,'FRED Graph'!$C:$C,'Party Series Data'!B$1)</f>
        <v>0</v>
      </c>
      <c r="C404">
        <f>SUMIFS('FRED Graph'!$E:$E,'FRED Graph'!$B:$B,'Party Series Data'!$A404,'FRED Graph'!$C:$C,'Party Series Data'!C$1)</f>
        <v>-49000</v>
      </c>
      <c r="D404">
        <f>INDEX('Presidential Data'!$C:$C,MATCH(YEAR(A404),'Presidential Data'!$A:$A,0),1)</f>
        <v>37</v>
      </c>
      <c r="E404" s="7">
        <f t="shared" si="6"/>
        <v>-49000</v>
      </c>
    </row>
    <row r="405" spans="1:5" x14ac:dyDescent="0.2">
      <c r="A405" s="2">
        <v>26512</v>
      </c>
      <c r="B405">
        <f>SUMIFS('FRED Graph'!$E:$E,'FRED Graph'!$B:$B,'Party Series Data'!$A405,'FRED Graph'!$C:$C,'Party Series Data'!B$1)</f>
        <v>0</v>
      </c>
      <c r="C405">
        <f>SUMIFS('FRED Graph'!$E:$E,'FRED Graph'!$B:$B,'Party Series Data'!$A405,'FRED Graph'!$C:$C,'Party Series Data'!C$1)</f>
        <v>432000</v>
      </c>
      <c r="D405">
        <f>INDEX('Presidential Data'!$C:$C,MATCH(YEAR(A405),'Presidential Data'!$A:$A,0),1)</f>
        <v>37</v>
      </c>
      <c r="E405" s="7">
        <f t="shared" si="6"/>
        <v>432000</v>
      </c>
    </row>
    <row r="406" spans="1:5" x14ac:dyDescent="0.2">
      <c r="A406" s="2">
        <v>26543</v>
      </c>
      <c r="B406">
        <f>SUMIFS('FRED Graph'!$E:$E,'FRED Graph'!$B:$B,'Party Series Data'!$A406,'FRED Graph'!$C:$C,'Party Series Data'!B$1)</f>
        <v>0</v>
      </c>
      <c r="C406">
        <f>SUMIFS('FRED Graph'!$E:$E,'FRED Graph'!$B:$B,'Party Series Data'!$A406,'FRED Graph'!$C:$C,'Party Series Data'!C$1)</f>
        <v>123000</v>
      </c>
      <c r="D406">
        <f>INDEX('Presidential Data'!$C:$C,MATCH(YEAR(A406),'Presidential Data'!$A:$A,0),1)</f>
        <v>37</v>
      </c>
      <c r="E406" s="7">
        <f t="shared" si="6"/>
        <v>123000</v>
      </c>
    </row>
    <row r="407" spans="1:5" x14ac:dyDescent="0.2">
      <c r="A407" s="2">
        <v>26573</v>
      </c>
      <c r="B407">
        <f>SUMIFS('FRED Graph'!$E:$E,'FRED Graph'!$B:$B,'Party Series Data'!$A407,'FRED Graph'!$C:$C,'Party Series Data'!B$1)</f>
        <v>0</v>
      </c>
      <c r="C407">
        <f>SUMIFS('FRED Graph'!$E:$E,'FRED Graph'!$B:$B,'Party Series Data'!$A407,'FRED Graph'!$C:$C,'Party Series Data'!C$1)</f>
        <v>410000</v>
      </c>
      <c r="D407">
        <f>INDEX('Presidential Data'!$C:$C,MATCH(YEAR(A407),'Presidential Data'!$A:$A,0),1)</f>
        <v>37</v>
      </c>
      <c r="E407" s="7">
        <f t="shared" si="6"/>
        <v>410000</v>
      </c>
    </row>
    <row r="408" spans="1:5" x14ac:dyDescent="0.2">
      <c r="A408" s="2">
        <v>26604</v>
      </c>
      <c r="B408">
        <f>SUMIFS('FRED Graph'!$E:$E,'FRED Graph'!$B:$B,'Party Series Data'!$A408,'FRED Graph'!$C:$C,'Party Series Data'!B$1)</f>
        <v>0</v>
      </c>
      <c r="C408">
        <f>SUMIFS('FRED Graph'!$E:$E,'FRED Graph'!$B:$B,'Party Series Data'!$A408,'FRED Graph'!$C:$C,'Party Series Data'!C$1)</f>
        <v>299000</v>
      </c>
      <c r="D408">
        <f>INDEX('Presidential Data'!$C:$C,MATCH(YEAR(A408),'Presidential Data'!$A:$A,0),1)</f>
        <v>37</v>
      </c>
      <c r="E408" s="7">
        <f t="shared" si="6"/>
        <v>299000</v>
      </c>
    </row>
    <row r="409" spans="1:5" x14ac:dyDescent="0.2">
      <c r="A409" s="2">
        <v>26634</v>
      </c>
      <c r="B409">
        <f>SUMIFS('FRED Graph'!$E:$E,'FRED Graph'!$B:$B,'Party Series Data'!$A409,'FRED Graph'!$C:$C,'Party Series Data'!B$1)</f>
        <v>0</v>
      </c>
      <c r="C409">
        <f>SUMIFS('FRED Graph'!$E:$E,'FRED Graph'!$B:$B,'Party Series Data'!$A409,'FRED Graph'!$C:$C,'Party Series Data'!C$1)</f>
        <v>295000</v>
      </c>
      <c r="D409">
        <f>INDEX('Presidential Data'!$C:$C,MATCH(YEAR(A409),'Presidential Data'!$A:$A,0),1)</f>
        <v>37</v>
      </c>
      <c r="E409" s="7">
        <f t="shared" si="6"/>
        <v>295000</v>
      </c>
    </row>
    <row r="410" spans="1:5" x14ac:dyDescent="0.2">
      <c r="A410" s="2">
        <v>26665</v>
      </c>
      <c r="B410">
        <f>SUMIFS('FRED Graph'!$E:$E,'FRED Graph'!$B:$B,'Party Series Data'!$A410,'FRED Graph'!$C:$C,'Party Series Data'!B$1)</f>
        <v>0</v>
      </c>
      <c r="C410">
        <f>SUMIFS('FRED Graph'!$E:$E,'FRED Graph'!$B:$B,'Party Series Data'!$A410,'FRED Graph'!$C:$C,'Party Series Data'!C$1)</f>
        <v>349000</v>
      </c>
      <c r="D410">
        <f>INDEX('Presidential Data'!$C:$C,MATCH(YEAR(A410),'Presidential Data'!$A:$A,0),1)</f>
        <v>37</v>
      </c>
      <c r="E410" s="7">
        <f t="shared" si="6"/>
        <v>349000</v>
      </c>
    </row>
    <row r="411" spans="1:5" x14ac:dyDescent="0.2">
      <c r="A411" s="2">
        <v>26696</v>
      </c>
      <c r="B411">
        <f>SUMIFS('FRED Graph'!$E:$E,'FRED Graph'!$B:$B,'Party Series Data'!$A411,'FRED Graph'!$C:$C,'Party Series Data'!B$1)</f>
        <v>0</v>
      </c>
      <c r="C411">
        <f>SUMIFS('FRED Graph'!$E:$E,'FRED Graph'!$B:$B,'Party Series Data'!$A411,'FRED Graph'!$C:$C,'Party Series Data'!C$1)</f>
        <v>397000</v>
      </c>
      <c r="D411">
        <f>INDEX('Presidential Data'!$C:$C,MATCH(YEAR(A411),'Presidential Data'!$A:$A,0),1)</f>
        <v>37</v>
      </c>
      <c r="E411" s="7">
        <f t="shared" si="6"/>
        <v>397000</v>
      </c>
    </row>
    <row r="412" spans="1:5" x14ac:dyDescent="0.2">
      <c r="A412" s="2">
        <v>26724</v>
      </c>
      <c r="B412">
        <f>SUMIFS('FRED Graph'!$E:$E,'FRED Graph'!$B:$B,'Party Series Data'!$A412,'FRED Graph'!$C:$C,'Party Series Data'!B$1)</f>
        <v>0</v>
      </c>
      <c r="C412">
        <f>SUMIFS('FRED Graph'!$E:$E,'FRED Graph'!$B:$B,'Party Series Data'!$A412,'FRED Graph'!$C:$C,'Party Series Data'!C$1)</f>
        <v>270000</v>
      </c>
      <c r="D412">
        <f>INDEX('Presidential Data'!$C:$C,MATCH(YEAR(A412),'Presidential Data'!$A:$A,0),1)</f>
        <v>37</v>
      </c>
      <c r="E412" s="7">
        <f t="shared" si="6"/>
        <v>270000</v>
      </c>
    </row>
    <row r="413" spans="1:5" x14ac:dyDescent="0.2">
      <c r="A413" s="2">
        <v>26755</v>
      </c>
      <c r="B413">
        <f>SUMIFS('FRED Graph'!$E:$E,'FRED Graph'!$B:$B,'Party Series Data'!$A413,'FRED Graph'!$C:$C,'Party Series Data'!B$1)</f>
        <v>0</v>
      </c>
      <c r="C413">
        <f>SUMIFS('FRED Graph'!$E:$E,'FRED Graph'!$B:$B,'Party Series Data'!$A413,'FRED Graph'!$C:$C,'Party Series Data'!C$1)</f>
        <v>171000</v>
      </c>
      <c r="D413">
        <f>INDEX('Presidential Data'!$C:$C,MATCH(YEAR(A413),'Presidential Data'!$A:$A,0),1)</f>
        <v>37</v>
      </c>
      <c r="E413" s="7">
        <f t="shared" si="6"/>
        <v>171000</v>
      </c>
    </row>
    <row r="414" spans="1:5" x14ac:dyDescent="0.2">
      <c r="A414" s="2">
        <v>26785</v>
      </c>
      <c r="B414">
        <f>SUMIFS('FRED Graph'!$E:$E,'FRED Graph'!$B:$B,'Party Series Data'!$A414,'FRED Graph'!$C:$C,'Party Series Data'!B$1)</f>
        <v>0</v>
      </c>
      <c r="C414">
        <f>SUMIFS('FRED Graph'!$E:$E,'FRED Graph'!$B:$B,'Party Series Data'!$A414,'FRED Graph'!$C:$C,'Party Series Data'!C$1)</f>
        <v>193000</v>
      </c>
      <c r="D414">
        <f>INDEX('Presidential Data'!$C:$C,MATCH(YEAR(A414),'Presidential Data'!$A:$A,0),1)</f>
        <v>37</v>
      </c>
      <c r="E414" s="7">
        <f t="shared" si="6"/>
        <v>193000</v>
      </c>
    </row>
    <row r="415" spans="1:5" x14ac:dyDescent="0.2">
      <c r="A415" s="2">
        <v>26816</v>
      </c>
      <c r="B415">
        <f>SUMIFS('FRED Graph'!$E:$E,'FRED Graph'!$B:$B,'Party Series Data'!$A415,'FRED Graph'!$C:$C,'Party Series Data'!B$1)</f>
        <v>0</v>
      </c>
      <c r="C415">
        <f>SUMIFS('FRED Graph'!$E:$E,'FRED Graph'!$B:$B,'Party Series Data'!$A415,'FRED Graph'!$C:$C,'Party Series Data'!C$1)</f>
        <v>239000</v>
      </c>
      <c r="D415">
        <f>INDEX('Presidential Data'!$C:$C,MATCH(YEAR(A415),'Presidential Data'!$A:$A,0),1)</f>
        <v>37</v>
      </c>
      <c r="E415" s="7">
        <f t="shared" si="6"/>
        <v>239000</v>
      </c>
    </row>
    <row r="416" spans="1:5" x14ac:dyDescent="0.2">
      <c r="A416" s="2">
        <v>26846</v>
      </c>
      <c r="B416">
        <f>SUMIFS('FRED Graph'!$E:$E,'FRED Graph'!$B:$B,'Party Series Data'!$A416,'FRED Graph'!$C:$C,'Party Series Data'!B$1)</f>
        <v>0</v>
      </c>
      <c r="C416">
        <f>SUMIFS('FRED Graph'!$E:$E,'FRED Graph'!$B:$B,'Party Series Data'!$A416,'FRED Graph'!$C:$C,'Party Series Data'!C$1)</f>
        <v>26000</v>
      </c>
      <c r="D416">
        <f>INDEX('Presidential Data'!$C:$C,MATCH(YEAR(A416),'Presidential Data'!$A:$A,0),1)</f>
        <v>37</v>
      </c>
      <c r="E416" s="7">
        <f t="shared" si="6"/>
        <v>26000</v>
      </c>
    </row>
    <row r="417" spans="1:5" x14ac:dyDescent="0.2">
      <c r="A417" s="2">
        <v>26877</v>
      </c>
      <c r="B417">
        <f>SUMIFS('FRED Graph'!$E:$E,'FRED Graph'!$B:$B,'Party Series Data'!$A417,'FRED Graph'!$C:$C,'Party Series Data'!B$1)</f>
        <v>0</v>
      </c>
      <c r="C417">
        <f>SUMIFS('FRED Graph'!$E:$E,'FRED Graph'!$B:$B,'Party Series Data'!$A417,'FRED Graph'!$C:$C,'Party Series Data'!C$1)</f>
        <v>255000</v>
      </c>
      <c r="D417">
        <f>INDEX('Presidential Data'!$C:$C,MATCH(YEAR(A417),'Presidential Data'!$A:$A,0),1)</f>
        <v>37</v>
      </c>
      <c r="E417" s="7">
        <f t="shared" si="6"/>
        <v>255000</v>
      </c>
    </row>
    <row r="418" spans="1:5" x14ac:dyDescent="0.2">
      <c r="A418" s="2">
        <v>26908</v>
      </c>
      <c r="B418">
        <f>SUMIFS('FRED Graph'!$E:$E,'FRED Graph'!$B:$B,'Party Series Data'!$A418,'FRED Graph'!$C:$C,'Party Series Data'!B$1)</f>
        <v>0</v>
      </c>
      <c r="C418">
        <f>SUMIFS('FRED Graph'!$E:$E,'FRED Graph'!$B:$B,'Party Series Data'!$A418,'FRED Graph'!$C:$C,'Party Series Data'!C$1)</f>
        <v>108000</v>
      </c>
      <c r="D418">
        <f>INDEX('Presidential Data'!$C:$C,MATCH(YEAR(A418),'Presidential Data'!$A:$A,0),1)</f>
        <v>37</v>
      </c>
      <c r="E418" s="7">
        <f t="shared" si="6"/>
        <v>108000</v>
      </c>
    </row>
    <row r="419" spans="1:5" x14ac:dyDescent="0.2">
      <c r="A419" s="2">
        <v>26938</v>
      </c>
      <c r="B419">
        <f>SUMIFS('FRED Graph'!$E:$E,'FRED Graph'!$B:$B,'Party Series Data'!$A419,'FRED Graph'!$C:$C,'Party Series Data'!B$1)</f>
        <v>0</v>
      </c>
      <c r="C419">
        <f>SUMIFS('FRED Graph'!$E:$E,'FRED Graph'!$B:$B,'Party Series Data'!$A419,'FRED Graph'!$C:$C,'Party Series Data'!C$1)</f>
        <v>331000</v>
      </c>
      <c r="D419">
        <f>INDEX('Presidential Data'!$C:$C,MATCH(YEAR(A419),'Presidential Data'!$A:$A,0),1)</f>
        <v>37</v>
      </c>
      <c r="E419" s="7">
        <f t="shared" si="6"/>
        <v>331000</v>
      </c>
    </row>
    <row r="420" spans="1:5" x14ac:dyDescent="0.2">
      <c r="A420" s="2">
        <v>26969</v>
      </c>
      <c r="B420">
        <f>SUMIFS('FRED Graph'!$E:$E,'FRED Graph'!$B:$B,'Party Series Data'!$A420,'FRED Graph'!$C:$C,'Party Series Data'!B$1)</f>
        <v>0</v>
      </c>
      <c r="C420">
        <f>SUMIFS('FRED Graph'!$E:$E,'FRED Graph'!$B:$B,'Party Series Data'!$A420,'FRED Graph'!$C:$C,'Party Series Data'!C$1)</f>
        <v>313000</v>
      </c>
      <c r="D420">
        <f>INDEX('Presidential Data'!$C:$C,MATCH(YEAR(A420),'Presidential Data'!$A:$A,0),1)</f>
        <v>37</v>
      </c>
      <c r="E420" s="7">
        <f t="shared" si="6"/>
        <v>313000</v>
      </c>
    </row>
    <row r="421" spans="1:5" x14ac:dyDescent="0.2">
      <c r="A421" s="2">
        <v>26999</v>
      </c>
      <c r="B421">
        <f>SUMIFS('FRED Graph'!$E:$E,'FRED Graph'!$B:$B,'Party Series Data'!$A421,'FRED Graph'!$C:$C,'Party Series Data'!B$1)</f>
        <v>0</v>
      </c>
      <c r="C421">
        <f>SUMIFS('FRED Graph'!$E:$E,'FRED Graph'!$B:$B,'Party Series Data'!$A421,'FRED Graph'!$C:$C,'Party Series Data'!C$1)</f>
        <v>111000</v>
      </c>
      <c r="D421">
        <f>INDEX('Presidential Data'!$C:$C,MATCH(YEAR(A421),'Presidential Data'!$A:$A,0),1)</f>
        <v>37</v>
      </c>
      <c r="E421" s="7">
        <f t="shared" si="6"/>
        <v>111000</v>
      </c>
    </row>
    <row r="422" spans="1:5" x14ac:dyDescent="0.2">
      <c r="A422" s="2">
        <v>27030</v>
      </c>
      <c r="B422">
        <f>SUMIFS('FRED Graph'!$E:$E,'FRED Graph'!$B:$B,'Party Series Data'!$A422,'FRED Graph'!$C:$C,'Party Series Data'!B$1)</f>
        <v>0</v>
      </c>
      <c r="C422">
        <f>SUMIFS('FRED Graph'!$E:$E,'FRED Graph'!$B:$B,'Party Series Data'!$A422,'FRED Graph'!$C:$C,'Party Series Data'!C$1)</f>
        <v>69000</v>
      </c>
      <c r="D422">
        <f>INDEX('Presidential Data'!$C:$C,MATCH(YEAR(A422),'Presidential Data'!$A:$A,0),1)</f>
        <v>38</v>
      </c>
      <c r="E422" s="7">
        <f t="shared" si="6"/>
        <v>69000</v>
      </c>
    </row>
    <row r="423" spans="1:5" x14ac:dyDescent="0.2">
      <c r="A423" s="2">
        <v>27061</v>
      </c>
      <c r="B423">
        <f>SUMIFS('FRED Graph'!$E:$E,'FRED Graph'!$B:$B,'Party Series Data'!$A423,'FRED Graph'!$C:$C,'Party Series Data'!B$1)</f>
        <v>0</v>
      </c>
      <c r="C423">
        <f>SUMIFS('FRED Graph'!$E:$E,'FRED Graph'!$B:$B,'Party Series Data'!$A423,'FRED Graph'!$C:$C,'Party Series Data'!C$1)</f>
        <v>154000</v>
      </c>
      <c r="D423">
        <f>INDEX('Presidential Data'!$C:$C,MATCH(YEAR(A423),'Presidential Data'!$A:$A,0),1)</f>
        <v>38</v>
      </c>
      <c r="E423" s="7">
        <f t="shared" si="6"/>
        <v>154000</v>
      </c>
    </row>
    <row r="424" spans="1:5" x14ac:dyDescent="0.2">
      <c r="A424" s="2">
        <v>27089</v>
      </c>
      <c r="B424">
        <f>SUMIFS('FRED Graph'!$E:$E,'FRED Graph'!$B:$B,'Party Series Data'!$A424,'FRED Graph'!$C:$C,'Party Series Data'!B$1)</f>
        <v>0</v>
      </c>
      <c r="C424">
        <f>SUMIFS('FRED Graph'!$E:$E,'FRED Graph'!$B:$B,'Party Series Data'!$A424,'FRED Graph'!$C:$C,'Party Series Data'!C$1)</f>
        <v>42000</v>
      </c>
      <c r="D424">
        <f>INDEX('Presidential Data'!$C:$C,MATCH(YEAR(A424),'Presidential Data'!$A:$A,0),1)</f>
        <v>38</v>
      </c>
      <c r="E424" s="7">
        <f t="shared" si="6"/>
        <v>42000</v>
      </c>
    </row>
    <row r="425" spans="1:5" x14ac:dyDescent="0.2">
      <c r="A425" s="2">
        <v>27120</v>
      </c>
      <c r="B425">
        <f>SUMIFS('FRED Graph'!$E:$E,'FRED Graph'!$B:$B,'Party Series Data'!$A425,'FRED Graph'!$C:$C,'Party Series Data'!B$1)</f>
        <v>0</v>
      </c>
      <c r="C425">
        <f>SUMIFS('FRED Graph'!$E:$E,'FRED Graph'!$B:$B,'Party Series Data'!$A425,'FRED Graph'!$C:$C,'Party Series Data'!C$1)</f>
        <v>86000</v>
      </c>
      <c r="D425">
        <f>INDEX('Presidential Data'!$C:$C,MATCH(YEAR(A425),'Presidential Data'!$A:$A,0),1)</f>
        <v>38</v>
      </c>
      <c r="E425" s="7">
        <f t="shared" si="6"/>
        <v>86000</v>
      </c>
    </row>
    <row r="426" spans="1:5" x14ac:dyDescent="0.2">
      <c r="A426" s="2">
        <v>27150</v>
      </c>
      <c r="B426">
        <f>SUMIFS('FRED Graph'!$E:$E,'FRED Graph'!$B:$B,'Party Series Data'!$A426,'FRED Graph'!$C:$C,'Party Series Data'!B$1)</f>
        <v>0</v>
      </c>
      <c r="C426">
        <f>SUMIFS('FRED Graph'!$E:$E,'FRED Graph'!$B:$B,'Party Series Data'!$A426,'FRED Graph'!$C:$C,'Party Series Data'!C$1)</f>
        <v>167000</v>
      </c>
      <c r="D426">
        <f>INDEX('Presidential Data'!$C:$C,MATCH(YEAR(A426),'Presidential Data'!$A:$A,0),1)</f>
        <v>38</v>
      </c>
      <c r="E426" s="7">
        <f t="shared" si="6"/>
        <v>167000</v>
      </c>
    </row>
    <row r="427" spans="1:5" x14ac:dyDescent="0.2">
      <c r="A427" s="2">
        <v>27181</v>
      </c>
      <c r="B427">
        <f>SUMIFS('FRED Graph'!$E:$E,'FRED Graph'!$B:$B,'Party Series Data'!$A427,'FRED Graph'!$C:$C,'Party Series Data'!B$1)</f>
        <v>0</v>
      </c>
      <c r="C427">
        <f>SUMIFS('FRED Graph'!$E:$E,'FRED Graph'!$B:$B,'Party Series Data'!$A427,'FRED Graph'!$C:$C,'Party Series Data'!C$1)</f>
        <v>55000</v>
      </c>
      <c r="D427">
        <f>INDEX('Presidential Data'!$C:$C,MATCH(YEAR(A427),'Presidential Data'!$A:$A,0),1)</f>
        <v>38</v>
      </c>
      <c r="E427" s="7">
        <f t="shared" si="6"/>
        <v>55000</v>
      </c>
    </row>
    <row r="428" spans="1:5" x14ac:dyDescent="0.2">
      <c r="A428" s="2">
        <v>27211</v>
      </c>
      <c r="B428">
        <f>SUMIFS('FRED Graph'!$E:$E,'FRED Graph'!$B:$B,'Party Series Data'!$A428,'FRED Graph'!$C:$C,'Party Series Data'!B$1)</f>
        <v>0</v>
      </c>
      <c r="C428">
        <f>SUMIFS('FRED Graph'!$E:$E,'FRED Graph'!$B:$B,'Party Series Data'!$A428,'FRED Graph'!$C:$C,'Party Series Data'!C$1)</f>
        <v>32000</v>
      </c>
      <c r="D428">
        <f>INDEX('Presidential Data'!$C:$C,MATCH(YEAR(A428),'Presidential Data'!$A:$A,0),1)</f>
        <v>38</v>
      </c>
      <c r="E428" s="7">
        <f t="shared" si="6"/>
        <v>32000</v>
      </c>
    </row>
    <row r="429" spans="1:5" x14ac:dyDescent="0.2">
      <c r="A429" s="2">
        <v>27242</v>
      </c>
      <c r="B429">
        <f>SUMIFS('FRED Graph'!$E:$E,'FRED Graph'!$B:$B,'Party Series Data'!$A429,'FRED Graph'!$C:$C,'Party Series Data'!B$1)</f>
        <v>0</v>
      </c>
      <c r="C429">
        <f>SUMIFS('FRED Graph'!$E:$E,'FRED Graph'!$B:$B,'Party Series Data'!$A429,'FRED Graph'!$C:$C,'Party Series Data'!C$1)</f>
        <v>-17000</v>
      </c>
      <c r="D429">
        <f>INDEX('Presidential Data'!$C:$C,MATCH(YEAR(A429),'Presidential Data'!$A:$A,0),1)</f>
        <v>38</v>
      </c>
      <c r="E429" s="7">
        <f t="shared" si="6"/>
        <v>-17000</v>
      </c>
    </row>
    <row r="430" spans="1:5" x14ac:dyDescent="0.2">
      <c r="A430" s="2">
        <v>27273</v>
      </c>
      <c r="B430">
        <f>SUMIFS('FRED Graph'!$E:$E,'FRED Graph'!$B:$B,'Party Series Data'!$A430,'FRED Graph'!$C:$C,'Party Series Data'!B$1)</f>
        <v>0</v>
      </c>
      <c r="C430">
        <f>SUMIFS('FRED Graph'!$E:$E,'FRED Graph'!$B:$B,'Party Series Data'!$A430,'FRED Graph'!$C:$C,'Party Series Data'!C$1)</f>
        <v>-9000</v>
      </c>
      <c r="D430">
        <f>INDEX('Presidential Data'!$C:$C,MATCH(YEAR(A430),'Presidential Data'!$A:$A,0),1)</f>
        <v>38</v>
      </c>
      <c r="E430" s="7">
        <f t="shared" si="6"/>
        <v>-9000</v>
      </c>
    </row>
    <row r="431" spans="1:5" x14ac:dyDescent="0.2">
      <c r="A431" s="2">
        <v>27303</v>
      </c>
      <c r="B431">
        <f>SUMIFS('FRED Graph'!$E:$E,'FRED Graph'!$B:$B,'Party Series Data'!$A431,'FRED Graph'!$C:$C,'Party Series Data'!B$1)</f>
        <v>0</v>
      </c>
      <c r="C431">
        <f>SUMIFS('FRED Graph'!$E:$E,'FRED Graph'!$B:$B,'Party Series Data'!$A431,'FRED Graph'!$C:$C,'Party Series Data'!C$1)</f>
        <v>20000</v>
      </c>
      <c r="D431">
        <f>INDEX('Presidential Data'!$C:$C,MATCH(YEAR(A431),'Presidential Data'!$A:$A,0),1)</f>
        <v>38</v>
      </c>
      <c r="E431" s="7">
        <f t="shared" si="6"/>
        <v>20000</v>
      </c>
    </row>
    <row r="432" spans="1:5" x14ac:dyDescent="0.2">
      <c r="A432" s="2">
        <v>27334</v>
      </c>
      <c r="B432">
        <f>SUMIFS('FRED Graph'!$E:$E,'FRED Graph'!$B:$B,'Party Series Data'!$A432,'FRED Graph'!$C:$C,'Party Series Data'!B$1)</f>
        <v>0</v>
      </c>
      <c r="C432">
        <f>SUMIFS('FRED Graph'!$E:$E,'FRED Graph'!$B:$B,'Party Series Data'!$A432,'FRED Graph'!$C:$C,'Party Series Data'!C$1)</f>
        <v>-365000</v>
      </c>
      <c r="D432">
        <f>INDEX('Presidential Data'!$C:$C,MATCH(YEAR(A432),'Presidential Data'!$A:$A,0),1)</f>
        <v>38</v>
      </c>
      <c r="E432" s="7">
        <f t="shared" si="6"/>
        <v>-365000</v>
      </c>
    </row>
    <row r="433" spans="1:5" x14ac:dyDescent="0.2">
      <c r="A433" s="2">
        <v>27364</v>
      </c>
      <c r="B433">
        <f>SUMIFS('FRED Graph'!$E:$E,'FRED Graph'!$B:$B,'Party Series Data'!$A433,'FRED Graph'!$C:$C,'Party Series Data'!B$1)</f>
        <v>0</v>
      </c>
      <c r="C433">
        <f>SUMIFS('FRED Graph'!$E:$E,'FRED Graph'!$B:$B,'Party Series Data'!$A433,'FRED Graph'!$C:$C,'Party Series Data'!C$1)</f>
        <v>-613000</v>
      </c>
      <c r="D433">
        <f>INDEX('Presidential Data'!$C:$C,MATCH(YEAR(A433),'Presidential Data'!$A:$A,0),1)</f>
        <v>38</v>
      </c>
      <c r="E433" s="7">
        <f t="shared" si="6"/>
        <v>-613000</v>
      </c>
    </row>
    <row r="434" spans="1:5" x14ac:dyDescent="0.2">
      <c r="A434" s="2">
        <v>27395</v>
      </c>
      <c r="B434">
        <f>SUMIFS('FRED Graph'!$E:$E,'FRED Graph'!$B:$B,'Party Series Data'!$A434,'FRED Graph'!$C:$C,'Party Series Data'!B$1)</f>
        <v>0</v>
      </c>
      <c r="C434">
        <f>SUMIFS('FRED Graph'!$E:$E,'FRED Graph'!$B:$B,'Party Series Data'!$A434,'FRED Graph'!$C:$C,'Party Series Data'!C$1)</f>
        <v>-359000</v>
      </c>
      <c r="D434">
        <f>INDEX('Presidential Data'!$C:$C,MATCH(YEAR(A434),'Presidential Data'!$A:$A,0),1)</f>
        <v>38</v>
      </c>
      <c r="E434" s="7">
        <f t="shared" si="6"/>
        <v>-359000</v>
      </c>
    </row>
    <row r="435" spans="1:5" x14ac:dyDescent="0.2">
      <c r="A435" s="2">
        <v>27426</v>
      </c>
      <c r="B435">
        <f>SUMIFS('FRED Graph'!$E:$E,'FRED Graph'!$B:$B,'Party Series Data'!$A435,'FRED Graph'!$C:$C,'Party Series Data'!B$1)</f>
        <v>0</v>
      </c>
      <c r="C435">
        <f>SUMIFS('FRED Graph'!$E:$E,'FRED Graph'!$B:$B,'Party Series Data'!$A435,'FRED Graph'!$C:$C,'Party Series Data'!C$1)</f>
        <v>-375000</v>
      </c>
      <c r="D435">
        <f>INDEX('Presidential Data'!$C:$C,MATCH(YEAR(A435),'Presidential Data'!$A:$A,0),1)</f>
        <v>38</v>
      </c>
      <c r="E435" s="7">
        <f t="shared" si="6"/>
        <v>-375000</v>
      </c>
    </row>
    <row r="436" spans="1:5" x14ac:dyDescent="0.2">
      <c r="A436" s="2">
        <v>27454</v>
      </c>
      <c r="B436">
        <f>SUMIFS('FRED Graph'!$E:$E,'FRED Graph'!$B:$B,'Party Series Data'!$A436,'FRED Graph'!$C:$C,'Party Series Data'!B$1)</f>
        <v>0</v>
      </c>
      <c r="C436">
        <f>SUMIFS('FRED Graph'!$E:$E,'FRED Graph'!$B:$B,'Party Series Data'!$A436,'FRED Graph'!$C:$C,'Party Series Data'!C$1)</f>
        <v>-270000</v>
      </c>
      <c r="D436">
        <f>INDEX('Presidential Data'!$C:$C,MATCH(YEAR(A436),'Presidential Data'!$A:$A,0),1)</f>
        <v>38</v>
      </c>
      <c r="E436" s="7">
        <f t="shared" si="6"/>
        <v>-270000</v>
      </c>
    </row>
    <row r="437" spans="1:5" x14ac:dyDescent="0.2">
      <c r="A437" s="2">
        <v>27485</v>
      </c>
      <c r="B437">
        <f>SUMIFS('FRED Graph'!$E:$E,'FRED Graph'!$B:$B,'Party Series Data'!$A437,'FRED Graph'!$C:$C,'Party Series Data'!B$1)</f>
        <v>0</v>
      </c>
      <c r="C437">
        <f>SUMIFS('FRED Graph'!$E:$E,'FRED Graph'!$B:$B,'Party Series Data'!$A437,'FRED Graph'!$C:$C,'Party Series Data'!C$1)</f>
        <v>-188000</v>
      </c>
      <c r="D437">
        <f>INDEX('Presidential Data'!$C:$C,MATCH(YEAR(A437),'Presidential Data'!$A:$A,0),1)</f>
        <v>38</v>
      </c>
      <c r="E437" s="7">
        <f t="shared" si="6"/>
        <v>-188000</v>
      </c>
    </row>
    <row r="438" spans="1:5" x14ac:dyDescent="0.2">
      <c r="A438" s="2">
        <v>27515</v>
      </c>
      <c r="B438">
        <f>SUMIFS('FRED Graph'!$E:$E,'FRED Graph'!$B:$B,'Party Series Data'!$A438,'FRED Graph'!$C:$C,'Party Series Data'!B$1)</f>
        <v>0</v>
      </c>
      <c r="C438">
        <f>SUMIFS('FRED Graph'!$E:$E,'FRED Graph'!$B:$B,'Party Series Data'!$A438,'FRED Graph'!$C:$C,'Party Series Data'!C$1)</f>
        <v>164000</v>
      </c>
      <c r="D438">
        <f>INDEX('Presidential Data'!$C:$C,MATCH(YEAR(A438),'Presidential Data'!$A:$A,0),1)</f>
        <v>38</v>
      </c>
      <c r="E438" s="7">
        <f t="shared" si="6"/>
        <v>164000</v>
      </c>
    </row>
    <row r="439" spans="1:5" x14ac:dyDescent="0.2">
      <c r="A439" s="2">
        <v>27546</v>
      </c>
      <c r="B439">
        <f>SUMIFS('FRED Graph'!$E:$E,'FRED Graph'!$B:$B,'Party Series Data'!$A439,'FRED Graph'!$C:$C,'Party Series Data'!B$1)</f>
        <v>0</v>
      </c>
      <c r="C439">
        <f>SUMIFS('FRED Graph'!$E:$E,'FRED Graph'!$B:$B,'Party Series Data'!$A439,'FRED Graph'!$C:$C,'Party Series Data'!C$1)</f>
        <v>-103000</v>
      </c>
      <c r="D439">
        <f>INDEX('Presidential Data'!$C:$C,MATCH(YEAR(A439),'Presidential Data'!$A:$A,0),1)</f>
        <v>38</v>
      </c>
      <c r="E439" s="7">
        <f t="shared" si="6"/>
        <v>-103000</v>
      </c>
    </row>
    <row r="440" spans="1:5" x14ac:dyDescent="0.2">
      <c r="A440" s="2">
        <v>27576</v>
      </c>
      <c r="B440">
        <f>SUMIFS('FRED Graph'!$E:$E,'FRED Graph'!$B:$B,'Party Series Data'!$A440,'FRED Graph'!$C:$C,'Party Series Data'!B$1)</f>
        <v>0</v>
      </c>
      <c r="C440">
        <f>SUMIFS('FRED Graph'!$E:$E,'FRED Graph'!$B:$B,'Party Series Data'!$A440,'FRED Graph'!$C:$C,'Party Series Data'!C$1)</f>
        <v>249000</v>
      </c>
      <c r="D440">
        <f>INDEX('Presidential Data'!$C:$C,MATCH(YEAR(A440),'Presidential Data'!$A:$A,0),1)</f>
        <v>38</v>
      </c>
      <c r="E440" s="7">
        <f t="shared" si="6"/>
        <v>249000</v>
      </c>
    </row>
    <row r="441" spans="1:5" x14ac:dyDescent="0.2">
      <c r="A441" s="2">
        <v>27607</v>
      </c>
      <c r="B441">
        <f>SUMIFS('FRED Graph'!$E:$E,'FRED Graph'!$B:$B,'Party Series Data'!$A441,'FRED Graph'!$C:$C,'Party Series Data'!B$1)</f>
        <v>0</v>
      </c>
      <c r="C441">
        <f>SUMIFS('FRED Graph'!$E:$E,'FRED Graph'!$B:$B,'Party Series Data'!$A441,'FRED Graph'!$C:$C,'Party Series Data'!C$1)</f>
        <v>383000</v>
      </c>
      <c r="D441">
        <f>INDEX('Presidential Data'!$C:$C,MATCH(YEAR(A441),'Presidential Data'!$A:$A,0),1)</f>
        <v>38</v>
      </c>
      <c r="E441" s="7">
        <f t="shared" si="6"/>
        <v>383000</v>
      </c>
    </row>
    <row r="442" spans="1:5" x14ac:dyDescent="0.2">
      <c r="A442" s="2">
        <v>27638</v>
      </c>
      <c r="B442">
        <f>SUMIFS('FRED Graph'!$E:$E,'FRED Graph'!$B:$B,'Party Series Data'!$A442,'FRED Graph'!$C:$C,'Party Series Data'!B$1)</f>
        <v>0</v>
      </c>
      <c r="C442">
        <f>SUMIFS('FRED Graph'!$E:$E,'FRED Graph'!$B:$B,'Party Series Data'!$A442,'FRED Graph'!$C:$C,'Party Series Data'!C$1)</f>
        <v>75000</v>
      </c>
      <c r="D442">
        <f>INDEX('Presidential Data'!$C:$C,MATCH(YEAR(A442),'Presidential Data'!$A:$A,0),1)</f>
        <v>38</v>
      </c>
      <c r="E442" s="7">
        <f t="shared" si="6"/>
        <v>75000</v>
      </c>
    </row>
    <row r="443" spans="1:5" x14ac:dyDescent="0.2">
      <c r="A443" s="2">
        <v>27668</v>
      </c>
      <c r="B443">
        <f>SUMIFS('FRED Graph'!$E:$E,'FRED Graph'!$B:$B,'Party Series Data'!$A443,'FRED Graph'!$C:$C,'Party Series Data'!B$1)</f>
        <v>0</v>
      </c>
      <c r="C443">
        <f>SUMIFS('FRED Graph'!$E:$E,'FRED Graph'!$B:$B,'Party Series Data'!$A443,'FRED Graph'!$C:$C,'Party Series Data'!C$1)</f>
        <v>312000</v>
      </c>
      <c r="D443">
        <f>INDEX('Presidential Data'!$C:$C,MATCH(YEAR(A443),'Presidential Data'!$A:$A,0),1)</f>
        <v>38</v>
      </c>
      <c r="E443" s="7">
        <f t="shared" si="6"/>
        <v>312000</v>
      </c>
    </row>
    <row r="444" spans="1:5" x14ac:dyDescent="0.2">
      <c r="A444" s="2">
        <v>27699</v>
      </c>
      <c r="B444">
        <f>SUMIFS('FRED Graph'!$E:$E,'FRED Graph'!$B:$B,'Party Series Data'!$A444,'FRED Graph'!$C:$C,'Party Series Data'!B$1)</f>
        <v>0</v>
      </c>
      <c r="C444">
        <f>SUMIFS('FRED Graph'!$E:$E,'FRED Graph'!$B:$B,'Party Series Data'!$A444,'FRED Graph'!$C:$C,'Party Series Data'!C$1)</f>
        <v>145000</v>
      </c>
      <c r="D444">
        <f>INDEX('Presidential Data'!$C:$C,MATCH(YEAR(A444),'Presidential Data'!$A:$A,0),1)</f>
        <v>38</v>
      </c>
      <c r="E444" s="7">
        <f t="shared" si="6"/>
        <v>145000</v>
      </c>
    </row>
    <row r="445" spans="1:5" x14ac:dyDescent="0.2">
      <c r="A445" s="2">
        <v>27729</v>
      </c>
      <c r="B445">
        <f>SUMIFS('FRED Graph'!$E:$E,'FRED Graph'!$B:$B,'Party Series Data'!$A445,'FRED Graph'!$C:$C,'Party Series Data'!B$1)</f>
        <v>0</v>
      </c>
      <c r="C445">
        <f>SUMIFS('FRED Graph'!$E:$E,'FRED Graph'!$B:$B,'Party Series Data'!$A445,'FRED Graph'!$C:$C,'Party Series Data'!C$1)</f>
        <v>332000</v>
      </c>
      <c r="D445">
        <f>INDEX('Presidential Data'!$C:$C,MATCH(YEAR(A445),'Presidential Data'!$A:$A,0),1)</f>
        <v>38</v>
      </c>
      <c r="E445" s="7">
        <f t="shared" si="6"/>
        <v>332000</v>
      </c>
    </row>
    <row r="446" spans="1:5" x14ac:dyDescent="0.2">
      <c r="A446" s="2">
        <v>27760</v>
      </c>
      <c r="B446">
        <f>SUMIFS('FRED Graph'!$E:$E,'FRED Graph'!$B:$B,'Party Series Data'!$A446,'FRED Graph'!$C:$C,'Party Series Data'!B$1)</f>
        <v>0</v>
      </c>
      <c r="C446">
        <f>SUMIFS('FRED Graph'!$E:$E,'FRED Graph'!$B:$B,'Party Series Data'!$A446,'FRED Graph'!$C:$C,'Party Series Data'!C$1)</f>
        <v>486000</v>
      </c>
      <c r="D446">
        <f>INDEX('Presidential Data'!$C:$C,MATCH(YEAR(A446),'Presidential Data'!$A:$A,0),1)</f>
        <v>38</v>
      </c>
      <c r="E446" s="7">
        <f t="shared" si="6"/>
        <v>486000</v>
      </c>
    </row>
    <row r="447" spans="1:5" x14ac:dyDescent="0.2">
      <c r="A447" s="2">
        <v>27791</v>
      </c>
      <c r="B447">
        <f>SUMIFS('FRED Graph'!$E:$E,'FRED Graph'!$B:$B,'Party Series Data'!$A447,'FRED Graph'!$C:$C,'Party Series Data'!B$1)</f>
        <v>0</v>
      </c>
      <c r="C447">
        <f>SUMIFS('FRED Graph'!$E:$E,'FRED Graph'!$B:$B,'Party Series Data'!$A447,'FRED Graph'!$C:$C,'Party Series Data'!C$1)</f>
        <v>313000</v>
      </c>
      <c r="D447">
        <f>INDEX('Presidential Data'!$C:$C,MATCH(YEAR(A447),'Presidential Data'!$A:$A,0),1)</f>
        <v>38</v>
      </c>
      <c r="E447" s="7">
        <f t="shared" si="6"/>
        <v>313000</v>
      </c>
    </row>
    <row r="448" spans="1:5" x14ac:dyDescent="0.2">
      <c r="A448" s="2">
        <v>27820</v>
      </c>
      <c r="B448">
        <f>SUMIFS('FRED Graph'!$E:$E,'FRED Graph'!$B:$B,'Party Series Data'!$A448,'FRED Graph'!$C:$C,'Party Series Data'!B$1)</f>
        <v>0</v>
      </c>
      <c r="C448">
        <f>SUMIFS('FRED Graph'!$E:$E,'FRED Graph'!$B:$B,'Party Series Data'!$A448,'FRED Graph'!$C:$C,'Party Series Data'!C$1)</f>
        <v>232000</v>
      </c>
      <c r="D448">
        <f>INDEX('Presidential Data'!$C:$C,MATCH(YEAR(A448),'Presidential Data'!$A:$A,0),1)</f>
        <v>38</v>
      </c>
      <c r="E448" s="7">
        <f t="shared" si="6"/>
        <v>232000</v>
      </c>
    </row>
    <row r="449" spans="1:5" x14ac:dyDescent="0.2">
      <c r="A449" s="2">
        <v>27851</v>
      </c>
      <c r="B449">
        <f>SUMIFS('FRED Graph'!$E:$E,'FRED Graph'!$B:$B,'Party Series Data'!$A449,'FRED Graph'!$C:$C,'Party Series Data'!B$1)</f>
        <v>0</v>
      </c>
      <c r="C449">
        <f>SUMIFS('FRED Graph'!$E:$E,'FRED Graph'!$B:$B,'Party Series Data'!$A449,'FRED Graph'!$C:$C,'Party Series Data'!C$1)</f>
        <v>244000</v>
      </c>
      <c r="D449">
        <f>INDEX('Presidential Data'!$C:$C,MATCH(YEAR(A449),'Presidential Data'!$A:$A,0),1)</f>
        <v>38</v>
      </c>
      <c r="E449" s="7">
        <f t="shared" si="6"/>
        <v>244000</v>
      </c>
    </row>
    <row r="450" spans="1:5" x14ac:dyDescent="0.2">
      <c r="A450" s="2">
        <v>27881</v>
      </c>
      <c r="B450">
        <f>SUMIFS('FRED Graph'!$E:$E,'FRED Graph'!$B:$B,'Party Series Data'!$A450,'FRED Graph'!$C:$C,'Party Series Data'!B$1)</f>
        <v>0</v>
      </c>
      <c r="C450">
        <f>SUMIFS('FRED Graph'!$E:$E,'FRED Graph'!$B:$B,'Party Series Data'!$A450,'FRED Graph'!$C:$C,'Party Series Data'!C$1)</f>
        <v>20000</v>
      </c>
      <c r="D450">
        <f>INDEX('Presidential Data'!$C:$C,MATCH(YEAR(A450),'Presidential Data'!$A:$A,0),1)</f>
        <v>38</v>
      </c>
      <c r="E450" s="7">
        <f t="shared" si="6"/>
        <v>20000</v>
      </c>
    </row>
    <row r="451" spans="1:5" x14ac:dyDescent="0.2">
      <c r="A451" s="2">
        <v>27912</v>
      </c>
      <c r="B451">
        <f>SUMIFS('FRED Graph'!$E:$E,'FRED Graph'!$B:$B,'Party Series Data'!$A451,'FRED Graph'!$C:$C,'Party Series Data'!B$1)</f>
        <v>0</v>
      </c>
      <c r="C451">
        <f>SUMIFS('FRED Graph'!$E:$E,'FRED Graph'!$B:$B,'Party Series Data'!$A451,'FRED Graph'!$C:$C,'Party Series Data'!C$1)</f>
        <v>64000</v>
      </c>
      <c r="D451">
        <f>INDEX('Presidential Data'!$C:$C,MATCH(YEAR(A451),'Presidential Data'!$A:$A,0),1)</f>
        <v>38</v>
      </c>
      <c r="E451" s="7">
        <f t="shared" ref="E451:E514" si="7">B451+C451</f>
        <v>64000</v>
      </c>
    </row>
    <row r="452" spans="1:5" x14ac:dyDescent="0.2">
      <c r="A452" s="2">
        <v>27942</v>
      </c>
      <c r="B452">
        <f>SUMIFS('FRED Graph'!$E:$E,'FRED Graph'!$B:$B,'Party Series Data'!$A452,'FRED Graph'!$C:$C,'Party Series Data'!B$1)</f>
        <v>0</v>
      </c>
      <c r="C452">
        <f>SUMIFS('FRED Graph'!$E:$E,'FRED Graph'!$B:$B,'Party Series Data'!$A452,'FRED Graph'!$C:$C,'Party Series Data'!C$1)</f>
        <v>171000</v>
      </c>
      <c r="D452">
        <f>INDEX('Presidential Data'!$C:$C,MATCH(YEAR(A452),'Presidential Data'!$A:$A,0),1)</f>
        <v>38</v>
      </c>
      <c r="E452" s="7">
        <f t="shared" si="7"/>
        <v>171000</v>
      </c>
    </row>
    <row r="453" spans="1:5" x14ac:dyDescent="0.2">
      <c r="A453" s="2">
        <v>27973</v>
      </c>
      <c r="B453">
        <f>SUMIFS('FRED Graph'!$E:$E,'FRED Graph'!$B:$B,'Party Series Data'!$A453,'FRED Graph'!$C:$C,'Party Series Data'!B$1)</f>
        <v>0</v>
      </c>
      <c r="C453">
        <f>SUMIFS('FRED Graph'!$E:$E,'FRED Graph'!$B:$B,'Party Series Data'!$A453,'FRED Graph'!$C:$C,'Party Series Data'!C$1)</f>
        <v>157000</v>
      </c>
      <c r="D453">
        <f>INDEX('Presidential Data'!$C:$C,MATCH(YEAR(A453),'Presidential Data'!$A:$A,0),1)</f>
        <v>38</v>
      </c>
      <c r="E453" s="7">
        <f t="shared" si="7"/>
        <v>157000</v>
      </c>
    </row>
    <row r="454" spans="1:5" x14ac:dyDescent="0.2">
      <c r="A454" s="2">
        <v>28004</v>
      </c>
      <c r="B454">
        <f>SUMIFS('FRED Graph'!$E:$E,'FRED Graph'!$B:$B,'Party Series Data'!$A454,'FRED Graph'!$C:$C,'Party Series Data'!B$1)</f>
        <v>0</v>
      </c>
      <c r="C454">
        <f>SUMIFS('FRED Graph'!$E:$E,'FRED Graph'!$B:$B,'Party Series Data'!$A454,'FRED Graph'!$C:$C,'Party Series Data'!C$1)</f>
        <v>188000</v>
      </c>
      <c r="D454">
        <f>INDEX('Presidential Data'!$C:$C,MATCH(YEAR(A454),'Presidential Data'!$A:$A,0),1)</f>
        <v>38</v>
      </c>
      <c r="E454" s="7">
        <f t="shared" si="7"/>
        <v>188000</v>
      </c>
    </row>
    <row r="455" spans="1:5" x14ac:dyDescent="0.2">
      <c r="A455" s="2">
        <v>28034</v>
      </c>
      <c r="B455">
        <f>SUMIFS('FRED Graph'!$E:$E,'FRED Graph'!$B:$B,'Party Series Data'!$A455,'FRED Graph'!$C:$C,'Party Series Data'!B$1)</f>
        <v>0</v>
      </c>
      <c r="C455">
        <f>SUMIFS('FRED Graph'!$E:$E,'FRED Graph'!$B:$B,'Party Series Data'!$A455,'FRED Graph'!$C:$C,'Party Series Data'!C$1)</f>
        <v>19000</v>
      </c>
      <c r="D455">
        <f>INDEX('Presidential Data'!$C:$C,MATCH(YEAR(A455),'Presidential Data'!$A:$A,0),1)</f>
        <v>38</v>
      </c>
      <c r="E455" s="7">
        <f t="shared" si="7"/>
        <v>19000</v>
      </c>
    </row>
    <row r="456" spans="1:5" x14ac:dyDescent="0.2">
      <c r="A456" s="2">
        <v>28065</v>
      </c>
      <c r="B456">
        <f>SUMIFS('FRED Graph'!$E:$E,'FRED Graph'!$B:$B,'Party Series Data'!$A456,'FRED Graph'!$C:$C,'Party Series Data'!B$1)</f>
        <v>0</v>
      </c>
      <c r="C456">
        <f>SUMIFS('FRED Graph'!$E:$E,'FRED Graph'!$B:$B,'Party Series Data'!$A456,'FRED Graph'!$C:$C,'Party Series Data'!C$1)</f>
        <v>329000</v>
      </c>
      <c r="D456">
        <f>INDEX('Presidential Data'!$C:$C,MATCH(YEAR(A456),'Presidential Data'!$A:$A,0),1)</f>
        <v>38</v>
      </c>
      <c r="E456" s="7">
        <f t="shared" si="7"/>
        <v>329000</v>
      </c>
    </row>
    <row r="457" spans="1:5" x14ac:dyDescent="0.2">
      <c r="A457" s="2">
        <v>28095</v>
      </c>
      <c r="B457">
        <f>SUMIFS('FRED Graph'!$E:$E,'FRED Graph'!$B:$B,'Party Series Data'!$A457,'FRED Graph'!$C:$C,'Party Series Data'!B$1)</f>
        <v>0</v>
      </c>
      <c r="C457">
        <f>SUMIFS('FRED Graph'!$E:$E,'FRED Graph'!$B:$B,'Party Series Data'!$A457,'FRED Graph'!$C:$C,'Party Series Data'!C$1)</f>
        <v>208000</v>
      </c>
      <c r="D457">
        <f>INDEX('Presidential Data'!$C:$C,MATCH(YEAR(A457),'Presidential Data'!$A:$A,0),1)</f>
        <v>38</v>
      </c>
      <c r="E457" s="7">
        <f t="shared" si="7"/>
        <v>208000</v>
      </c>
    </row>
    <row r="458" spans="1:5" x14ac:dyDescent="0.2">
      <c r="A458" s="2">
        <v>28126</v>
      </c>
      <c r="B458">
        <f>SUMIFS('FRED Graph'!$E:$E,'FRED Graph'!$B:$B,'Party Series Data'!$A458,'FRED Graph'!$C:$C,'Party Series Data'!B$1)</f>
        <v>242000</v>
      </c>
      <c r="C458">
        <f>SUMIFS('FRED Graph'!$E:$E,'FRED Graph'!$B:$B,'Party Series Data'!$A458,'FRED Graph'!$C:$C,'Party Series Data'!C$1)</f>
        <v>0</v>
      </c>
      <c r="D458">
        <f>INDEX('Presidential Data'!$C:$C,MATCH(YEAR(A458),'Presidential Data'!$A:$A,0),1)</f>
        <v>39</v>
      </c>
      <c r="E458" s="7">
        <f t="shared" si="7"/>
        <v>242000</v>
      </c>
    </row>
    <row r="459" spans="1:5" x14ac:dyDescent="0.2">
      <c r="A459" s="2">
        <v>28157</v>
      </c>
      <c r="B459">
        <f>SUMIFS('FRED Graph'!$E:$E,'FRED Graph'!$B:$B,'Party Series Data'!$A459,'FRED Graph'!$C:$C,'Party Series Data'!B$1)</f>
        <v>298000</v>
      </c>
      <c r="C459">
        <f>SUMIFS('FRED Graph'!$E:$E,'FRED Graph'!$B:$B,'Party Series Data'!$A459,'FRED Graph'!$C:$C,'Party Series Data'!C$1)</f>
        <v>0</v>
      </c>
      <c r="D459">
        <f>INDEX('Presidential Data'!$C:$C,MATCH(YEAR(A459),'Presidential Data'!$A:$A,0),1)</f>
        <v>39</v>
      </c>
      <c r="E459" s="7">
        <f t="shared" si="7"/>
        <v>298000</v>
      </c>
    </row>
    <row r="460" spans="1:5" x14ac:dyDescent="0.2">
      <c r="A460" s="2">
        <v>28185</v>
      </c>
      <c r="B460">
        <f>SUMIFS('FRED Graph'!$E:$E,'FRED Graph'!$B:$B,'Party Series Data'!$A460,'FRED Graph'!$C:$C,'Party Series Data'!B$1)</f>
        <v>403000</v>
      </c>
      <c r="C460">
        <f>SUMIFS('FRED Graph'!$E:$E,'FRED Graph'!$B:$B,'Party Series Data'!$A460,'FRED Graph'!$C:$C,'Party Series Data'!C$1)</f>
        <v>0</v>
      </c>
      <c r="D460">
        <f>INDEX('Presidential Data'!$C:$C,MATCH(YEAR(A460),'Presidential Data'!$A:$A,0),1)</f>
        <v>39</v>
      </c>
      <c r="E460" s="7">
        <f t="shared" si="7"/>
        <v>403000</v>
      </c>
    </row>
    <row r="461" spans="1:5" x14ac:dyDescent="0.2">
      <c r="A461" s="2">
        <v>28216</v>
      </c>
      <c r="B461">
        <f>SUMIFS('FRED Graph'!$E:$E,'FRED Graph'!$B:$B,'Party Series Data'!$A461,'FRED Graph'!$C:$C,'Party Series Data'!B$1)</f>
        <v>337000</v>
      </c>
      <c r="C461">
        <f>SUMIFS('FRED Graph'!$E:$E,'FRED Graph'!$B:$B,'Party Series Data'!$A461,'FRED Graph'!$C:$C,'Party Series Data'!C$1)</f>
        <v>0</v>
      </c>
      <c r="D461">
        <f>INDEX('Presidential Data'!$C:$C,MATCH(YEAR(A461),'Presidential Data'!$A:$A,0),1)</f>
        <v>39</v>
      </c>
      <c r="E461" s="7">
        <f t="shared" si="7"/>
        <v>337000</v>
      </c>
    </row>
    <row r="462" spans="1:5" x14ac:dyDescent="0.2">
      <c r="A462" s="2">
        <v>28246</v>
      </c>
      <c r="B462">
        <f>SUMIFS('FRED Graph'!$E:$E,'FRED Graph'!$B:$B,'Party Series Data'!$A462,'FRED Graph'!$C:$C,'Party Series Data'!B$1)</f>
        <v>360000</v>
      </c>
      <c r="C462">
        <f>SUMIFS('FRED Graph'!$E:$E,'FRED Graph'!$B:$B,'Party Series Data'!$A462,'FRED Graph'!$C:$C,'Party Series Data'!C$1)</f>
        <v>0</v>
      </c>
      <c r="D462">
        <f>INDEX('Presidential Data'!$C:$C,MATCH(YEAR(A462),'Presidential Data'!$A:$A,0),1)</f>
        <v>39</v>
      </c>
      <c r="E462" s="7">
        <f t="shared" si="7"/>
        <v>360000</v>
      </c>
    </row>
    <row r="463" spans="1:5" x14ac:dyDescent="0.2">
      <c r="A463" s="2">
        <v>28277</v>
      </c>
      <c r="B463">
        <f>SUMIFS('FRED Graph'!$E:$E,'FRED Graph'!$B:$B,'Party Series Data'!$A463,'FRED Graph'!$C:$C,'Party Series Data'!B$1)</f>
        <v>400000</v>
      </c>
      <c r="C463">
        <f>SUMIFS('FRED Graph'!$E:$E,'FRED Graph'!$B:$B,'Party Series Data'!$A463,'FRED Graph'!$C:$C,'Party Series Data'!C$1)</f>
        <v>0</v>
      </c>
      <c r="D463">
        <f>INDEX('Presidential Data'!$C:$C,MATCH(YEAR(A463),'Presidential Data'!$A:$A,0),1)</f>
        <v>39</v>
      </c>
      <c r="E463" s="7">
        <f t="shared" si="7"/>
        <v>400000</v>
      </c>
    </row>
    <row r="464" spans="1:5" x14ac:dyDescent="0.2">
      <c r="A464" s="2">
        <v>28307</v>
      </c>
      <c r="B464">
        <f>SUMIFS('FRED Graph'!$E:$E,'FRED Graph'!$B:$B,'Party Series Data'!$A464,'FRED Graph'!$C:$C,'Party Series Data'!B$1)</f>
        <v>346000</v>
      </c>
      <c r="C464">
        <f>SUMIFS('FRED Graph'!$E:$E,'FRED Graph'!$B:$B,'Party Series Data'!$A464,'FRED Graph'!$C:$C,'Party Series Data'!C$1)</f>
        <v>0</v>
      </c>
      <c r="D464">
        <f>INDEX('Presidential Data'!$C:$C,MATCH(YEAR(A464),'Presidential Data'!$A:$A,0),1)</f>
        <v>39</v>
      </c>
      <c r="E464" s="7">
        <f t="shared" si="7"/>
        <v>346000</v>
      </c>
    </row>
    <row r="465" spans="1:5" x14ac:dyDescent="0.2">
      <c r="A465" s="2">
        <v>28338</v>
      </c>
      <c r="B465">
        <f>SUMIFS('FRED Graph'!$E:$E,'FRED Graph'!$B:$B,'Party Series Data'!$A465,'FRED Graph'!$C:$C,'Party Series Data'!B$1)</f>
        <v>241000</v>
      </c>
      <c r="C465">
        <f>SUMIFS('FRED Graph'!$E:$E,'FRED Graph'!$B:$B,'Party Series Data'!$A465,'FRED Graph'!$C:$C,'Party Series Data'!C$1)</f>
        <v>0</v>
      </c>
      <c r="D465">
        <f>INDEX('Presidential Data'!$C:$C,MATCH(YEAR(A465),'Presidential Data'!$A:$A,0),1)</f>
        <v>39</v>
      </c>
      <c r="E465" s="7">
        <f t="shared" si="7"/>
        <v>241000</v>
      </c>
    </row>
    <row r="466" spans="1:5" x14ac:dyDescent="0.2">
      <c r="A466" s="2">
        <v>28369</v>
      </c>
      <c r="B466">
        <f>SUMIFS('FRED Graph'!$E:$E,'FRED Graph'!$B:$B,'Party Series Data'!$A466,'FRED Graph'!$C:$C,'Party Series Data'!B$1)</f>
        <v>457000</v>
      </c>
      <c r="C466">
        <f>SUMIFS('FRED Graph'!$E:$E,'FRED Graph'!$B:$B,'Party Series Data'!$A466,'FRED Graph'!$C:$C,'Party Series Data'!C$1)</f>
        <v>0</v>
      </c>
      <c r="D466">
        <f>INDEX('Presidential Data'!$C:$C,MATCH(YEAR(A466),'Presidential Data'!$A:$A,0),1)</f>
        <v>39</v>
      </c>
      <c r="E466" s="7">
        <f t="shared" si="7"/>
        <v>457000</v>
      </c>
    </row>
    <row r="467" spans="1:5" x14ac:dyDescent="0.2">
      <c r="A467" s="2">
        <v>28399</v>
      </c>
      <c r="B467">
        <f>SUMIFS('FRED Graph'!$E:$E,'FRED Graph'!$B:$B,'Party Series Data'!$A467,'FRED Graph'!$C:$C,'Party Series Data'!B$1)</f>
        <v>268000</v>
      </c>
      <c r="C467">
        <f>SUMIFS('FRED Graph'!$E:$E,'FRED Graph'!$B:$B,'Party Series Data'!$A467,'FRED Graph'!$C:$C,'Party Series Data'!C$1)</f>
        <v>0</v>
      </c>
      <c r="D467">
        <f>INDEX('Presidential Data'!$C:$C,MATCH(YEAR(A467),'Presidential Data'!$A:$A,0),1)</f>
        <v>39</v>
      </c>
      <c r="E467" s="7">
        <f t="shared" si="7"/>
        <v>268000</v>
      </c>
    </row>
    <row r="468" spans="1:5" x14ac:dyDescent="0.2">
      <c r="A468" s="2">
        <v>28430</v>
      </c>
      <c r="B468">
        <f>SUMIFS('FRED Graph'!$E:$E,'FRED Graph'!$B:$B,'Party Series Data'!$A468,'FRED Graph'!$C:$C,'Party Series Data'!B$1)</f>
        <v>373000</v>
      </c>
      <c r="C468">
        <f>SUMIFS('FRED Graph'!$E:$E,'FRED Graph'!$B:$B,'Party Series Data'!$A468,'FRED Graph'!$C:$C,'Party Series Data'!C$1)</f>
        <v>0</v>
      </c>
      <c r="D468">
        <f>INDEX('Presidential Data'!$C:$C,MATCH(YEAR(A468),'Presidential Data'!$A:$A,0),1)</f>
        <v>39</v>
      </c>
      <c r="E468" s="7">
        <f t="shared" si="7"/>
        <v>373000</v>
      </c>
    </row>
    <row r="469" spans="1:5" x14ac:dyDescent="0.2">
      <c r="A469" s="2">
        <v>28460</v>
      </c>
      <c r="B469">
        <f>SUMIFS('FRED Graph'!$E:$E,'FRED Graph'!$B:$B,'Party Series Data'!$A469,'FRED Graph'!$C:$C,'Party Series Data'!B$1)</f>
        <v>237000</v>
      </c>
      <c r="C469">
        <f>SUMIFS('FRED Graph'!$E:$E,'FRED Graph'!$B:$B,'Party Series Data'!$A469,'FRED Graph'!$C:$C,'Party Series Data'!C$1)</f>
        <v>0</v>
      </c>
      <c r="D469">
        <f>INDEX('Presidential Data'!$C:$C,MATCH(YEAR(A469),'Presidential Data'!$A:$A,0),1)</f>
        <v>39</v>
      </c>
      <c r="E469" s="7">
        <f t="shared" si="7"/>
        <v>237000</v>
      </c>
    </row>
    <row r="470" spans="1:5" x14ac:dyDescent="0.2">
      <c r="A470" s="2">
        <v>28491</v>
      </c>
      <c r="B470">
        <f>SUMIFS('FRED Graph'!$E:$E,'FRED Graph'!$B:$B,'Party Series Data'!$A470,'FRED Graph'!$C:$C,'Party Series Data'!B$1)</f>
        <v>184000</v>
      </c>
      <c r="C470">
        <f>SUMIFS('FRED Graph'!$E:$E,'FRED Graph'!$B:$B,'Party Series Data'!$A470,'FRED Graph'!$C:$C,'Party Series Data'!C$1)</f>
        <v>0</v>
      </c>
      <c r="D470">
        <f>INDEX('Presidential Data'!$C:$C,MATCH(YEAR(A470),'Presidential Data'!$A:$A,0),1)</f>
        <v>39</v>
      </c>
      <c r="E470" s="7">
        <f t="shared" si="7"/>
        <v>184000</v>
      </c>
    </row>
    <row r="471" spans="1:5" x14ac:dyDescent="0.2">
      <c r="A471" s="2">
        <v>28522</v>
      </c>
      <c r="B471">
        <f>SUMIFS('FRED Graph'!$E:$E,'FRED Graph'!$B:$B,'Party Series Data'!$A471,'FRED Graph'!$C:$C,'Party Series Data'!B$1)</f>
        <v>354000</v>
      </c>
      <c r="C471">
        <f>SUMIFS('FRED Graph'!$E:$E,'FRED Graph'!$B:$B,'Party Series Data'!$A471,'FRED Graph'!$C:$C,'Party Series Data'!C$1)</f>
        <v>0</v>
      </c>
      <c r="D471">
        <f>INDEX('Presidential Data'!$C:$C,MATCH(YEAR(A471),'Presidential Data'!$A:$A,0),1)</f>
        <v>39</v>
      </c>
      <c r="E471" s="7">
        <f t="shared" si="7"/>
        <v>354000</v>
      </c>
    </row>
    <row r="472" spans="1:5" x14ac:dyDescent="0.2">
      <c r="A472" s="2">
        <v>28550</v>
      </c>
      <c r="B472">
        <f>SUMIFS('FRED Graph'!$E:$E,'FRED Graph'!$B:$B,'Party Series Data'!$A472,'FRED Graph'!$C:$C,'Party Series Data'!B$1)</f>
        <v>512000</v>
      </c>
      <c r="C472">
        <f>SUMIFS('FRED Graph'!$E:$E,'FRED Graph'!$B:$B,'Party Series Data'!$A472,'FRED Graph'!$C:$C,'Party Series Data'!C$1)</f>
        <v>0</v>
      </c>
      <c r="D472">
        <f>INDEX('Presidential Data'!$C:$C,MATCH(YEAR(A472),'Presidential Data'!$A:$A,0),1)</f>
        <v>39</v>
      </c>
      <c r="E472" s="7">
        <f t="shared" si="7"/>
        <v>512000</v>
      </c>
    </row>
    <row r="473" spans="1:5" x14ac:dyDescent="0.2">
      <c r="A473" s="2">
        <v>28581</v>
      </c>
      <c r="B473">
        <f>SUMIFS('FRED Graph'!$E:$E,'FRED Graph'!$B:$B,'Party Series Data'!$A473,'FRED Graph'!$C:$C,'Party Series Data'!B$1)</f>
        <v>702000</v>
      </c>
      <c r="C473">
        <f>SUMIFS('FRED Graph'!$E:$E,'FRED Graph'!$B:$B,'Party Series Data'!$A473,'FRED Graph'!$C:$C,'Party Series Data'!C$1)</f>
        <v>0</v>
      </c>
      <c r="D473">
        <f>INDEX('Presidential Data'!$C:$C,MATCH(YEAR(A473),'Presidential Data'!$A:$A,0),1)</f>
        <v>39</v>
      </c>
      <c r="E473" s="7">
        <f t="shared" si="7"/>
        <v>702000</v>
      </c>
    </row>
    <row r="474" spans="1:5" x14ac:dyDescent="0.2">
      <c r="A474" s="2">
        <v>28611</v>
      </c>
      <c r="B474">
        <f>SUMIFS('FRED Graph'!$E:$E,'FRED Graph'!$B:$B,'Party Series Data'!$A474,'FRED Graph'!$C:$C,'Party Series Data'!B$1)</f>
        <v>347000</v>
      </c>
      <c r="C474">
        <f>SUMIFS('FRED Graph'!$E:$E,'FRED Graph'!$B:$B,'Party Series Data'!$A474,'FRED Graph'!$C:$C,'Party Series Data'!C$1)</f>
        <v>0</v>
      </c>
      <c r="D474">
        <f>INDEX('Presidential Data'!$C:$C,MATCH(YEAR(A474),'Presidential Data'!$A:$A,0),1)</f>
        <v>39</v>
      </c>
      <c r="E474" s="7">
        <f t="shared" si="7"/>
        <v>347000</v>
      </c>
    </row>
    <row r="475" spans="1:5" x14ac:dyDescent="0.2">
      <c r="A475" s="2">
        <v>28642</v>
      </c>
      <c r="B475">
        <f>SUMIFS('FRED Graph'!$E:$E,'FRED Graph'!$B:$B,'Party Series Data'!$A475,'FRED Graph'!$C:$C,'Party Series Data'!B$1)</f>
        <v>441000</v>
      </c>
      <c r="C475">
        <f>SUMIFS('FRED Graph'!$E:$E,'FRED Graph'!$B:$B,'Party Series Data'!$A475,'FRED Graph'!$C:$C,'Party Series Data'!C$1)</f>
        <v>0</v>
      </c>
      <c r="D475">
        <f>INDEX('Presidential Data'!$C:$C,MATCH(YEAR(A475),'Presidential Data'!$A:$A,0),1)</f>
        <v>39</v>
      </c>
      <c r="E475" s="7">
        <f t="shared" si="7"/>
        <v>441000</v>
      </c>
    </row>
    <row r="476" spans="1:5" x14ac:dyDescent="0.2">
      <c r="A476" s="2">
        <v>28672</v>
      </c>
      <c r="B476">
        <f>SUMIFS('FRED Graph'!$E:$E,'FRED Graph'!$B:$B,'Party Series Data'!$A476,'FRED Graph'!$C:$C,'Party Series Data'!B$1)</f>
        <v>254000</v>
      </c>
      <c r="C476">
        <f>SUMIFS('FRED Graph'!$E:$E,'FRED Graph'!$B:$B,'Party Series Data'!$A476,'FRED Graph'!$C:$C,'Party Series Data'!C$1)</f>
        <v>0</v>
      </c>
      <c r="D476">
        <f>INDEX('Presidential Data'!$C:$C,MATCH(YEAR(A476),'Presidential Data'!$A:$A,0),1)</f>
        <v>39</v>
      </c>
      <c r="E476" s="7">
        <f t="shared" si="7"/>
        <v>254000</v>
      </c>
    </row>
    <row r="477" spans="1:5" x14ac:dyDescent="0.2">
      <c r="A477" s="2">
        <v>28703</v>
      </c>
      <c r="B477">
        <f>SUMIFS('FRED Graph'!$E:$E,'FRED Graph'!$B:$B,'Party Series Data'!$A477,'FRED Graph'!$C:$C,'Party Series Data'!B$1)</f>
        <v>279000</v>
      </c>
      <c r="C477">
        <f>SUMIFS('FRED Graph'!$E:$E,'FRED Graph'!$B:$B,'Party Series Data'!$A477,'FRED Graph'!$C:$C,'Party Series Data'!C$1)</f>
        <v>0</v>
      </c>
      <c r="D477">
        <f>INDEX('Presidential Data'!$C:$C,MATCH(YEAR(A477),'Presidential Data'!$A:$A,0),1)</f>
        <v>39</v>
      </c>
      <c r="E477" s="7">
        <f t="shared" si="7"/>
        <v>279000</v>
      </c>
    </row>
    <row r="478" spans="1:5" x14ac:dyDescent="0.2">
      <c r="A478" s="2">
        <v>28734</v>
      </c>
      <c r="B478">
        <f>SUMIFS('FRED Graph'!$E:$E,'FRED Graph'!$B:$B,'Party Series Data'!$A478,'FRED Graph'!$C:$C,'Party Series Data'!B$1)</f>
        <v>138000</v>
      </c>
      <c r="C478">
        <f>SUMIFS('FRED Graph'!$E:$E,'FRED Graph'!$B:$B,'Party Series Data'!$A478,'FRED Graph'!$C:$C,'Party Series Data'!C$1)</f>
        <v>0</v>
      </c>
      <c r="D478">
        <f>INDEX('Presidential Data'!$C:$C,MATCH(YEAR(A478),'Presidential Data'!$A:$A,0),1)</f>
        <v>39</v>
      </c>
      <c r="E478" s="7">
        <f t="shared" si="7"/>
        <v>138000</v>
      </c>
    </row>
    <row r="479" spans="1:5" x14ac:dyDescent="0.2">
      <c r="A479" s="2">
        <v>28764</v>
      </c>
      <c r="B479">
        <f>SUMIFS('FRED Graph'!$E:$E,'FRED Graph'!$B:$B,'Party Series Data'!$A479,'FRED Graph'!$C:$C,'Party Series Data'!B$1)</f>
        <v>335000</v>
      </c>
      <c r="C479">
        <f>SUMIFS('FRED Graph'!$E:$E,'FRED Graph'!$B:$B,'Party Series Data'!$A479,'FRED Graph'!$C:$C,'Party Series Data'!C$1)</f>
        <v>0</v>
      </c>
      <c r="D479">
        <f>INDEX('Presidential Data'!$C:$C,MATCH(YEAR(A479),'Presidential Data'!$A:$A,0),1)</f>
        <v>39</v>
      </c>
      <c r="E479" s="7">
        <f t="shared" si="7"/>
        <v>335000</v>
      </c>
    </row>
    <row r="480" spans="1:5" x14ac:dyDescent="0.2">
      <c r="A480" s="2">
        <v>28795</v>
      </c>
      <c r="B480">
        <f>SUMIFS('FRED Graph'!$E:$E,'FRED Graph'!$B:$B,'Party Series Data'!$A480,'FRED Graph'!$C:$C,'Party Series Data'!B$1)</f>
        <v>435000</v>
      </c>
      <c r="C480">
        <f>SUMIFS('FRED Graph'!$E:$E,'FRED Graph'!$B:$B,'Party Series Data'!$A480,'FRED Graph'!$C:$C,'Party Series Data'!C$1)</f>
        <v>0</v>
      </c>
      <c r="D480">
        <f>INDEX('Presidential Data'!$C:$C,MATCH(YEAR(A480),'Presidential Data'!$A:$A,0),1)</f>
        <v>39</v>
      </c>
      <c r="E480" s="7">
        <f t="shared" si="7"/>
        <v>435000</v>
      </c>
    </row>
    <row r="481" spans="1:5" x14ac:dyDescent="0.2">
      <c r="A481" s="2">
        <v>28825</v>
      </c>
      <c r="B481">
        <f>SUMIFS('FRED Graph'!$E:$E,'FRED Graph'!$B:$B,'Party Series Data'!$A481,'FRED Graph'!$C:$C,'Party Series Data'!B$1)</f>
        <v>280000</v>
      </c>
      <c r="C481">
        <f>SUMIFS('FRED Graph'!$E:$E,'FRED Graph'!$B:$B,'Party Series Data'!$A481,'FRED Graph'!$C:$C,'Party Series Data'!C$1)</f>
        <v>0</v>
      </c>
      <c r="D481">
        <f>INDEX('Presidential Data'!$C:$C,MATCH(YEAR(A481),'Presidential Data'!$A:$A,0),1)</f>
        <v>39</v>
      </c>
      <c r="E481" s="7">
        <f t="shared" si="7"/>
        <v>280000</v>
      </c>
    </row>
    <row r="482" spans="1:5" x14ac:dyDescent="0.2">
      <c r="A482" s="2">
        <v>28856</v>
      </c>
      <c r="B482">
        <f>SUMIFS('FRED Graph'!$E:$E,'FRED Graph'!$B:$B,'Party Series Data'!$A482,'FRED Graph'!$C:$C,'Party Series Data'!B$1)</f>
        <v>137000</v>
      </c>
      <c r="C482">
        <f>SUMIFS('FRED Graph'!$E:$E,'FRED Graph'!$B:$B,'Party Series Data'!$A482,'FRED Graph'!$C:$C,'Party Series Data'!C$1)</f>
        <v>0</v>
      </c>
      <c r="D482">
        <f>INDEX('Presidential Data'!$C:$C,MATCH(YEAR(A482),'Presidential Data'!$A:$A,0),1)</f>
        <v>39</v>
      </c>
      <c r="E482" s="7">
        <f t="shared" si="7"/>
        <v>137000</v>
      </c>
    </row>
    <row r="483" spans="1:5" x14ac:dyDescent="0.2">
      <c r="A483" s="2">
        <v>28887</v>
      </c>
      <c r="B483">
        <f>SUMIFS('FRED Graph'!$E:$E,'FRED Graph'!$B:$B,'Party Series Data'!$A483,'FRED Graph'!$C:$C,'Party Series Data'!B$1)</f>
        <v>247000</v>
      </c>
      <c r="C483">
        <f>SUMIFS('FRED Graph'!$E:$E,'FRED Graph'!$B:$B,'Party Series Data'!$A483,'FRED Graph'!$C:$C,'Party Series Data'!C$1)</f>
        <v>0</v>
      </c>
      <c r="D483">
        <f>INDEX('Presidential Data'!$C:$C,MATCH(YEAR(A483),'Presidential Data'!$A:$A,0),1)</f>
        <v>39</v>
      </c>
      <c r="E483" s="7">
        <f t="shared" si="7"/>
        <v>247000</v>
      </c>
    </row>
    <row r="484" spans="1:5" x14ac:dyDescent="0.2">
      <c r="A484" s="2">
        <v>28915</v>
      </c>
      <c r="B484">
        <f>SUMIFS('FRED Graph'!$E:$E,'FRED Graph'!$B:$B,'Party Series Data'!$A484,'FRED Graph'!$C:$C,'Party Series Data'!B$1)</f>
        <v>424000</v>
      </c>
      <c r="C484">
        <f>SUMIFS('FRED Graph'!$E:$E,'FRED Graph'!$B:$B,'Party Series Data'!$A484,'FRED Graph'!$C:$C,'Party Series Data'!C$1)</f>
        <v>0</v>
      </c>
      <c r="D484">
        <f>INDEX('Presidential Data'!$C:$C,MATCH(YEAR(A484),'Presidential Data'!$A:$A,0),1)</f>
        <v>39</v>
      </c>
      <c r="E484" s="7">
        <f t="shared" si="7"/>
        <v>424000</v>
      </c>
    </row>
    <row r="485" spans="1:5" x14ac:dyDescent="0.2">
      <c r="A485" s="2">
        <v>28946</v>
      </c>
      <c r="B485">
        <f>SUMIFS('FRED Graph'!$E:$E,'FRED Graph'!$B:$B,'Party Series Data'!$A485,'FRED Graph'!$C:$C,'Party Series Data'!B$1)</f>
        <v>-62000</v>
      </c>
      <c r="C485">
        <f>SUMIFS('FRED Graph'!$E:$E,'FRED Graph'!$B:$B,'Party Series Data'!$A485,'FRED Graph'!$C:$C,'Party Series Data'!C$1)</f>
        <v>0</v>
      </c>
      <c r="D485">
        <f>INDEX('Presidential Data'!$C:$C,MATCH(YEAR(A485),'Presidential Data'!$A:$A,0),1)</f>
        <v>39</v>
      </c>
      <c r="E485" s="7">
        <f t="shared" si="7"/>
        <v>-62000</v>
      </c>
    </row>
    <row r="486" spans="1:5" x14ac:dyDescent="0.2">
      <c r="A486" s="2">
        <v>28976</v>
      </c>
      <c r="B486">
        <f>SUMIFS('FRED Graph'!$E:$E,'FRED Graph'!$B:$B,'Party Series Data'!$A486,'FRED Graph'!$C:$C,'Party Series Data'!B$1)</f>
        <v>372000</v>
      </c>
      <c r="C486">
        <f>SUMIFS('FRED Graph'!$E:$E,'FRED Graph'!$B:$B,'Party Series Data'!$A486,'FRED Graph'!$C:$C,'Party Series Data'!C$1)</f>
        <v>0</v>
      </c>
      <c r="D486">
        <f>INDEX('Presidential Data'!$C:$C,MATCH(YEAR(A486),'Presidential Data'!$A:$A,0),1)</f>
        <v>39</v>
      </c>
      <c r="E486" s="7">
        <f t="shared" si="7"/>
        <v>372000</v>
      </c>
    </row>
    <row r="487" spans="1:5" x14ac:dyDescent="0.2">
      <c r="A487" s="2">
        <v>29007</v>
      </c>
      <c r="B487">
        <f>SUMIFS('FRED Graph'!$E:$E,'FRED Graph'!$B:$B,'Party Series Data'!$A487,'FRED Graph'!$C:$C,'Party Series Data'!B$1)</f>
        <v>319000</v>
      </c>
      <c r="C487">
        <f>SUMIFS('FRED Graph'!$E:$E,'FRED Graph'!$B:$B,'Party Series Data'!$A487,'FRED Graph'!$C:$C,'Party Series Data'!C$1)</f>
        <v>0</v>
      </c>
      <c r="D487">
        <f>INDEX('Presidential Data'!$C:$C,MATCH(YEAR(A487),'Presidential Data'!$A:$A,0),1)</f>
        <v>39</v>
      </c>
      <c r="E487" s="7">
        <f t="shared" si="7"/>
        <v>319000</v>
      </c>
    </row>
    <row r="488" spans="1:5" x14ac:dyDescent="0.2">
      <c r="A488" s="2">
        <v>29037</v>
      </c>
      <c r="B488">
        <f>SUMIFS('FRED Graph'!$E:$E,'FRED Graph'!$B:$B,'Party Series Data'!$A488,'FRED Graph'!$C:$C,'Party Series Data'!B$1)</f>
        <v>109000</v>
      </c>
      <c r="C488">
        <f>SUMIFS('FRED Graph'!$E:$E,'FRED Graph'!$B:$B,'Party Series Data'!$A488,'FRED Graph'!$C:$C,'Party Series Data'!C$1)</f>
        <v>0</v>
      </c>
      <c r="D488">
        <f>INDEX('Presidential Data'!$C:$C,MATCH(YEAR(A488),'Presidential Data'!$A:$A,0),1)</f>
        <v>39</v>
      </c>
      <c r="E488" s="7">
        <f t="shared" si="7"/>
        <v>109000</v>
      </c>
    </row>
    <row r="489" spans="1:5" x14ac:dyDescent="0.2">
      <c r="A489" s="2">
        <v>29068</v>
      </c>
      <c r="B489">
        <f>SUMIFS('FRED Graph'!$E:$E,'FRED Graph'!$B:$B,'Party Series Data'!$A489,'FRED Graph'!$C:$C,'Party Series Data'!B$1)</f>
        <v>83000</v>
      </c>
      <c r="C489">
        <f>SUMIFS('FRED Graph'!$E:$E,'FRED Graph'!$B:$B,'Party Series Data'!$A489,'FRED Graph'!$C:$C,'Party Series Data'!C$1)</f>
        <v>0</v>
      </c>
      <c r="D489">
        <f>INDEX('Presidential Data'!$C:$C,MATCH(YEAR(A489),'Presidential Data'!$A:$A,0),1)</f>
        <v>39</v>
      </c>
      <c r="E489" s="7">
        <f t="shared" si="7"/>
        <v>83000</v>
      </c>
    </row>
    <row r="490" spans="1:5" x14ac:dyDescent="0.2">
      <c r="A490" s="2">
        <v>29099</v>
      </c>
      <c r="B490">
        <f>SUMIFS('FRED Graph'!$E:$E,'FRED Graph'!$B:$B,'Party Series Data'!$A490,'FRED Graph'!$C:$C,'Party Series Data'!B$1)</f>
        <v>27000</v>
      </c>
      <c r="C490">
        <f>SUMIFS('FRED Graph'!$E:$E,'FRED Graph'!$B:$B,'Party Series Data'!$A490,'FRED Graph'!$C:$C,'Party Series Data'!C$1)</f>
        <v>0</v>
      </c>
      <c r="D490">
        <f>INDEX('Presidential Data'!$C:$C,MATCH(YEAR(A490),'Presidential Data'!$A:$A,0),1)</f>
        <v>39</v>
      </c>
      <c r="E490" s="7">
        <f t="shared" si="7"/>
        <v>27000</v>
      </c>
    </row>
    <row r="491" spans="1:5" x14ac:dyDescent="0.2">
      <c r="A491" s="2">
        <v>29129</v>
      </c>
      <c r="B491">
        <f>SUMIFS('FRED Graph'!$E:$E,'FRED Graph'!$B:$B,'Party Series Data'!$A491,'FRED Graph'!$C:$C,'Party Series Data'!B$1)</f>
        <v>154000</v>
      </c>
      <c r="C491">
        <f>SUMIFS('FRED Graph'!$E:$E,'FRED Graph'!$B:$B,'Party Series Data'!$A491,'FRED Graph'!$C:$C,'Party Series Data'!C$1)</f>
        <v>0</v>
      </c>
      <c r="D491">
        <f>INDEX('Presidential Data'!$C:$C,MATCH(YEAR(A491),'Presidential Data'!$A:$A,0),1)</f>
        <v>39</v>
      </c>
      <c r="E491" s="7">
        <f t="shared" si="7"/>
        <v>154000</v>
      </c>
    </row>
    <row r="492" spans="1:5" x14ac:dyDescent="0.2">
      <c r="A492" s="2">
        <v>29160</v>
      </c>
      <c r="B492">
        <f>SUMIFS('FRED Graph'!$E:$E,'FRED Graph'!$B:$B,'Party Series Data'!$A492,'FRED Graph'!$C:$C,'Party Series Data'!B$1)</f>
        <v>92000</v>
      </c>
      <c r="C492">
        <f>SUMIFS('FRED Graph'!$E:$E,'FRED Graph'!$B:$B,'Party Series Data'!$A492,'FRED Graph'!$C:$C,'Party Series Data'!C$1)</f>
        <v>0</v>
      </c>
      <c r="D492">
        <f>INDEX('Presidential Data'!$C:$C,MATCH(YEAR(A492),'Presidential Data'!$A:$A,0),1)</f>
        <v>39</v>
      </c>
      <c r="E492" s="7">
        <f t="shared" si="7"/>
        <v>92000</v>
      </c>
    </row>
    <row r="493" spans="1:5" x14ac:dyDescent="0.2">
      <c r="A493" s="2">
        <v>29190</v>
      </c>
      <c r="B493">
        <f>SUMIFS('FRED Graph'!$E:$E,'FRED Graph'!$B:$B,'Party Series Data'!$A493,'FRED Graph'!$C:$C,'Party Series Data'!B$1)</f>
        <v>99000</v>
      </c>
      <c r="C493">
        <f>SUMIFS('FRED Graph'!$E:$E,'FRED Graph'!$B:$B,'Party Series Data'!$A493,'FRED Graph'!$C:$C,'Party Series Data'!C$1)</f>
        <v>0</v>
      </c>
      <c r="D493">
        <f>INDEX('Presidential Data'!$C:$C,MATCH(YEAR(A493),'Presidential Data'!$A:$A,0),1)</f>
        <v>39</v>
      </c>
      <c r="E493" s="7">
        <f t="shared" si="7"/>
        <v>99000</v>
      </c>
    </row>
    <row r="494" spans="1:5" x14ac:dyDescent="0.2">
      <c r="A494" s="2">
        <v>29221</v>
      </c>
      <c r="B494">
        <f>SUMIFS('FRED Graph'!$E:$E,'FRED Graph'!$B:$B,'Party Series Data'!$A494,'FRED Graph'!$C:$C,'Party Series Data'!B$1)</f>
        <v>128000</v>
      </c>
      <c r="C494">
        <f>SUMIFS('FRED Graph'!$E:$E,'FRED Graph'!$B:$B,'Party Series Data'!$A494,'FRED Graph'!$C:$C,'Party Series Data'!C$1)</f>
        <v>0</v>
      </c>
      <c r="D494">
        <f>INDEX('Presidential Data'!$C:$C,MATCH(YEAR(A494),'Presidential Data'!$A:$A,0),1)</f>
        <v>39</v>
      </c>
      <c r="E494" s="7">
        <f t="shared" si="7"/>
        <v>128000</v>
      </c>
    </row>
    <row r="495" spans="1:5" x14ac:dyDescent="0.2">
      <c r="A495" s="2">
        <v>29252</v>
      </c>
      <c r="B495">
        <f>SUMIFS('FRED Graph'!$E:$E,'FRED Graph'!$B:$B,'Party Series Data'!$A495,'FRED Graph'!$C:$C,'Party Series Data'!B$1)</f>
        <v>83000</v>
      </c>
      <c r="C495">
        <f>SUMIFS('FRED Graph'!$E:$E,'FRED Graph'!$B:$B,'Party Series Data'!$A495,'FRED Graph'!$C:$C,'Party Series Data'!C$1)</f>
        <v>0</v>
      </c>
      <c r="D495">
        <f>INDEX('Presidential Data'!$C:$C,MATCH(YEAR(A495),'Presidential Data'!$A:$A,0),1)</f>
        <v>39</v>
      </c>
      <c r="E495" s="7">
        <f t="shared" si="7"/>
        <v>83000</v>
      </c>
    </row>
    <row r="496" spans="1:5" x14ac:dyDescent="0.2">
      <c r="A496" s="2">
        <v>29281</v>
      </c>
      <c r="B496">
        <f>SUMIFS('FRED Graph'!$E:$E,'FRED Graph'!$B:$B,'Party Series Data'!$A496,'FRED Graph'!$C:$C,'Party Series Data'!B$1)</f>
        <v>111000</v>
      </c>
      <c r="C496">
        <f>SUMIFS('FRED Graph'!$E:$E,'FRED Graph'!$B:$B,'Party Series Data'!$A496,'FRED Graph'!$C:$C,'Party Series Data'!C$1)</f>
        <v>0</v>
      </c>
      <c r="D496">
        <f>INDEX('Presidential Data'!$C:$C,MATCH(YEAR(A496),'Presidential Data'!$A:$A,0),1)</f>
        <v>39</v>
      </c>
      <c r="E496" s="7">
        <f t="shared" si="7"/>
        <v>111000</v>
      </c>
    </row>
    <row r="497" spans="1:5" x14ac:dyDescent="0.2">
      <c r="A497" s="2">
        <v>29312</v>
      </c>
      <c r="B497">
        <f>SUMIFS('FRED Graph'!$E:$E,'FRED Graph'!$B:$B,'Party Series Data'!$A497,'FRED Graph'!$C:$C,'Party Series Data'!B$1)</f>
        <v>-145000</v>
      </c>
      <c r="C497">
        <f>SUMIFS('FRED Graph'!$E:$E,'FRED Graph'!$B:$B,'Party Series Data'!$A497,'FRED Graph'!$C:$C,'Party Series Data'!C$1)</f>
        <v>0</v>
      </c>
      <c r="D497">
        <f>INDEX('Presidential Data'!$C:$C,MATCH(YEAR(A497),'Presidential Data'!$A:$A,0),1)</f>
        <v>39</v>
      </c>
      <c r="E497" s="7">
        <f t="shared" si="7"/>
        <v>-145000</v>
      </c>
    </row>
    <row r="498" spans="1:5" x14ac:dyDescent="0.2">
      <c r="A498" s="2">
        <v>29342</v>
      </c>
      <c r="B498">
        <f>SUMIFS('FRED Graph'!$E:$E,'FRED Graph'!$B:$B,'Party Series Data'!$A498,'FRED Graph'!$C:$C,'Party Series Data'!B$1)</f>
        <v>-429000</v>
      </c>
      <c r="C498">
        <f>SUMIFS('FRED Graph'!$E:$E,'FRED Graph'!$B:$B,'Party Series Data'!$A498,'FRED Graph'!$C:$C,'Party Series Data'!C$1)</f>
        <v>0</v>
      </c>
      <c r="D498">
        <f>INDEX('Presidential Data'!$C:$C,MATCH(YEAR(A498),'Presidential Data'!$A:$A,0),1)</f>
        <v>39</v>
      </c>
      <c r="E498" s="7">
        <f t="shared" si="7"/>
        <v>-429000</v>
      </c>
    </row>
    <row r="499" spans="1:5" x14ac:dyDescent="0.2">
      <c r="A499" s="2">
        <v>29373</v>
      </c>
      <c r="B499">
        <f>SUMIFS('FRED Graph'!$E:$E,'FRED Graph'!$B:$B,'Party Series Data'!$A499,'FRED Graph'!$C:$C,'Party Series Data'!B$1)</f>
        <v>-319000</v>
      </c>
      <c r="C499">
        <f>SUMIFS('FRED Graph'!$E:$E,'FRED Graph'!$B:$B,'Party Series Data'!$A499,'FRED Graph'!$C:$C,'Party Series Data'!C$1)</f>
        <v>0</v>
      </c>
      <c r="D499">
        <f>INDEX('Presidential Data'!$C:$C,MATCH(YEAR(A499),'Presidential Data'!$A:$A,0),1)</f>
        <v>39</v>
      </c>
      <c r="E499" s="7">
        <f t="shared" si="7"/>
        <v>-319000</v>
      </c>
    </row>
    <row r="500" spans="1:5" x14ac:dyDescent="0.2">
      <c r="A500" s="2">
        <v>29403</v>
      </c>
      <c r="B500">
        <f>SUMIFS('FRED Graph'!$E:$E,'FRED Graph'!$B:$B,'Party Series Data'!$A500,'FRED Graph'!$C:$C,'Party Series Data'!B$1)</f>
        <v>-261000</v>
      </c>
      <c r="C500">
        <f>SUMIFS('FRED Graph'!$E:$E,'FRED Graph'!$B:$B,'Party Series Data'!$A500,'FRED Graph'!$C:$C,'Party Series Data'!C$1)</f>
        <v>0</v>
      </c>
      <c r="D500">
        <f>INDEX('Presidential Data'!$C:$C,MATCH(YEAR(A500),'Presidential Data'!$A:$A,0),1)</f>
        <v>39</v>
      </c>
      <c r="E500" s="7">
        <f t="shared" si="7"/>
        <v>-261000</v>
      </c>
    </row>
    <row r="501" spans="1:5" x14ac:dyDescent="0.2">
      <c r="A501" s="2">
        <v>29434</v>
      </c>
      <c r="B501">
        <f>SUMIFS('FRED Graph'!$E:$E,'FRED Graph'!$B:$B,'Party Series Data'!$A501,'FRED Graph'!$C:$C,'Party Series Data'!B$1)</f>
        <v>259000</v>
      </c>
      <c r="C501">
        <f>SUMIFS('FRED Graph'!$E:$E,'FRED Graph'!$B:$B,'Party Series Data'!$A501,'FRED Graph'!$C:$C,'Party Series Data'!C$1)</f>
        <v>0</v>
      </c>
      <c r="D501">
        <f>INDEX('Presidential Data'!$C:$C,MATCH(YEAR(A501),'Presidential Data'!$A:$A,0),1)</f>
        <v>39</v>
      </c>
      <c r="E501" s="7">
        <f t="shared" si="7"/>
        <v>259000</v>
      </c>
    </row>
    <row r="502" spans="1:5" x14ac:dyDescent="0.2">
      <c r="A502" s="2">
        <v>29465</v>
      </c>
      <c r="B502">
        <f>SUMIFS('FRED Graph'!$E:$E,'FRED Graph'!$B:$B,'Party Series Data'!$A502,'FRED Graph'!$C:$C,'Party Series Data'!B$1)</f>
        <v>114000</v>
      </c>
      <c r="C502">
        <f>SUMIFS('FRED Graph'!$E:$E,'FRED Graph'!$B:$B,'Party Series Data'!$A502,'FRED Graph'!$C:$C,'Party Series Data'!C$1)</f>
        <v>0</v>
      </c>
      <c r="D502">
        <f>INDEX('Presidential Data'!$C:$C,MATCH(YEAR(A502),'Presidential Data'!$A:$A,0),1)</f>
        <v>39</v>
      </c>
      <c r="E502" s="7">
        <f t="shared" si="7"/>
        <v>114000</v>
      </c>
    </row>
    <row r="503" spans="1:5" x14ac:dyDescent="0.2">
      <c r="A503" s="2">
        <v>29495</v>
      </c>
      <c r="B503">
        <f>SUMIFS('FRED Graph'!$E:$E,'FRED Graph'!$B:$B,'Party Series Data'!$A503,'FRED Graph'!$C:$C,'Party Series Data'!B$1)</f>
        <v>277000</v>
      </c>
      <c r="C503">
        <f>SUMIFS('FRED Graph'!$E:$E,'FRED Graph'!$B:$B,'Party Series Data'!$A503,'FRED Graph'!$C:$C,'Party Series Data'!C$1)</f>
        <v>0</v>
      </c>
      <c r="D503">
        <f>INDEX('Presidential Data'!$C:$C,MATCH(YEAR(A503),'Presidential Data'!$A:$A,0),1)</f>
        <v>39</v>
      </c>
      <c r="E503" s="7">
        <f t="shared" si="7"/>
        <v>277000</v>
      </c>
    </row>
    <row r="504" spans="1:5" x14ac:dyDescent="0.2">
      <c r="A504" s="2">
        <v>29526</v>
      </c>
      <c r="B504">
        <f>SUMIFS('FRED Graph'!$E:$E,'FRED Graph'!$B:$B,'Party Series Data'!$A504,'FRED Graph'!$C:$C,'Party Series Data'!B$1)</f>
        <v>257000</v>
      </c>
      <c r="C504">
        <f>SUMIFS('FRED Graph'!$E:$E,'FRED Graph'!$B:$B,'Party Series Data'!$A504,'FRED Graph'!$C:$C,'Party Series Data'!C$1)</f>
        <v>0</v>
      </c>
      <c r="D504">
        <f>INDEX('Presidential Data'!$C:$C,MATCH(YEAR(A504),'Presidential Data'!$A:$A,0),1)</f>
        <v>39</v>
      </c>
      <c r="E504" s="7">
        <f t="shared" si="7"/>
        <v>257000</v>
      </c>
    </row>
    <row r="505" spans="1:5" x14ac:dyDescent="0.2">
      <c r="A505" s="2">
        <v>29556</v>
      </c>
      <c r="B505">
        <f>SUMIFS('FRED Graph'!$E:$E,'FRED Graph'!$B:$B,'Party Series Data'!$A505,'FRED Graph'!$C:$C,'Party Series Data'!B$1)</f>
        <v>196000</v>
      </c>
      <c r="C505">
        <f>SUMIFS('FRED Graph'!$E:$E,'FRED Graph'!$B:$B,'Party Series Data'!$A505,'FRED Graph'!$C:$C,'Party Series Data'!C$1)</f>
        <v>0</v>
      </c>
      <c r="D505">
        <f>INDEX('Presidential Data'!$C:$C,MATCH(YEAR(A505),'Presidential Data'!$A:$A,0),1)</f>
        <v>39</v>
      </c>
      <c r="E505" s="7">
        <f t="shared" si="7"/>
        <v>196000</v>
      </c>
    </row>
    <row r="506" spans="1:5" x14ac:dyDescent="0.2">
      <c r="A506" s="2">
        <v>29587</v>
      </c>
      <c r="B506">
        <f>SUMIFS('FRED Graph'!$E:$E,'FRED Graph'!$B:$B,'Party Series Data'!$A506,'FRED Graph'!$C:$C,'Party Series Data'!B$1)</f>
        <v>0</v>
      </c>
      <c r="C506">
        <f>SUMIFS('FRED Graph'!$E:$E,'FRED Graph'!$B:$B,'Party Series Data'!$A506,'FRED Graph'!$C:$C,'Party Series Data'!C$1)</f>
        <v>90000</v>
      </c>
      <c r="D506">
        <f>INDEX('Presidential Data'!$C:$C,MATCH(YEAR(A506),'Presidential Data'!$A:$A,0),1)</f>
        <v>40</v>
      </c>
      <c r="E506" s="7">
        <f t="shared" si="7"/>
        <v>90000</v>
      </c>
    </row>
    <row r="507" spans="1:5" x14ac:dyDescent="0.2">
      <c r="A507" s="2">
        <v>29618</v>
      </c>
      <c r="B507">
        <f>SUMIFS('FRED Graph'!$E:$E,'FRED Graph'!$B:$B,'Party Series Data'!$A507,'FRED Graph'!$C:$C,'Party Series Data'!B$1)</f>
        <v>0</v>
      </c>
      <c r="C507">
        <f>SUMIFS('FRED Graph'!$E:$E,'FRED Graph'!$B:$B,'Party Series Data'!$A507,'FRED Graph'!$C:$C,'Party Series Data'!C$1)</f>
        <v>72000</v>
      </c>
      <c r="D507">
        <f>INDEX('Presidential Data'!$C:$C,MATCH(YEAR(A507),'Presidential Data'!$A:$A,0),1)</f>
        <v>40</v>
      </c>
      <c r="E507" s="7">
        <f t="shared" si="7"/>
        <v>72000</v>
      </c>
    </row>
    <row r="508" spans="1:5" x14ac:dyDescent="0.2">
      <c r="A508" s="2">
        <v>29646</v>
      </c>
      <c r="B508">
        <f>SUMIFS('FRED Graph'!$E:$E,'FRED Graph'!$B:$B,'Party Series Data'!$A508,'FRED Graph'!$C:$C,'Party Series Data'!B$1)</f>
        <v>0</v>
      </c>
      <c r="C508">
        <f>SUMIFS('FRED Graph'!$E:$E,'FRED Graph'!$B:$B,'Party Series Data'!$A508,'FRED Graph'!$C:$C,'Party Series Data'!C$1)</f>
        <v>105000</v>
      </c>
      <c r="D508">
        <f>INDEX('Presidential Data'!$C:$C,MATCH(YEAR(A508),'Presidential Data'!$A:$A,0),1)</f>
        <v>40</v>
      </c>
      <c r="E508" s="7">
        <f t="shared" si="7"/>
        <v>105000</v>
      </c>
    </row>
    <row r="509" spans="1:5" x14ac:dyDescent="0.2">
      <c r="A509" s="2">
        <v>29677</v>
      </c>
      <c r="B509">
        <f>SUMIFS('FRED Graph'!$E:$E,'FRED Graph'!$B:$B,'Party Series Data'!$A509,'FRED Graph'!$C:$C,'Party Series Data'!B$1)</f>
        <v>0</v>
      </c>
      <c r="C509">
        <f>SUMIFS('FRED Graph'!$E:$E,'FRED Graph'!$B:$B,'Party Series Data'!$A509,'FRED Graph'!$C:$C,'Party Series Data'!C$1)</f>
        <v>73000</v>
      </c>
      <c r="D509">
        <f>INDEX('Presidential Data'!$C:$C,MATCH(YEAR(A509),'Presidential Data'!$A:$A,0),1)</f>
        <v>40</v>
      </c>
      <c r="E509" s="7">
        <f t="shared" si="7"/>
        <v>73000</v>
      </c>
    </row>
    <row r="510" spans="1:5" x14ac:dyDescent="0.2">
      <c r="A510" s="2">
        <v>29707</v>
      </c>
      <c r="B510">
        <f>SUMIFS('FRED Graph'!$E:$E,'FRED Graph'!$B:$B,'Party Series Data'!$A510,'FRED Graph'!$C:$C,'Party Series Data'!B$1)</f>
        <v>0</v>
      </c>
      <c r="C510">
        <f>SUMIFS('FRED Graph'!$E:$E,'FRED Graph'!$B:$B,'Party Series Data'!$A510,'FRED Graph'!$C:$C,'Party Series Data'!C$1)</f>
        <v>13000</v>
      </c>
      <c r="D510">
        <f>INDEX('Presidential Data'!$C:$C,MATCH(YEAR(A510),'Presidential Data'!$A:$A,0),1)</f>
        <v>40</v>
      </c>
      <c r="E510" s="7">
        <f t="shared" si="7"/>
        <v>13000</v>
      </c>
    </row>
    <row r="511" spans="1:5" x14ac:dyDescent="0.2">
      <c r="A511" s="2">
        <v>29738</v>
      </c>
      <c r="B511">
        <f>SUMIFS('FRED Graph'!$E:$E,'FRED Graph'!$B:$B,'Party Series Data'!$A511,'FRED Graph'!$C:$C,'Party Series Data'!B$1)</f>
        <v>0</v>
      </c>
      <c r="C511">
        <f>SUMIFS('FRED Graph'!$E:$E,'FRED Graph'!$B:$B,'Party Series Data'!$A511,'FRED Graph'!$C:$C,'Party Series Data'!C$1)</f>
        <v>194000</v>
      </c>
      <c r="D511">
        <f>INDEX('Presidential Data'!$C:$C,MATCH(YEAR(A511),'Presidential Data'!$A:$A,0),1)</f>
        <v>40</v>
      </c>
      <c r="E511" s="7">
        <f t="shared" si="7"/>
        <v>194000</v>
      </c>
    </row>
    <row r="512" spans="1:5" x14ac:dyDescent="0.2">
      <c r="A512" s="2">
        <v>29768</v>
      </c>
      <c r="B512">
        <f>SUMIFS('FRED Graph'!$E:$E,'FRED Graph'!$B:$B,'Party Series Data'!$A512,'FRED Graph'!$C:$C,'Party Series Data'!B$1)</f>
        <v>0</v>
      </c>
      <c r="C512">
        <f>SUMIFS('FRED Graph'!$E:$E,'FRED Graph'!$B:$B,'Party Series Data'!$A512,'FRED Graph'!$C:$C,'Party Series Data'!C$1)</f>
        <v>111000</v>
      </c>
      <c r="D512">
        <f>INDEX('Presidential Data'!$C:$C,MATCH(YEAR(A512),'Presidential Data'!$A:$A,0),1)</f>
        <v>40</v>
      </c>
      <c r="E512" s="7">
        <f t="shared" si="7"/>
        <v>111000</v>
      </c>
    </row>
    <row r="513" spans="1:5" x14ac:dyDescent="0.2">
      <c r="A513" s="2">
        <v>29799</v>
      </c>
      <c r="B513">
        <f>SUMIFS('FRED Graph'!$E:$E,'FRED Graph'!$B:$B,'Party Series Data'!$A513,'FRED Graph'!$C:$C,'Party Series Data'!B$1)</f>
        <v>0</v>
      </c>
      <c r="C513">
        <f>SUMIFS('FRED Graph'!$E:$E,'FRED Graph'!$B:$B,'Party Series Data'!$A513,'FRED Graph'!$C:$C,'Party Series Data'!C$1)</f>
        <v>-36000</v>
      </c>
      <c r="D513">
        <f>INDEX('Presidential Data'!$C:$C,MATCH(YEAR(A513),'Presidential Data'!$A:$A,0),1)</f>
        <v>40</v>
      </c>
      <c r="E513" s="7">
        <f t="shared" si="7"/>
        <v>-36000</v>
      </c>
    </row>
    <row r="514" spans="1:5" x14ac:dyDescent="0.2">
      <c r="A514" s="2">
        <v>29830</v>
      </c>
      <c r="B514">
        <f>SUMIFS('FRED Graph'!$E:$E,'FRED Graph'!$B:$B,'Party Series Data'!$A514,'FRED Graph'!$C:$C,'Party Series Data'!B$1)</f>
        <v>0</v>
      </c>
      <c r="C514">
        <f>SUMIFS('FRED Graph'!$E:$E,'FRED Graph'!$B:$B,'Party Series Data'!$A514,'FRED Graph'!$C:$C,'Party Series Data'!C$1)</f>
        <v>-88000</v>
      </c>
      <c r="D514">
        <f>INDEX('Presidential Data'!$C:$C,MATCH(YEAR(A514),'Presidential Data'!$A:$A,0),1)</f>
        <v>40</v>
      </c>
      <c r="E514" s="7">
        <f t="shared" si="7"/>
        <v>-88000</v>
      </c>
    </row>
    <row r="515" spans="1:5" x14ac:dyDescent="0.2">
      <c r="A515" s="2">
        <v>29860</v>
      </c>
      <c r="B515">
        <f>SUMIFS('FRED Graph'!$E:$E,'FRED Graph'!$B:$B,'Party Series Data'!$A515,'FRED Graph'!$C:$C,'Party Series Data'!B$1)</f>
        <v>0</v>
      </c>
      <c r="C515">
        <f>SUMIFS('FRED Graph'!$E:$E,'FRED Graph'!$B:$B,'Party Series Data'!$A515,'FRED Graph'!$C:$C,'Party Series Data'!C$1)</f>
        <v>-97000</v>
      </c>
      <c r="D515">
        <f>INDEX('Presidential Data'!$C:$C,MATCH(YEAR(A515),'Presidential Data'!$A:$A,0),1)</f>
        <v>40</v>
      </c>
      <c r="E515" s="7">
        <f t="shared" ref="E515:E578" si="8">B515+C515</f>
        <v>-97000</v>
      </c>
    </row>
    <row r="516" spans="1:5" x14ac:dyDescent="0.2">
      <c r="A516" s="2">
        <v>29891</v>
      </c>
      <c r="B516">
        <f>SUMIFS('FRED Graph'!$E:$E,'FRED Graph'!$B:$B,'Party Series Data'!$A516,'FRED Graph'!$C:$C,'Party Series Data'!B$1)</f>
        <v>0</v>
      </c>
      <c r="C516">
        <f>SUMIFS('FRED Graph'!$E:$E,'FRED Graph'!$B:$B,'Party Series Data'!$A516,'FRED Graph'!$C:$C,'Party Series Data'!C$1)</f>
        <v>-209000</v>
      </c>
      <c r="D516">
        <f>INDEX('Presidential Data'!$C:$C,MATCH(YEAR(A516),'Presidential Data'!$A:$A,0),1)</f>
        <v>40</v>
      </c>
      <c r="E516" s="7">
        <f t="shared" si="8"/>
        <v>-209000</v>
      </c>
    </row>
    <row r="517" spans="1:5" x14ac:dyDescent="0.2">
      <c r="A517" s="2">
        <v>29921</v>
      </c>
      <c r="B517">
        <f>SUMIFS('FRED Graph'!$E:$E,'FRED Graph'!$B:$B,'Party Series Data'!$A517,'FRED Graph'!$C:$C,'Party Series Data'!B$1)</f>
        <v>0</v>
      </c>
      <c r="C517">
        <f>SUMIFS('FRED Graph'!$E:$E,'FRED Graph'!$B:$B,'Party Series Data'!$A517,'FRED Graph'!$C:$C,'Party Series Data'!C$1)</f>
        <v>-276000</v>
      </c>
      <c r="D517">
        <f>INDEX('Presidential Data'!$C:$C,MATCH(YEAR(A517),'Presidential Data'!$A:$A,0),1)</f>
        <v>40</v>
      </c>
      <c r="E517" s="7">
        <f t="shared" si="8"/>
        <v>-276000</v>
      </c>
    </row>
    <row r="518" spans="1:5" x14ac:dyDescent="0.2">
      <c r="A518" s="2">
        <v>29952</v>
      </c>
      <c r="B518">
        <f>SUMIFS('FRED Graph'!$E:$E,'FRED Graph'!$B:$B,'Party Series Data'!$A518,'FRED Graph'!$C:$C,'Party Series Data'!B$1)</f>
        <v>0</v>
      </c>
      <c r="C518">
        <f>SUMIFS('FRED Graph'!$E:$E,'FRED Graph'!$B:$B,'Party Series Data'!$A518,'FRED Graph'!$C:$C,'Party Series Data'!C$1)</f>
        <v>-330000</v>
      </c>
      <c r="D518">
        <f>INDEX('Presidential Data'!$C:$C,MATCH(YEAR(A518),'Presidential Data'!$A:$A,0),1)</f>
        <v>40</v>
      </c>
      <c r="E518" s="7">
        <f t="shared" si="8"/>
        <v>-330000</v>
      </c>
    </row>
    <row r="519" spans="1:5" x14ac:dyDescent="0.2">
      <c r="A519" s="2">
        <v>29983</v>
      </c>
      <c r="B519">
        <f>SUMIFS('FRED Graph'!$E:$E,'FRED Graph'!$B:$B,'Party Series Data'!$A519,'FRED Graph'!$C:$C,'Party Series Data'!B$1)</f>
        <v>0</v>
      </c>
      <c r="C519">
        <f>SUMIFS('FRED Graph'!$E:$E,'FRED Graph'!$B:$B,'Party Series Data'!$A519,'FRED Graph'!$C:$C,'Party Series Data'!C$1)</f>
        <v>-2000</v>
      </c>
      <c r="D519">
        <f>INDEX('Presidential Data'!$C:$C,MATCH(YEAR(A519),'Presidential Data'!$A:$A,0),1)</f>
        <v>40</v>
      </c>
      <c r="E519" s="7">
        <f t="shared" si="8"/>
        <v>-2000</v>
      </c>
    </row>
    <row r="520" spans="1:5" x14ac:dyDescent="0.2">
      <c r="A520" s="2">
        <v>30011</v>
      </c>
      <c r="B520">
        <f>SUMIFS('FRED Graph'!$E:$E,'FRED Graph'!$B:$B,'Party Series Data'!$A520,'FRED Graph'!$C:$C,'Party Series Data'!B$1)</f>
        <v>0</v>
      </c>
      <c r="C520">
        <f>SUMIFS('FRED Graph'!$E:$E,'FRED Graph'!$B:$B,'Party Series Data'!$A520,'FRED Graph'!$C:$C,'Party Series Data'!C$1)</f>
        <v>-129000</v>
      </c>
      <c r="D520">
        <f>INDEX('Presidential Data'!$C:$C,MATCH(YEAR(A520),'Presidential Data'!$A:$A,0),1)</f>
        <v>40</v>
      </c>
      <c r="E520" s="7">
        <f t="shared" si="8"/>
        <v>-129000</v>
      </c>
    </row>
    <row r="521" spans="1:5" x14ac:dyDescent="0.2">
      <c r="A521" s="2">
        <v>30042</v>
      </c>
      <c r="B521">
        <f>SUMIFS('FRED Graph'!$E:$E,'FRED Graph'!$B:$B,'Party Series Data'!$A521,'FRED Graph'!$C:$C,'Party Series Data'!B$1)</f>
        <v>0</v>
      </c>
      <c r="C521">
        <f>SUMIFS('FRED Graph'!$E:$E,'FRED Graph'!$B:$B,'Party Series Data'!$A521,'FRED Graph'!$C:$C,'Party Series Data'!C$1)</f>
        <v>-284000</v>
      </c>
      <c r="D521">
        <f>INDEX('Presidential Data'!$C:$C,MATCH(YEAR(A521),'Presidential Data'!$A:$A,0),1)</f>
        <v>40</v>
      </c>
      <c r="E521" s="7">
        <f t="shared" si="8"/>
        <v>-284000</v>
      </c>
    </row>
    <row r="522" spans="1:5" x14ac:dyDescent="0.2">
      <c r="A522" s="2">
        <v>30072</v>
      </c>
      <c r="B522">
        <f>SUMIFS('FRED Graph'!$E:$E,'FRED Graph'!$B:$B,'Party Series Data'!$A522,'FRED Graph'!$C:$C,'Party Series Data'!B$1)</f>
        <v>0</v>
      </c>
      <c r="C522">
        <f>SUMIFS('FRED Graph'!$E:$E,'FRED Graph'!$B:$B,'Party Series Data'!$A522,'FRED Graph'!$C:$C,'Party Series Data'!C$1)</f>
        <v>-43000</v>
      </c>
      <c r="D522">
        <f>INDEX('Presidential Data'!$C:$C,MATCH(YEAR(A522),'Presidential Data'!$A:$A,0),1)</f>
        <v>40</v>
      </c>
      <c r="E522" s="7">
        <f t="shared" si="8"/>
        <v>-43000</v>
      </c>
    </row>
    <row r="523" spans="1:5" x14ac:dyDescent="0.2">
      <c r="A523" s="2">
        <v>30103</v>
      </c>
      <c r="B523">
        <f>SUMIFS('FRED Graph'!$E:$E,'FRED Graph'!$B:$B,'Party Series Data'!$A523,'FRED Graph'!$C:$C,'Party Series Data'!B$1)</f>
        <v>0</v>
      </c>
      <c r="C523">
        <f>SUMIFS('FRED Graph'!$E:$E,'FRED Graph'!$B:$B,'Party Series Data'!$A523,'FRED Graph'!$C:$C,'Party Series Data'!C$1)</f>
        <v>-242000</v>
      </c>
      <c r="D523">
        <f>INDEX('Presidential Data'!$C:$C,MATCH(YEAR(A523),'Presidential Data'!$A:$A,0),1)</f>
        <v>40</v>
      </c>
      <c r="E523" s="7">
        <f t="shared" si="8"/>
        <v>-242000</v>
      </c>
    </row>
    <row r="524" spans="1:5" x14ac:dyDescent="0.2">
      <c r="A524" s="2">
        <v>30133</v>
      </c>
      <c r="B524">
        <f>SUMIFS('FRED Graph'!$E:$E,'FRED Graph'!$B:$B,'Party Series Data'!$A524,'FRED Graph'!$C:$C,'Party Series Data'!B$1)</f>
        <v>0</v>
      </c>
      <c r="C524">
        <f>SUMIFS('FRED Graph'!$E:$E,'FRED Graph'!$B:$B,'Party Series Data'!$A524,'FRED Graph'!$C:$C,'Party Series Data'!C$1)</f>
        <v>-344000</v>
      </c>
      <c r="D524">
        <f>INDEX('Presidential Data'!$C:$C,MATCH(YEAR(A524),'Presidential Data'!$A:$A,0),1)</f>
        <v>40</v>
      </c>
      <c r="E524" s="7">
        <f t="shared" si="8"/>
        <v>-344000</v>
      </c>
    </row>
    <row r="525" spans="1:5" x14ac:dyDescent="0.2">
      <c r="A525" s="2">
        <v>30164</v>
      </c>
      <c r="B525">
        <f>SUMIFS('FRED Graph'!$E:$E,'FRED Graph'!$B:$B,'Party Series Data'!$A525,'FRED Graph'!$C:$C,'Party Series Data'!B$1)</f>
        <v>0</v>
      </c>
      <c r="C525">
        <f>SUMIFS('FRED Graph'!$E:$E,'FRED Graph'!$B:$B,'Party Series Data'!$A525,'FRED Graph'!$C:$C,'Party Series Data'!C$1)</f>
        <v>-158000</v>
      </c>
      <c r="D525">
        <f>INDEX('Presidential Data'!$C:$C,MATCH(YEAR(A525),'Presidential Data'!$A:$A,0),1)</f>
        <v>40</v>
      </c>
      <c r="E525" s="7">
        <f t="shared" si="8"/>
        <v>-158000</v>
      </c>
    </row>
    <row r="526" spans="1:5" x14ac:dyDescent="0.2">
      <c r="A526" s="2">
        <v>30195</v>
      </c>
      <c r="B526">
        <f>SUMIFS('FRED Graph'!$E:$E,'FRED Graph'!$B:$B,'Party Series Data'!$A526,'FRED Graph'!$C:$C,'Party Series Data'!B$1)</f>
        <v>0</v>
      </c>
      <c r="C526">
        <f>SUMIFS('FRED Graph'!$E:$E,'FRED Graph'!$B:$B,'Party Series Data'!$A526,'FRED Graph'!$C:$C,'Party Series Data'!C$1)</f>
        <v>-180000</v>
      </c>
      <c r="D526">
        <f>INDEX('Presidential Data'!$C:$C,MATCH(YEAR(A526),'Presidential Data'!$A:$A,0),1)</f>
        <v>40</v>
      </c>
      <c r="E526" s="7">
        <f t="shared" si="8"/>
        <v>-180000</v>
      </c>
    </row>
    <row r="527" spans="1:5" x14ac:dyDescent="0.2">
      <c r="A527" s="2">
        <v>30225</v>
      </c>
      <c r="B527">
        <f>SUMIFS('FRED Graph'!$E:$E,'FRED Graph'!$B:$B,'Party Series Data'!$A527,'FRED Graph'!$C:$C,'Party Series Data'!B$1)</f>
        <v>0</v>
      </c>
      <c r="C527">
        <f>SUMIFS('FRED Graph'!$E:$E,'FRED Graph'!$B:$B,'Party Series Data'!$A527,'FRED Graph'!$C:$C,'Party Series Data'!C$1)</f>
        <v>-276000</v>
      </c>
      <c r="D527">
        <f>INDEX('Presidential Data'!$C:$C,MATCH(YEAR(A527),'Presidential Data'!$A:$A,0),1)</f>
        <v>40</v>
      </c>
      <c r="E527" s="7">
        <f t="shared" si="8"/>
        <v>-276000</v>
      </c>
    </row>
    <row r="528" spans="1:5" x14ac:dyDescent="0.2">
      <c r="A528" s="2">
        <v>30256</v>
      </c>
      <c r="B528">
        <f>SUMIFS('FRED Graph'!$E:$E,'FRED Graph'!$B:$B,'Party Series Data'!$A528,'FRED Graph'!$C:$C,'Party Series Data'!B$1)</f>
        <v>0</v>
      </c>
      <c r="C528">
        <f>SUMIFS('FRED Graph'!$E:$E,'FRED Graph'!$B:$B,'Party Series Data'!$A528,'FRED Graph'!$C:$C,'Party Series Data'!C$1)</f>
        <v>-121000</v>
      </c>
      <c r="D528">
        <f>INDEX('Presidential Data'!$C:$C,MATCH(YEAR(A528),'Presidential Data'!$A:$A,0),1)</f>
        <v>40</v>
      </c>
      <c r="E528" s="7">
        <f t="shared" si="8"/>
        <v>-121000</v>
      </c>
    </row>
    <row r="529" spans="1:5" x14ac:dyDescent="0.2">
      <c r="A529" s="2">
        <v>30286</v>
      </c>
      <c r="B529">
        <f>SUMIFS('FRED Graph'!$E:$E,'FRED Graph'!$B:$B,'Party Series Data'!$A529,'FRED Graph'!$C:$C,'Party Series Data'!B$1)</f>
        <v>0</v>
      </c>
      <c r="C529">
        <f>SUMIFS('FRED Graph'!$E:$E,'FRED Graph'!$B:$B,'Party Series Data'!$A529,'FRED Graph'!$C:$C,'Party Series Data'!C$1)</f>
        <v>-15000</v>
      </c>
      <c r="D529">
        <f>INDEX('Presidential Data'!$C:$C,MATCH(YEAR(A529),'Presidential Data'!$A:$A,0),1)</f>
        <v>40</v>
      </c>
      <c r="E529" s="7">
        <f t="shared" si="8"/>
        <v>-15000</v>
      </c>
    </row>
    <row r="530" spans="1:5" x14ac:dyDescent="0.2">
      <c r="A530" s="2">
        <v>30317</v>
      </c>
      <c r="B530">
        <f>SUMIFS('FRED Graph'!$E:$E,'FRED Graph'!$B:$B,'Party Series Data'!$A530,'FRED Graph'!$C:$C,'Party Series Data'!B$1)</f>
        <v>0</v>
      </c>
      <c r="C530">
        <f>SUMIFS('FRED Graph'!$E:$E,'FRED Graph'!$B:$B,'Party Series Data'!$A530,'FRED Graph'!$C:$C,'Party Series Data'!C$1)</f>
        <v>219000</v>
      </c>
      <c r="D530">
        <f>INDEX('Presidential Data'!$C:$C,MATCH(YEAR(A530),'Presidential Data'!$A:$A,0),1)</f>
        <v>40</v>
      </c>
      <c r="E530" s="7">
        <f t="shared" si="8"/>
        <v>219000</v>
      </c>
    </row>
    <row r="531" spans="1:5" x14ac:dyDescent="0.2">
      <c r="A531" s="2">
        <v>30348</v>
      </c>
      <c r="B531">
        <f>SUMIFS('FRED Graph'!$E:$E,'FRED Graph'!$B:$B,'Party Series Data'!$A531,'FRED Graph'!$C:$C,'Party Series Data'!B$1)</f>
        <v>0</v>
      </c>
      <c r="C531">
        <f>SUMIFS('FRED Graph'!$E:$E,'FRED Graph'!$B:$B,'Party Series Data'!$A531,'FRED Graph'!$C:$C,'Party Series Data'!C$1)</f>
        <v>-73000</v>
      </c>
      <c r="D531">
        <f>INDEX('Presidential Data'!$C:$C,MATCH(YEAR(A531),'Presidential Data'!$A:$A,0),1)</f>
        <v>40</v>
      </c>
      <c r="E531" s="7">
        <f t="shared" si="8"/>
        <v>-73000</v>
      </c>
    </row>
    <row r="532" spans="1:5" x14ac:dyDescent="0.2">
      <c r="A532" s="2">
        <v>30376</v>
      </c>
      <c r="B532">
        <f>SUMIFS('FRED Graph'!$E:$E,'FRED Graph'!$B:$B,'Party Series Data'!$A532,'FRED Graph'!$C:$C,'Party Series Data'!B$1)</f>
        <v>0</v>
      </c>
      <c r="C532">
        <f>SUMIFS('FRED Graph'!$E:$E,'FRED Graph'!$B:$B,'Party Series Data'!$A532,'FRED Graph'!$C:$C,'Party Series Data'!C$1)</f>
        <v>173000</v>
      </c>
      <c r="D532">
        <f>INDEX('Presidential Data'!$C:$C,MATCH(YEAR(A532),'Presidential Data'!$A:$A,0),1)</f>
        <v>40</v>
      </c>
      <c r="E532" s="7">
        <f t="shared" si="8"/>
        <v>173000</v>
      </c>
    </row>
    <row r="533" spans="1:5" x14ac:dyDescent="0.2">
      <c r="A533" s="2">
        <v>30407</v>
      </c>
      <c r="B533">
        <f>SUMIFS('FRED Graph'!$E:$E,'FRED Graph'!$B:$B,'Party Series Data'!$A533,'FRED Graph'!$C:$C,'Party Series Data'!B$1)</f>
        <v>0</v>
      </c>
      <c r="C533">
        <f>SUMIFS('FRED Graph'!$E:$E,'FRED Graph'!$B:$B,'Party Series Data'!$A533,'FRED Graph'!$C:$C,'Party Series Data'!C$1)</f>
        <v>274000</v>
      </c>
      <c r="D533">
        <f>INDEX('Presidential Data'!$C:$C,MATCH(YEAR(A533),'Presidential Data'!$A:$A,0),1)</f>
        <v>40</v>
      </c>
      <c r="E533" s="7">
        <f t="shared" si="8"/>
        <v>274000</v>
      </c>
    </row>
    <row r="534" spans="1:5" x14ac:dyDescent="0.2">
      <c r="A534" s="2">
        <v>30437</v>
      </c>
      <c r="B534">
        <f>SUMIFS('FRED Graph'!$E:$E,'FRED Graph'!$B:$B,'Party Series Data'!$A534,'FRED Graph'!$C:$C,'Party Series Data'!B$1)</f>
        <v>0</v>
      </c>
      <c r="C534">
        <f>SUMIFS('FRED Graph'!$E:$E,'FRED Graph'!$B:$B,'Party Series Data'!$A534,'FRED Graph'!$C:$C,'Party Series Data'!C$1)</f>
        <v>280000</v>
      </c>
      <c r="D534">
        <f>INDEX('Presidential Data'!$C:$C,MATCH(YEAR(A534),'Presidential Data'!$A:$A,0),1)</f>
        <v>40</v>
      </c>
      <c r="E534" s="7">
        <f t="shared" si="8"/>
        <v>280000</v>
      </c>
    </row>
    <row r="535" spans="1:5" x14ac:dyDescent="0.2">
      <c r="A535" s="2">
        <v>30468</v>
      </c>
      <c r="B535">
        <f>SUMIFS('FRED Graph'!$E:$E,'FRED Graph'!$B:$B,'Party Series Data'!$A535,'FRED Graph'!$C:$C,'Party Series Data'!B$1)</f>
        <v>0</v>
      </c>
      <c r="C535">
        <f>SUMIFS('FRED Graph'!$E:$E,'FRED Graph'!$B:$B,'Party Series Data'!$A535,'FRED Graph'!$C:$C,'Party Series Data'!C$1)</f>
        <v>377000</v>
      </c>
      <c r="D535">
        <f>INDEX('Presidential Data'!$C:$C,MATCH(YEAR(A535),'Presidential Data'!$A:$A,0),1)</f>
        <v>40</v>
      </c>
      <c r="E535" s="7">
        <f t="shared" si="8"/>
        <v>377000</v>
      </c>
    </row>
    <row r="536" spans="1:5" x14ac:dyDescent="0.2">
      <c r="A536" s="2">
        <v>30498</v>
      </c>
      <c r="B536">
        <f>SUMIFS('FRED Graph'!$E:$E,'FRED Graph'!$B:$B,'Party Series Data'!$A536,'FRED Graph'!$C:$C,'Party Series Data'!B$1)</f>
        <v>0</v>
      </c>
      <c r="C536">
        <f>SUMIFS('FRED Graph'!$E:$E,'FRED Graph'!$B:$B,'Party Series Data'!$A536,'FRED Graph'!$C:$C,'Party Series Data'!C$1)</f>
        <v>416000</v>
      </c>
      <c r="D536">
        <f>INDEX('Presidential Data'!$C:$C,MATCH(YEAR(A536),'Presidential Data'!$A:$A,0),1)</f>
        <v>40</v>
      </c>
      <c r="E536" s="7">
        <f t="shared" si="8"/>
        <v>416000</v>
      </c>
    </row>
    <row r="537" spans="1:5" x14ac:dyDescent="0.2">
      <c r="A537" s="2">
        <v>30529</v>
      </c>
      <c r="B537">
        <f>SUMIFS('FRED Graph'!$E:$E,'FRED Graph'!$B:$B,'Party Series Data'!$A537,'FRED Graph'!$C:$C,'Party Series Data'!B$1)</f>
        <v>0</v>
      </c>
      <c r="C537">
        <f>SUMIFS('FRED Graph'!$E:$E,'FRED Graph'!$B:$B,'Party Series Data'!$A537,'FRED Graph'!$C:$C,'Party Series Data'!C$1)</f>
        <v>-308000</v>
      </c>
      <c r="D537">
        <f>INDEX('Presidential Data'!$C:$C,MATCH(YEAR(A537),'Presidential Data'!$A:$A,0),1)</f>
        <v>40</v>
      </c>
      <c r="E537" s="7">
        <f t="shared" si="8"/>
        <v>-308000</v>
      </c>
    </row>
    <row r="538" spans="1:5" x14ac:dyDescent="0.2">
      <c r="A538" s="2">
        <v>30560</v>
      </c>
      <c r="B538">
        <f>SUMIFS('FRED Graph'!$E:$E,'FRED Graph'!$B:$B,'Party Series Data'!$A538,'FRED Graph'!$C:$C,'Party Series Data'!B$1)</f>
        <v>0</v>
      </c>
      <c r="C538">
        <f>SUMIFS('FRED Graph'!$E:$E,'FRED Graph'!$B:$B,'Party Series Data'!$A538,'FRED Graph'!$C:$C,'Party Series Data'!C$1)</f>
        <v>1118000</v>
      </c>
      <c r="D538">
        <f>INDEX('Presidential Data'!$C:$C,MATCH(YEAR(A538),'Presidential Data'!$A:$A,0),1)</f>
        <v>40</v>
      </c>
      <c r="E538" s="7">
        <f t="shared" si="8"/>
        <v>1118000</v>
      </c>
    </row>
    <row r="539" spans="1:5" x14ac:dyDescent="0.2">
      <c r="A539" s="2">
        <v>30590</v>
      </c>
      <c r="B539">
        <f>SUMIFS('FRED Graph'!$E:$E,'FRED Graph'!$B:$B,'Party Series Data'!$A539,'FRED Graph'!$C:$C,'Party Series Data'!B$1)</f>
        <v>0</v>
      </c>
      <c r="C539">
        <f>SUMIFS('FRED Graph'!$E:$E,'FRED Graph'!$B:$B,'Party Series Data'!$A539,'FRED Graph'!$C:$C,'Party Series Data'!C$1)</f>
        <v>273000</v>
      </c>
      <c r="D539">
        <f>INDEX('Presidential Data'!$C:$C,MATCH(YEAR(A539),'Presidential Data'!$A:$A,0),1)</f>
        <v>40</v>
      </c>
      <c r="E539" s="7">
        <f t="shared" si="8"/>
        <v>273000</v>
      </c>
    </row>
    <row r="540" spans="1:5" x14ac:dyDescent="0.2">
      <c r="A540" s="2">
        <v>30621</v>
      </c>
      <c r="B540">
        <f>SUMIFS('FRED Graph'!$E:$E,'FRED Graph'!$B:$B,'Party Series Data'!$A540,'FRED Graph'!$C:$C,'Party Series Data'!B$1)</f>
        <v>0</v>
      </c>
      <c r="C540">
        <f>SUMIFS('FRED Graph'!$E:$E,'FRED Graph'!$B:$B,'Party Series Data'!$A540,'FRED Graph'!$C:$C,'Party Series Data'!C$1)</f>
        <v>355000</v>
      </c>
      <c r="D540">
        <f>INDEX('Presidential Data'!$C:$C,MATCH(YEAR(A540),'Presidential Data'!$A:$A,0),1)</f>
        <v>40</v>
      </c>
      <c r="E540" s="7">
        <f t="shared" si="8"/>
        <v>355000</v>
      </c>
    </row>
    <row r="541" spans="1:5" x14ac:dyDescent="0.2">
      <c r="A541" s="2">
        <v>30651</v>
      </c>
      <c r="B541">
        <f>SUMIFS('FRED Graph'!$E:$E,'FRED Graph'!$B:$B,'Party Series Data'!$A541,'FRED Graph'!$C:$C,'Party Series Data'!B$1)</f>
        <v>0</v>
      </c>
      <c r="C541">
        <f>SUMIFS('FRED Graph'!$E:$E,'FRED Graph'!$B:$B,'Party Series Data'!$A541,'FRED Graph'!$C:$C,'Party Series Data'!C$1)</f>
        <v>355000</v>
      </c>
      <c r="D541">
        <f>INDEX('Presidential Data'!$C:$C,MATCH(YEAR(A541),'Presidential Data'!$A:$A,0),1)</f>
        <v>40</v>
      </c>
      <c r="E541" s="7">
        <f t="shared" si="8"/>
        <v>355000</v>
      </c>
    </row>
    <row r="542" spans="1:5" x14ac:dyDescent="0.2">
      <c r="A542" s="2">
        <v>30682</v>
      </c>
      <c r="B542">
        <f>SUMIFS('FRED Graph'!$E:$E,'FRED Graph'!$B:$B,'Party Series Data'!$A542,'FRED Graph'!$C:$C,'Party Series Data'!B$1)</f>
        <v>0</v>
      </c>
      <c r="C542">
        <f>SUMIFS('FRED Graph'!$E:$E,'FRED Graph'!$B:$B,'Party Series Data'!$A542,'FRED Graph'!$C:$C,'Party Series Data'!C$1)</f>
        <v>443000</v>
      </c>
      <c r="D542">
        <f>INDEX('Presidential Data'!$C:$C,MATCH(YEAR(A542),'Presidential Data'!$A:$A,0),1)</f>
        <v>40</v>
      </c>
      <c r="E542" s="7">
        <f t="shared" si="8"/>
        <v>443000</v>
      </c>
    </row>
    <row r="543" spans="1:5" x14ac:dyDescent="0.2">
      <c r="A543" s="2">
        <v>30713</v>
      </c>
      <c r="B543">
        <f>SUMIFS('FRED Graph'!$E:$E,'FRED Graph'!$B:$B,'Party Series Data'!$A543,'FRED Graph'!$C:$C,'Party Series Data'!B$1)</f>
        <v>0</v>
      </c>
      <c r="C543">
        <f>SUMIFS('FRED Graph'!$E:$E,'FRED Graph'!$B:$B,'Party Series Data'!$A543,'FRED Graph'!$C:$C,'Party Series Data'!C$1)</f>
        <v>484000</v>
      </c>
      <c r="D543">
        <f>INDEX('Presidential Data'!$C:$C,MATCH(YEAR(A543),'Presidential Data'!$A:$A,0),1)</f>
        <v>40</v>
      </c>
      <c r="E543" s="7">
        <f t="shared" si="8"/>
        <v>484000</v>
      </c>
    </row>
    <row r="544" spans="1:5" x14ac:dyDescent="0.2">
      <c r="A544" s="2">
        <v>30742</v>
      </c>
      <c r="B544">
        <f>SUMIFS('FRED Graph'!$E:$E,'FRED Graph'!$B:$B,'Party Series Data'!$A544,'FRED Graph'!$C:$C,'Party Series Data'!B$1)</f>
        <v>0</v>
      </c>
      <c r="C544">
        <f>SUMIFS('FRED Graph'!$E:$E,'FRED Graph'!$B:$B,'Party Series Data'!$A544,'FRED Graph'!$C:$C,'Party Series Data'!C$1)</f>
        <v>272000</v>
      </c>
      <c r="D544">
        <f>INDEX('Presidential Data'!$C:$C,MATCH(YEAR(A544),'Presidential Data'!$A:$A,0),1)</f>
        <v>40</v>
      </c>
      <c r="E544" s="7">
        <f t="shared" si="8"/>
        <v>272000</v>
      </c>
    </row>
    <row r="545" spans="1:5" x14ac:dyDescent="0.2">
      <c r="A545" s="2">
        <v>30773</v>
      </c>
      <c r="B545">
        <f>SUMIFS('FRED Graph'!$E:$E,'FRED Graph'!$B:$B,'Party Series Data'!$A545,'FRED Graph'!$C:$C,'Party Series Data'!B$1)</f>
        <v>0</v>
      </c>
      <c r="C545">
        <f>SUMIFS('FRED Graph'!$E:$E,'FRED Graph'!$B:$B,'Party Series Data'!$A545,'FRED Graph'!$C:$C,'Party Series Data'!C$1)</f>
        <v>363000</v>
      </c>
      <c r="D545">
        <f>INDEX('Presidential Data'!$C:$C,MATCH(YEAR(A545),'Presidential Data'!$A:$A,0),1)</f>
        <v>40</v>
      </c>
      <c r="E545" s="7">
        <f t="shared" si="8"/>
        <v>363000</v>
      </c>
    </row>
    <row r="546" spans="1:5" x14ac:dyDescent="0.2">
      <c r="A546" s="2">
        <v>30803</v>
      </c>
      <c r="B546">
        <f>SUMIFS('FRED Graph'!$E:$E,'FRED Graph'!$B:$B,'Party Series Data'!$A546,'FRED Graph'!$C:$C,'Party Series Data'!B$1)</f>
        <v>0</v>
      </c>
      <c r="C546">
        <f>SUMIFS('FRED Graph'!$E:$E,'FRED Graph'!$B:$B,'Party Series Data'!$A546,'FRED Graph'!$C:$C,'Party Series Data'!C$1)</f>
        <v>306000</v>
      </c>
      <c r="D546">
        <f>INDEX('Presidential Data'!$C:$C,MATCH(YEAR(A546),'Presidential Data'!$A:$A,0),1)</f>
        <v>40</v>
      </c>
      <c r="E546" s="7">
        <f t="shared" si="8"/>
        <v>306000</v>
      </c>
    </row>
    <row r="547" spans="1:5" x14ac:dyDescent="0.2">
      <c r="A547" s="2">
        <v>30834</v>
      </c>
      <c r="B547">
        <f>SUMIFS('FRED Graph'!$E:$E,'FRED Graph'!$B:$B,'Party Series Data'!$A547,'FRED Graph'!$C:$C,'Party Series Data'!B$1)</f>
        <v>0</v>
      </c>
      <c r="C547">
        <f>SUMIFS('FRED Graph'!$E:$E,'FRED Graph'!$B:$B,'Party Series Data'!$A547,'FRED Graph'!$C:$C,'Party Series Data'!C$1)</f>
        <v>381000</v>
      </c>
      <c r="D547">
        <f>INDEX('Presidential Data'!$C:$C,MATCH(YEAR(A547),'Presidential Data'!$A:$A,0),1)</f>
        <v>40</v>
      </c>
      <c r="E547" s="7">
        <f t="shared" si="8"/>
        <v>381000</v>
      </c>
    </row>
    <row r="548" spans="1:5" x14ac:dyDescent="0.2">
      <c r="A548" s="2">
        <v>30864</v>
      </c>
      <c r="B548">
        <f>SUMIFS('FRED Graph'!$E:$E,'FRED Graph'!$B:$B,'Party Series Data'!$A548,'FRED Graph'!$C:$C,'Party Series Data'!B$1)</f>
        <v>0</v>
      </c>
      <c r="C548">
        <f>SUMIFS('FRED Graph'!$E:$E,'FRED Graph'!$B:$B,'Party Series Data'!$A548,'FRED Graph'!$C:$C,'Party Series Data'!C$1)</f>
        <v>310000</v>
      </c>
      <c r="D548">
        <f>INDEX('Presidential Data'!$C:$C,MATCH(YEAR(A548),'Presidential Data'!$A:$A,0),1)</f>
        <v>40</v>
      </c>
      <c r="E548" s="7">
        <f t="shared" si="8"/>
        <v>310000</v>
      </c>
    </row>
    <row r="549" spans="1:5" x14ac:dyDescent="0.2">
      <c r="A549" s="2">
        <v>30895</v>
      </c>
      <c r="B549">
        <f>SUMIFS('FRED Graph'!$E:$E,'FRED Graph'!$B:$B,'Party Series Data'!$A549,'FRED Graph'!$C:$C,'Party Series Data'!B$1)</f>
        <v>0</v>
      </c>
      <c r="C549">
        <f>SUMIFS('FRED Graph'!$E:$E,'FRED Graph'!$B:$B,'Party Series Data'!$A549,'FRED Graph'!$C:$C,'Party Series Data'!C$1)</f>
        <v>243000</v>
      </c>
      <c r="D549">
        <f>INDEX('Presidential Data'!$C:$C,MATCH(YEAR(A549),'Presidential Data'!$A:$A,0),1)</f>
        <v>40</v>
      </c>
      <c r="E549" s="7">
        <f t="shared" si="8"/>
        <v>243000</v>
      </c>
    </row>
    <row r="550" spans="1:5" x14ac:dyDescent="0.2">
      <c r="A550" s="2">
        <v>30926</v>
      </c>
      <c r="B550">
        <f>SUMIFS('FRED Graph'!$E:$E,'FRED Graph'!$B:$B,'Party Series Data'!$A550,'FRED Graph'!$C:$C,'Party Series Data'!B$1)</f>
        <v>0</v>
      </c>
      <c r="C550">
        <f>SUMIFS('FRED Graph'!$E:$E,'FRED Graph'!$B:$B,'Party Series Data'!$A550,'FRED Graph'!$C:$C,'Party Series Data'!C$1)</f>
        <v>312000</v>
      </c>
      <c r="D550">
        <f>INDEX('Presidential Data'!$C:$C,MATCH(YEAR(A550),'Presidential Data'!$A:$A,0),1)</f>
        <v>40</v>
      </c>
      <c r="E550" s="7">
        <f t="shared" si="8"/>
        <v>312000</v>
      </c>
    </row>
    <row r="551" spans="1:5" x14ac:dyDescent="0.2">
      <c r="A551" s="2">
        <v>30956</v>
      </c>
      <c r="B551">
        <f>SUMIFS('FRED Graph'!$E:$E,'FRED Graph'!$B:$B,'Party Series Data'!$A551,'FRED Graph'!$C:$C,'Party Series Data'!B$1)</f>
        <v>0</v>
      </c>
      <c r="C551">
        <f>SUMIFS('FRED Graph'!$E:$E,'FRED Graph'!$B:$B,'Party Series Data'!$A551,'FRED Graph'!$C:$C,'Party Series Data'!C$1)</f>
        <v>285000</v>
      </c>
      <c r="D551">
        <f>INDEX('Presidential Data'!$C:$C,MATCH(YEAR(A551),'Presidential Data'!$A:$A,0),1)</f>
        <v>40</v>
      </c>
      <c r="E551" s="7">
        <f t="shared" si="8"/>
        <v>285000</v>
      </c>
    </row>
    <row r="552" spans="1:5" x14ac:dyDescent="0.2">
      <c r="A552" s="2">
        <v>30987</v>
      </c>
      <c r="B552">
        <f>SUMIFS('FRED Graph'!$E:$E,'FRED Graph'!$B:$B,'Party Series Data'!$A552,'FRED Graph'!$C:$C,'Party Series Data'!B$1)</f>
        <v>0</v>
      </c>
      <c r="C552">
        <f>SUMIFS('FRED Graph'!$E:$E,'FRED Graph'!$B:$B,'Party Series Data'!$A552,'FRED Graph'!$C:$C,'Party Series Data'!C$1)</f>
        <v>353000</v>
      </c>
      <c r="D552">
        <f>INDEX('Presidential Data'!$C:$C,MATCH(YEAR(A552),'Presidential Data'!$A:$A,0),1)</f>
        <v>40</v>
      </c>
      <c r="E552" s="7">
        <f t="shared" si="8"/>
        <v>353000</v>
      </c>
    </row>
    <row r="553" spans="1:5" x14ac:dyDescent="0.2">
      <c r="A553" s="2">
        <v>31017</v>
      </c>
      <c r="B553">
        <f>SUMIFS('FRED Graph'!$E:$E,'FRED Graph'!$B:$B,'Party Series Data'!$A553,'FRED Graph'!$C:$C,'Party Series Data'!B$1)</f>
        <v>0</v>
      </c>
      <c r="C553">
        <f>SUMIFS('FRED Graph'!$E:$E,'FRED Graph'!$B:$B,'Party Series Data'!$A553,'FRED Graph'!$C:$C,'Party Series Data'!C$1)</f>
        <v>125000</v>
      </c>
      <c r="D553">
        <f>INDEX('Presidential Data'!$C:$C,MATCH(YEAR(A553),'Presidential Data'!$A:$A,0),1)</f>
        <v>40</v>
      </c>
      <c r="E553" s="7">
        <f t="shared" si="8"/>
        <v>125000</v>
      </c>
    </row>
    <row r="554" spans="1:5" x14ac:dyDescent="0.2">
      <c r="A554" s="2">
        <v>31048</v>
      </c>
      <c r="B554">
        <f>SUMIFS('FRED Graph'!$E:$E,'FRED Graph'!$B:$B,'Party Series Data'!$A554,'FRED Graph'!$C:$C,'Party Series Data'!B$1)</f>
        <v>0</v>
      </c>
      <c r="C554">
        <f>SUMIFS('FRED Graph'!$E:$E,'FRED Graph'!$B:$B,'Party Series Data'!$A554,'FRED Graph'!$C:$C,'Party Series Data'!C$1)</f>
        <v>265000</v>
      </c>
      <c r="D554">
        <f>INDEX('Presidential Data'!$C:$C,MATCH(YEAR(A554),'Presidential Data'!$A:$A,0),1)</f>
        <v>40</v>
      </c>
      <c r="E554" s="7">
        <f t="shared" si="8"/>
        <v>265000</v>
      </c>
    </row>
    <row r="555" spans="1:5" x14ac:dyDescent="0.2">
      <c r="A555" s="2">
        <v>31079</v>
      </c>
      <c r="B555">
        <f>SUMIFS('FRED Graph'!$E:$E,'FRED Graph'!$B:$B,'Party Series Data'!$A555,'FRED Graph'!$C:$C,'Party Series Data'!B$1)</f>
        <v>0</v>
      </c>
      <c r="C555">
        <f>SUMIFS('FRED Graph'!$E:$E,'FRED Graph'!$B:$B,'Party Series Data'!$A555,'FRED Graph'!$C:$C,'Party Series Data'!C$1)</f>
        <v>131000</v>
      </c>
      <c r="D555">
        <f>INDEX('Presidential Data'!$C:$C,MATCH(YEAR(A555),'Presidential Data'!$A:$A,0),1)</f>
        <v>40</v>
      </c>
      <c r="E555" s="7">
        <f t="shared" si="8"/>
        <v>131000</v>
      </c>
    </row>
    <row r="556" spans="1:5" x14ac:dyDescent="0.2">
      <c r="A556" s="2">
        <v>31107</v>
      </c>
      <c r="B556">
        <f>SUMIFS('FRED Graph'!$E:$E,'FRED Graph'!$B:$B,'Party Series Data'!$A556,'FRED Graph'!$C:$C,'Party Series Data'!B$1)</f>
        <v>0</v>
      </c>
      <c r="C556">
        <f>SUMIFS('FRED Graph'!$E:$E,'FRED Graph'!$B:$B,'Party Series Data'!$A556,'FRED Graph'!$C:$C,'Party Series Data'!C$1)</f>
        <v>339000</v>
      </c>
      <c r="D556">
        <f>INDEX('Presidential Data'!$C:$C,MATCH(YEAR(A556),'Presidential Data'!$A:$A,0),1)</f>
        <v>40</v>
      </c>
      <c r="E556" s="7">
        <f t="shared" si="8"/>
        <v>339000</v>
      </c>
    </row>
    <row r="557" spans="1:5" x14ac:dyDescent="0.2">
      <c r="A557" s="2">
        <v>31138</v>
      </c>
      <c r="B557">
        <f>SUMIFS('FRED Graph'!$E:$E,'FRED Graph'!$B:$B,'Party Series Data'!$A557,'FRED Graph'!$C:$C,'Party Series Data'!B$1)</f>
        <v>0</v>
      </c>
      <c r="C557">
        <f>SUMIFS('FRED Graph'!$E:$E,'FRED Graph'!$B:$B,'Party Series Data'!$A557,'FRED Graph'!$C:$C,'Party Series Data'!C$1)</f>
        <v>196000</v>
      </c>
      <c r="D557">
        <f>INDEX('Presidential Data'!$C:$C,MATCH(YEAR(A557),'Presidential Data'!$A:$A,0),1)</f>
        <v>40</v>
      </c>
      <c r="E557" s="7">
        <f t="shared" si="8"/>
        <v>196000</v>
      </c>
    </row>
    <row r="558" spans="1:5" x14ac:dyDescent="0.2">
      <c r="A558" s="2">
        <v>31168</v>
      </c>
      <c r="B558">
        <f>SUMIFS('FRED Graph'!$E:$E,'FRED Graph'!$B:$B,'Party Series Data'!$A558,'FRED Graph'!$C:$C,'Party Series Data'!B$1)</f>
        <v>0</v>
      </c>
      <c r="C558">
        <f>SUMIFS('FRED Graph'!$E:$E,'FRED Graph'!$B:$B,'Party Series Data'!$A558,'FRED Graph'!$C:$C,'Party Series Data'!C$1)</f>
        <v>274000</v>
      </c>
      <c r="D558">
        <f>INDEX('Presidential Data'!$C:$C,MATCH(YEAR(A558),'Presidential Data'!$A:$A,0),1)</f>
        <v>40</v>
      </c>
      <c r="E558" s="7">
        <f t="shared" si="8"/>
        <v>274000</v>
      </c>
    </row>
    <row r="559" spans="1:5" x14ac:dyDescent="0.2">
      <c r="A559" s="2">
        <v>31199</v>
      </c>
      <c r="B559">
        <f>SUMIFS('FRED Graph'!$E:$E,'FRED Graph'!$B:$B,'Party Series Data'!$A559,'FRED Graph'!$C:$C,'Party Series Data'!B$1)</f>
        <v>0</v>
      </c>
      <c r="C559">
        <f>SUMIFS('FRED Graph'!$E:$E,'FRED Graph'!$B:$B,'Party Series Data'!$A559,'FRED Graph'!$C:$C,'Party Series Data'!C$1)</f>
        <v>147000</v>
      </c>
      <c r="D559">
        <f>INDEX('Presidential Data'!$C:$C,MATCH(YEAR(A559),'Presidential Data'!$A:$A,0),1)</f>
        <v>40</v>
      </c>
      <c r="E559" s="7">
        <f t="shared" si="8"/>
        <v>147000</v>
      </c>
    </row>
    <row r="560" spans="1:5" x14ac:dyDescent="0.2">
      <c r="A560" s="2">
        <v>31229</v>
      </c>
      <c r="B560">
        <f>SUMIFS('FRED Graph'!$E:$E,'FRED Graph'!$B:$B,'Party Series Data'!$A560,'FRED Graph'!$C:$C,'Party Series Data'!B$1)</f>
        <v>0</v>
      </c>
      <c r="C560">
        <f>SUMIFS('FRED Graph'!$E:$E,'FRED Graph'!$B:$B,'Party Series Data'!$A560,'FRED Graph'!$C:$C,'Party Series Data'!C$1)</f>
        <v>189000</v>
      </c>
      <c r="D560">
        <f>INDEX('Presidential Data'!$C:$C,MATCH(YEAR(A560),'Presidential Data'!$A:$A,0),1)</f>
        <v>40</v>
      </c>
      <c r="E560" s="7">
        <f t="shared" si="8"/>
        <v>189000</v>
      </c>
    </row>
    <row r="561" spans="1:5" x14ac:dyDescent="0.2">
      <c r="A561" s="2">
        <v>31260</v>
      </c>
      <c r="B561">
        <f>SUMIFS('FRED Graph'!$E:$E,'FRED Graph'!$B:$B,'Party Series Data'!$A561,'FRED Graph'!$C:$C,'Party Series Data'!B$1)</f>
        <v>0</v>
      </c>
      <c r="C561">
        <f>SUMIFS('FRED Graph'!$E:$E,'FRED Graph'!$B:$B,'Party Series Data'!$A561,'FRED Graph'!$C:$C,'Party Series Data'!C$1)</f>
        <v>192000</v>
      </c>
      <c r="D561">
        <f>INDEX('Presidential Data'!$C:$C,MATCH(YEAR(A561),'Presidential Data'!$A:$A,0),1)</f>
        <v>40</v>
      </c>
      <c r="E561" s="7">
        <f t="shared" si="8"/>
        <v>192000</v>
      </c>
    </row>
    <row r="562" spans="1:5" x14ac:dyDescent="0.2">
      <c r="A562" s="2">
        <v>31291</v>
      </c>
      <c r="B562">
        <f>SUMIFS('FRED Graph'!$E:$E,'FRED Graph'!$B:$B,'Party Series Data'!$A562,'FRED Graph'!$C:$C,'Party Series Data'!B$1)</f>
        <v>0</v>
      </c>
      <c r="C562">
        <f>SUMIFS('FRED Graph'!$E:$E,'FRED Graph'!$B:$B,'Party Series Data'!$A562,'FRED Graph'!$C:$C,'Party Series Data'!C$1)</f>
        <v>205000</v>
      </c>
      <c r="D562">
        <f>INDEX('Presidential Data'!$C:$C,MATCH(YEAR(A562),'Presidential Data'!$A:$A,0),1)</f>
        <v>40</v>
      </c>
      <c r="E562" s="7">
        <f t="shared" si="8"/>
        <v>205000</v>
      </c>
    </row>
    <row r="563" spans="1:5" x14ac:dyDescent="0.2">
      <c r="A563" s="2">
        <v>31321</v>
      </c>
      <c r="B563">
        <f>SUMIFS('FRED Graph'!$E:$E,'FRED Graph'!$B:$B,'Party Series Data'!$A563,'FRED Graph'!$C:$C,'Party Series Data'!B$1)</f>
        <v>0</v>
      </c>
      <c r="C563">
        <f>SUMIFS('FRED Graph'!$E:$E,'FRED Graph'!$B:$B,'Party Series Data'!$A563,'FRED Graph'!$C:$C,'Party Series Data'!C$1)</f>
        <v>188000</v>
      </c>
      <c r="D563">
        <f>INDEX('Presidential Data'!$C:$C,MATCH(YEAR(A563),'Presidential Data'!$A:$A,0),1)</f>
        <v>40</v>
      </c>
      <c r="E563" s="7">
        <f t="shared" si="8"/>
        <v>188000</v>
      </c>
    </row>
    <row r="564" spans="1:5" x14ac:dyDescent="0.2">
      <c r="A564" s="2">
        <v>31352</v>
      </c>
      <c r="B564">
        <f>SUMIFS('FRED Graph'!$E:$E,'FRED Graph'!$B:$B,'Party Series Data'!$A564,'FRED Graph'!$C:$C,'Party Series Data'!B$1)</f>
        <v>0</v>
      </c>
      <c r="C564">
        <f>SUMIFS('FRED Graph'!$E:$E,'FRED Graph'!$B:$B,'Party Series Data'!$A564,'FRED Graph'!$C:$C,'Party Series Data'!C$1)</f>
        <v>210000</v>
      </c>
      <c r="D564">
        <f>INDEX('Presidential Data'!$C:$C,MATCH(YEAR(A564),'Presidential Data'!$A:$A,0),1)</f>
        <v>40</v>
      </c>
      <c r="E564" s="7">
        <f t="shared" si="8"/>
        <v>210000</v>
      </c>
    </row>
    <row r="565" spans="1:5" x14ac:dyDescent="0.2">
      <c r="A565" s="2">
        <v>31382</v>
      </c>
      <c r="B565">
        <f>SUMIFS('FRED Graph'!$E:$E,'FRED Graph'!$B:$B,'Party Series Data'!$A565,'FRED Graph'!$C:$C,'Party Series Data'!B$1)</f>
        <v>0</v>
      </c>
      <c r="C565">
        <f>SUMIFS('FRED Graph'!$E:$E,'FRED Graph'!$B:$B,'Party Series Data'!$A565,'FRED Graph'!$C:$C,'Party Series Data'!C$1)</f>
        <v>166000</v>
      </c>
      <c r="D565">
        <f>INDEX('Presidential Data'!$C:$C,MATCH(YEAR(A565),'Presidential Data'!$A:$A,0),1)</f>
        <v>40</v>
      </c>
      <c r="E565" s="7">
        <f t="shared" si="8"/>
        <v>166000</v>
      </c>
    </row>
    <row r="566" spans="1:5" x14ac:dyDescent="0.2">
      <c r="A566" s="2">
        <v>31413</v>
      </c>
      <c r="B566">
        <f>SUMIFS('FRED Graph'!$E:$E,'FRED Graph'!$B:$B,'Party Series Data'!$A566,'FRED Graph'!$C:$C,'Party Series Data'!B$1)</f>
        <v>0</v>
      </c>
      <c r="C566">
        <f>SUMIFS('FRED Graph'!$E:$E,'FRED Graph'!$B:$B,'Party Series Data'!$A566,'FRED Graph'!$C:$C,'Party Series Data'!C$1)</f>
        <v>123000</v>
      </c>
      <c r="D566">
        <f>INDEX('Presidential Data'!$C:$C,MATCH(YEAR(A566),'Presidential Data'!$A:$A,0),1)</f>
        <v>40</v>
      </c>
      <c r="E566" s="7">
        <f t="shared" si="8"/>
        <v>123000</v>
      </c>
    </row>
    <row r="567" spans="1:5" x14ac:dyDescent="0.2">
      <c r="A567" s="2">
        <v>31444</v>
      </c>
      <c r="B567">
        <f>SUMIFS('FRED Graph'!$E:$E,'FRED Graph'!$B:$B,'Party Series Data'!$A567,'FRED Graph'!$C:$C,'Party Series Data'!B$1)</f>
        <v>0</v>
      </c>
      <c r="C567">
        <f>SUMIFS('FRED Graph'!$E:$E,'FRED Graph'!$B:$B,'Party Series Data'!$A567,'FRED Graph'!$C:$C,'Party Series Data'!C$1)</f>
        <v>115000</v>
      </c>
      <c r="D567">
        <f>INDEX('Presidential Data'!$C:$C,MATCH(YEAR(A567),'Presidential Data'!$A:$A,0),1)</f>
        <v>40</v>
      </c>
      <c r="E567" s="7">
        <f t="shared" si="8"/>
        <v>115000</v>
      </c>
    </row>
    <row r="568" spans="1:5" x14ac:dyDescent="0.2">
      <c r="A568" s="2">
        <v>31472</v>
      </c>
      <c r="B568">
        <f>SUMIFS('FRED Graph'!$E:$E,'FRED Graph'!$B:$B,'Party Series Data'!$A568,'FRED Graph'!$C:$C,'Party Series Data'!B$1)</f>
        <v>0</v>
      </c>
      <c r="C568">
        <f>SUMIFS('FRED Graph'!$E:$E,'FRED Graph'!$B:$B,'Party Series Data'!$A568,'FRED Graph'!$C:$C,'Party Series Data'!C$1)</f>
        <v>87000</v>
      </c>
      <c r="D568">
        <f>INDEX('Presidential Data'!$C:$C,MATCH(YEAR(A568),'Presidential Data'!$A:$A,0),1)</f>
        <v>40</v>
      </c>
      <c r="E568" s="7">
        <f t="shared" si="8"/>
        <v>87000</v>
      </c>
    </row>
    <row r="569" spans="1:5" x14ac:dyDescent="0.2">
      <c r="A569" s="2">
        <v>31503</v>
      </c>
      <c r="B569">
        <f>SUMIFS('FRED Graph'!$E:$E,'FRED Graph'!$B:$B,'Party Series Data'!$A569,'FRED Graph'!$C:$C,'Party Series Data'!B$1)</f>
        <v>0</v>
      </c>
      <c r="C569">
        <f>SUMIFS('FRED Graph'!$E:$E,'FRED Graph'!$B:$B,'Party Series Data'!$A569,'FRED Graph'!$C:$C,'Party Series Data'!C$1)</f>
        <v>187000</v>
      </c>
      <c r="D569">
        <f>INDEX('Presidential Data'!$C:$C,MATCH(YEAR(A569),'Presidential Data'!$A:$A,0),1)</f>
        <v>40</v>
      </c>
      <c r="E569" s="7">
        <f t="shared" si="8"/>
        <v>187000</v>
      </c>
    </row>
    <row r="570" spans="1:5" x14ac:dyDescent="0.2">
      <c r="A570" s="2">
        <v>31533</v>
      </c>
      <c r="B570">
        <f>SUMIFS('FRED Graph'!$E:$E,'FRED Graph'!$B:$B,'Party Series Data'!$A570,'FRED Graph'!$C:$C,'Party Series Data'!B$1)</f>
        <v>0</v>
      </c>
      <c r="C570">
        <f>SUMIFS('FRED Graph'!$E:$E,'FRED Graph'!$B:$B,'Party Series Data'!$A570,'FRED Graph'!$C:$C,'Party Series Data'!C$1)</f>
        <v>127000</v>
      </c>
      <c r="D570">
        <f>INDEX('Presidential Data'!$C:$C,MATCH(YEAR(A570),'Presidential Data'!$A:$A,0),1)</f>
        <v>40</v>
      </c>
      <c r="E570" s="7">
        <f t="shared" si="8"/>
        <v>127000</v>
      </c>
    </row>
    <row r="571" spans="1:5" x14ac:dyDescent="0.2">
      <c r="A571" s="2">
        <v>31564</v>
      </c>
      <c r="B571">
        <f>SUMIFS('FRED Graph'!$E:$E,'FRED Graph'!$B:$B,'Party Series Data'!$A571,'FRED Graph'!$C:$C,'Party Series Data'!B$1)</f>
        <v>0</v>
      </c>
      <c r="C571">
        <f>SUMIFS('FRED Graph'!$E:$E,'FRED Graph'!$B:$B,'Party Series Data'!$A571,'FRED Graph'!$C:$C,'Party Series Data'!C$1)</f>
        <v>-93000</v>
      </c>
      <c r="D571">
        <f>INDEX('Presidential Data'!$C:$C,MATCH(YEAR(A571),'Presidential Data'!$A:$A,0),1)</f>
        <v>40</v>
      </c>
      <c r="E571" s="7">
        <f t="shared" si="8"/>
        <v>-93000</v>
      </c>
    </row>
    <row r="572" spans="1:5" x14ac:dyDescent="0.2">
      <c r="A572" s="2">
        <v>31594</v>
      </c>
      <c r="B572">
        <f>SUMIFS('FRED Graph'!$E:$E,'FRED Graph'!$B:$B,'Party Series Data'!$A572,'FRED Graph'!$C:$C,'Party Series Data'!B$1)</f>
        <v>0</v>
      </c>
      <c r="C572">
        <f>SUMIFS('FRED Graph'!$E:$E,'FRED Graph'!$B:$B,'Party Series Data'!$A572,'FRED Graph'!$C:$C,'Party Series Data'!C$1)</f>
        <v>318000</v>
      </c>
      <c r="D572">
        <f>INDEX('Presidential Data'!$C:$C,MATCH(YEAR(A572),'Presidential Data'!$A:$A,0),1)</f>
        <v>40</v>
      </c>
      <c r="E572" s="7">
        <f t="shared" si="8"/>
        <v>318000</v>
      </c>
    </row>
    <row r="573" spans="1:5" x14ac:dyDescent="0.2">
      <c r="A573" s="2">
        <v>31625</v>
      </c>
      <c r="B573">
        <f>SUMIFS('FRED Graph'!$E:$E,'FRED Graph'!$B:$B,'Party Series Data'!$A573,'FRED Graph'!$C:$C,'Party Series Data'!B$1)</f>
        <v>0</v>
      </c>
      <c r="C573">
        <f>SUMIFS('FRED Graph'!$E:$E,'FRED Graph'!$B:$B,'Party Series Data'!$A573,'FRED Graph'!$C:$C,'Party Series Data'!C$1)</f>
        <v>115000</v>
      </c>
      <c r="D573">
        <f>INDEX('Presidential Data'!$C:$C,MATCH(YEAR(A573),'Presidential Data'!$A:$A,0),1)</f>
        <v>40</v>
      </c>
      <c r="E573" s="7">
        <f t="shared" si="8"/>
        <v>115000</v>
      </c>
    </row>
    <row r="574" spans="1:5" x14ac:dyDescent="0.2">
      <c r="A574" s="2">
        <v>31656</v>
      </c>
      <c r="B574">
        <f>SUMIFS('FRED Graph'!$E:$E,'FRED Graph'!$B:$B,'Party Series Data'!$A574,'FRED Graph'!$C:$C,'Party Series Data'!B$1)</f>
        <v>0</v>
      </c>
      <c r="C574">
        <f>SUMIFS('FRED Graph'!$E:$E,'FRED Graph'!$B:$B,'Party Series Data'!$A574,'FRED Graph'!$C:$C,'Party Series Data'!C$1)</f>
        <v>346000</v>
      </c>
      <c r="D574">
        <f>INDEX('Presidential Data'!$C:$C,MATCH(YEAR(A574),'Presidential Data'!$A:$A,0),1)</f>
        <v>40</v>
      </c>
      <c r="E574" s="7">
        <f t="shared" si="8"/>
        <v>346000</v>
      </c>
    </row>
    <row r="575" spans="1:5" x14ac:dyDescent="0.2">
      <c r="A575" s="2">
        <v>31686</v>
      </c>
      <c r="B575">
        <f>SUMIFS('FRED Graph'!$E:$E,'FRED Graph'!$B:$B,'Party Series Data'!$A575,'FRED Graph'!$C:$C,'Party Series Data'!B$1)</f>
        <v>0</v>
      </c>
      <c r="C575">
        <f>SUMIFS('FRED Graph'!$E:$E,'FRED Graph'!$B:$B,'Party Series Data'!$A575,'FRED Graph'!$C:$C,'Party Series Data'!C$1)</f>
        <v>187000</v>
      </c>
      <c r="D575">
        <f>INDEX('Presidential Data'!$C:$C,MATCH(YEAR(A575),'Presidential Data'!$A:$A,0),1)</f>
        <v>40</v>
      </c>
      <c r="E575" s="7">
        <f t="shared" si="8"/>
        <v>187000</v>
      </c>
    </row>
    <row r="576" spans="1:5" x14ac:dyDescent="0.2">
      <c r="A576" s="2">
        <v>31717</v>
      </c>
      <c r="B576">
        <f>SUMIFS('FRED Graph'!$E:$E,'FRED Graph'!$B:$B,'Party Series Data'!$A576,'FRED Graph'!$C:$C,'Party Series Data'!B$1)</f>
        <v>0</v>
      </c>
      <c r="C576">
        <f>SUMIFS('FRED Graph'!$E:$E,'FRED Graph'!$B:$B,'Party Series Data'!$A576,'FRED Graph'!$C:$C,'Party Series Data'!C$1)</f>
        <v>187000</v>
      </c>
      <c r="D576">
        <f>INDEX('Presidential Data'!$C:$C,MATCH(YEAR(A576),'Presidential Data'!$A:$A,0),1)</f>
        <v>40</v>
      </c>
      <c r="E576" s="7">
        <f t="shared" si="8"/>
        <v>187000</v>
      </c>
    </row>
    <row r="577" spans="1:5" x14ac:dyDescent="0.2">
      <c r="A577" s="2">
        <v>31747</v>
      </c>
      <c r="B577">
        <f>SUMIFS('FRED Graph'!$E:$E,'FRED Graph'!$B:$B,'Party Series Data'!$A577,'FRED Graph'!$C:$C,'Party Series Data'!B$1)</f>
        <v>0</v>
      </c>
      <c r="C577">
        <f>SUMIFS('FRED Graph'!$E:$E,'FRED Graph'!$B:$B,'Party Series Data'!$A577,'FRED Graph'!$C:$C,'Party Series Data'!C$1)</f>
        <v>201000</v>
      </c>
      <c r="D577">
        <f>INDEX('Presidential Data'!$C:$C,MATCH(YEAR(A577),'Presidential Data'!$A:$A,0),1)</f>
        <v>40</v>
      </c>
      <c r="E577" s="7">
        <f t="shared" si="8"/>
        <v>201000</v>
      </c>
    </row>
    <row r="578" spans="1:5" x14ac:dyDescent="0.2">
      <c r="A578" s="2">
        <v>31778</v>
      </c>
      <c r="B578">
        <f>SUMIFS('FRED Graph'!$E:$E,'FRED Graph'!$B:$B,'Party Series Data'!$A578,'FRED Graph'!$C:$C,'Party Series Data'!B$1)</f>
        <v>0</v>
      </c>
      <c r="C578">
        <f>SUMIFS('FRED Graph'!$E:$E,'FRED Graph'!$B:$B,'Party Series Data'!$A578,'FRED Graph'!$C:$C,'Party Series Data'!C$1)</f>
        <v>169000</v>
      </c>
      <c r="D578">
        <f>INDEX('Presidential Data'!$C:$C,MATCH(YEAR(A578),'Presidential Data'!$A:$A,0),1)</f>
        <v>40</v>
      </c>
      <c r="E578" s="7">
        <f t="shared" si="8"/>
        <v>169000</v>
      </c>
    </row>
    <row r="579" spans="1:5" x14ac:dyDescent="0.2">
      <c r="A579" s="2">
        <v>31809</v>
      </c>
      <c r="B579">
        <f>SUMIFS('FRED Graph'!$E:$E,'FRED Graph'!$B:$B,'Party Series Data'!$A579,'FRED Graph'!$C:$C,'Party Series Data'!B$1)</f>
        <v>0</v>
      </c>
      <c r="C579">
        <f>SUMIFS('FRED Graph'!$E:$E,'FRED Graph'!$B:$B,'Party Series Data'!$A579,'FRED Graph'!$C:$C,'Party Series Data'!C$1)</f>
        <v>241000</v>
      </c>
      <c r="D579">
        <f>INDEX('Presidential Data'!$C:$C,MATCH(YEAR(A579),'Presidential Data'!$A:$A,0),1)</f>
        <v>40</v>
      </c>
      <c r="E579" s="7">
        <f t="shared" ref="E579:E642" si="9">B579+C579</f>
        <v>241000</v>
      </c>
    </row>
    <row r="580" spans="1:5" x14ac:dyDescent="0.2">
      <c r="A580" s="2">
        <v>31837</v>
      </c>
      <c r="B580">
        <f>SUMIFS('FRED Graph'!$E:$E,'FRED Graph'!$B:$B,'Party Series Data'!$A580,'FRED Graph'!$C:$C,'Party Series Data'!B$1)</f>
        <v>0</v>
      </c>
      <c r="C580">
        <f>SUMIFS('FRED Graph'!$E:$E,'FRED Graph'!$B:$B,'Party Series Data'!$A580,'FRED Graph'!$C:$C,'Party Series Data'!C$1)</f>
        <v>245000</v>
      </c>
      <c r="D580">
        <f>INDEX('Presidential Data'!$C:$C,MATCH(YEAR(A580),'Presidential Data'!$A:$A,0),1)</f>
        <v>40</v>
      </c>
      <c r="E580" s="7">
        <f t="shared" si="9"/>
        <v>245000</v>
      </c>
    </row>
    <row r="581" spans="1:5" x14ac:dyDescent="0.2">
      <c r="A581" s="2">
        <v>31868</v>
      </c>
      <c r="B581">
        <f>SUMIFS('FRED Graph'!$E:$E,'FRED Graph'!$B:$B,'Party Series Data'!$A581,'FRED Graph'!$C:$C,'Party Series Data'!B$1)</f>
        <v>0</v>
      </c>
      <c r="C581">
        <f>SUMIFS('FRED Graph'!$E:$E,'FRED Graph'!$B:$B,'Party Series Data'!$A581,'FRED Graph'!$C:$C,'Party Series Data'!C$1)</f>
        <v>335000</v>
      </c>
      <c r="D581">
        <f>INDEX('Presidential Data'!$C:$C,MATCH(YEAR(A581),'Presidential Data'!$A:$A,0),1)</f>
        <v>40</v>
      </c>
      <c r="E581" s="7">
        <f t="shared" si="9"/>
        <v>335000</v>
      </c>
    </row>
    <row r="582" spans="1:5" x14ac:dyDescent="0.2">
      <c r="A582" s="2">
        <v>31898</v>
      </c>
      <c r="B582">
        <f>SUMIFS('FRED Graph'!$E:$E,'FRED Graph'!$B:$B,'Party Series Data'!$A582,'FRED Graph'!$C:$C,'Party Series Data'!B$1)</f>
        <v>0</v>
      </c>
      <c r="C582">
        <f>SUMIFS('FRED Graph'!$E:$E,'FRED Graph'!$B:$B,'Party Series Data'!$A582,'FRED Graph'!$C:$C,'Party Series Data'!C$1)</f>
        <v>229000</v>
      </c>
      <c r="D582">
        <f>INDEX('Presidential Data'!$C:$C,MATCH(YEAR(A582),'Presidential Data'!$A:$A,0),1)</f>
        <v>40</v>
      </c>
      <c r="E582" s="7">
        <f t="shared" si="9"/>
        <v>229000</v>
      </c>
    </row>
    <row r="583" spans="1:5" x14ac:dyDescent="0.2">
      <c r="A583" s="2">
        <v>31929</v>
      </c>
      <c r="B583">
        <f>SUMIFS('FRED Graph'!$E:$E,'FRED Graph'!$B:$B,'Party Series Data'!$A583,'FRED Graph'!$C:$C,'Party Series Data'!B$1)</f>
        <v>0</v>
      </c>
      <c r="C583">
        <f>SUMIFS('FRED Graph'!$E:$E,'FRED Graph'!$B:$B,'Party Series Data'!$A583,'FRED Graph'!$C:$C,'Party Series Data'!C$1)</f>
        <v>172000</v>
      </c>
      <c r="D583">
        <f>INDEX('Presidential Data'!$C:$C,MATCH(YEAR(A583),'Presidential Data'!$A:$A,0),1)</f>
        <v>40</v>
      </c>
      <c r="E583" s="7">
        <f t="shared" si="9"/>
        <v>172000</v>
      </c>
    </row>
    <row r="584" spans="1:5" x14ac:dyDescent="0.2">
      <c r="A584" s="2">
        <v>31959</v>
      </c>
      <c r="B584">
        <f>SUMIFS('FRED Graph'!$E:$E,'FRED Graph'!$B:$B,'Party Series Data'!$A584,'FRED Graph'!$C:$C,'Party Series Data'!B$1)</f>
        <v>0</v>
      </c>
      <c r="C584">
        <f>SUMIFS('FRED Graph'!$E:$E,'FRED Graph'!$B:$B,'Party Series Data'!$A584,'FRED Graph'!$C:$C,'Party Series Data'!C$1)</f>
        <v>347000</v>
      </c>
      <c r="D584">
        <f>INDEX('Presidential Data'!$C:$C,MATCH(YEAR(A584),'Presidential Data'!$A:$A,0),1)</f>
        <v>40</v>
      </c>
      <c r="E584" s="7">
        <f t="shared" si="9"/>
        <v>347000</v>
      </c>
    </row>
    <row r="585" spans="1:5" x14ac:dyDescent="0.2">
      <c r="A585" s="2">
        <v>31990</v>
      </c>
      <c r="B585">
        <f>SUMIFS('FRED Graph'!$E:$E,'FRED Graph'!$B:$B,'Party Series Data'!$A585,'FRED Graph'!$C:$C,'Party Series Data'!B$1)</f>
        <v>0</v>
      </c>
      <c r="C585">
        <f>SUMIFS('FRED Graph'!$E:$E,'FRED Graph'!$B:$B,'Party Series Data'!$A585,'FRED Graph'!$C:$C,'Party Series Data'!C$1)</f>
        <v>173000</v>
      </c>
      <c r="D585">
        <f>INDEX('Presidential Data'!$C:$C,MATCH(YEAR(A585),'Presidential Data'!$A:$A,0),1)</f>
        <v>40</v>
      </c>
      <c r="E585" s="7">
        <f t="shared" si="9"/>
        <v>173000</v>
      </c>
    </row>
    <row r="586" spans="1:5" x14ac:dyDescent="0.2">
      <c r="A586" s="2">
        <v>32021</v>
      </c>
      <c r="B586">
        <f>SUMIFS('FRED Graph'!$E:$E,'FRED Graph'!$B:$B,'Party Series Data'!$A586,'FRED Graph'!$C:$C,'Party Series Data'!B$1)</f>
        <v>0</v>
      </c>
      <c r="C586">
        <f>SUMIFS('FRED Graph'!$E:$E,'FRED Graph'!$B:$B,'Party Series Data'!$A586,'FRED Graph'!$C:$C,'Party Series Data'!C$1)</f>
        <v>227000</v>
      </c>
      <c r="D586">
        <f>INDEX('Presidential Data'!$C:$C,MATCH(YEAR(A586),'Presidential Data'!$A:$A,0),1)</f>
        <v>40</v>
      </c>
      <c r="E586" s="7">
        <f t="shared" si="9"/>
        <v>227000</v>
      </c>
    </row>
    <row r="587" spans="1:5" x14ac:dyDescent="0.2">
      <c r="A587" s="2">
        <v>32051</v>
      </c>
      <c r="B587">
        <f>SUMIFS('FRED Graph'!$E:$E,'FRED Graph'!$B:$B,'Party Series Data'!$A587,'FRED Graph'!$C:$C,'Party Series Data'!B$1)</f>
        <v>0</v>
      </c>
      <c r="C587">
        <f>SUMIFS('FRED Graph'!$E:$E,'FRED Graph'!$B:$B,'Party Series Data'!$A587,'FRED Graph'!$C:$C,'Party Series Data'!C$1)</f>
        <v>491000</v>
      </c>
      <c r="D587">
        <f>INDEX('Presidential Data'!$C:$C,MATCH(YEAR(A587),'Presidential Data'!$A:$A,0),1)</f>
        <v>40</v>
      </c>
      <c r="E587" s="7">
        <f t="shared" si="9"/>
        <v>491000</v>
      </c>
    </row>
    <row r="588" spans="1:5" x14ac:dyDescent="0.2">
      <c r="A588" s="2">
        <v>32082</v>
      </c>
      <c r="B588">
        <f>SUMIFS('FRED Graph'!$E:$E,'FRED Graph'!$B:$B,'Party Series Data'!$A588,'FRED Graph'!$C:$C,'Party Series Data'!B$1)</f>
        <v>0</v>
      </c>
      <c r="C588">
        <f>SUMIFS('FRED Graph'!$E:$E,'FRED Graph'!$B:$B,'Party Series Data'!$A588,'FRED Graph'!$C:$C,'Party Series Data'!C$1)</f>
        <v>234000</v>
      </c>
      <c r="D588">
        <f>INDEX('Presidential Data'!$C:$C,MATCH(YEAR(A588),'Presidential Data'!$A:$A,0),1)</f>
        <v>40</v>
      </c>
      <c r="E588" s="7">
        <f t="shared" si="9"/>
        <v>234000</v>
      </c>
    </row>
    <row r="589" spans="1:5" x14ac:dyDescent="0.2">
      <c r="A589" s="2">
        <v>32112</v>
      </c>
      <c r="B589">
        <f>SUMIFS('FRED Graph'!$E:$E,'FRED Graph'!$B:$B,'Party Series Data'!$A589,'FRED Graph'!$C:$C,'Party Series Data'!B$1)</f>
        <v>0</v>
      </c>
      <c r="C589">
        <f>SUMIFS('FRED Graph'!$E:$E,'FRED Graph'!$B:$B,'Party Series Data'!$A589,'FRED Graph'!$C:$C,'Party Series Data'!C$1)</f>
        <v>289000</v>
      </c>
      <c r="D589">
        <f>INDEX('Presidential Data'!$C:$C,MATCH(YEAR(A589),'Presidential Data'!$A:$A,0),1)</f>
        <v>40</v>
      </c>
      <c r="E589" s="7">
        <f t="shared" si="9"/>
        <v>289000</v>
      </c>
    </row>
    <row r="590" spans="1:5" x14ac:dyDescent="0.2">
      <c r="A590" s="2">
        <v>32143</v>
      </c>
      <c r="B590">
        <f>SUMIFS('FRED Graph'!$E:$E,'FRED Graph'!$B:$B,'Party Series Data'!$A590,'FRED Graph'!$C:$C,'Party Series Data'!B$1)</f>
        <v>0</v>
      </c>
      <c r="C590">
        <f>SUMIFS('FRED Graph'!$E:$E,'FRED Graph'!$B:$B,'Party Series Data'!$A590,'FRED Graph'!$C:$C,'Party Series Data'!C$1)</f>
        <v>92000</v>
      </c>
      <c r="D590">
        <f>INDEX('Presidential Data'!$C:$C,MATCH(YEAR(A590),'Presidential Data'!$A:$A,0),1)</f>
        <v>40</v>
      </c>
      <c r="E590" s="7">
        <f t="shared" si="9"/>
        <v>92000</v>
      </c>
    </row>
    <row r="591" spans="1:5" x14ac:dyDescent="0.2">
      <c r="A591" s="2">
        <v>32174</v>
      </c>
      <c r="B591">
        <f>SUMIFS('FRED Graph'!$E:$E,'FRED Graph'!$B:$B,'Party Series Data'!$A591,'FRED Graph'!$C:$C,'Party Series Data'!B$1)</f>
        <v>0</v>
      </c>
      <c r="C591">
        <f>SUMIFS('FRED Graph'!$E:$E,'FRED Graph'!$B:$B,'Party Series Data'!$A591,'FRED Graph'!$C:$C,'Party Series Data'!C$1)</f>
        <v>461000</v>
      </c>
      <c r="D591">
        <f>INDEX('Presidential Data'!$C:$C,MATCH(YEAR(A591),'Presidential Data'!$A:$A,0),1)</f>
        <v>40</v>
      </c>
      <c r="E591" s="7">
        <f t="shared" si="9"/>
        <v>461000</v>
      </c>
    </row>
    <row r="592" spans="1:5" x14ac:dyDescent="0.2">
      <c r="A592" s="2">
        <v>32203</v>
      </c>
      <c r="B592">
        <f>SUMIFS('FRED Graph'!$E:$E,'FRED Graph'!$B:$B,'Party Series Data'!$A592,'FRED Graph'!$C:$C,'Party Series Data'!B$1)</f>
        <v>0</v>
      </c>
      <c r="C592">
        <f>SUMIFS('FRED Graph'!$E:$E,'FRED Graph'!$B:$B,'Party Series Data'!$A592,'FRED Graph'!$C:$C,'Party Series Data'!C$1)</f>
        <v>275000</v>
      </c>
      <c r="D592">
        <f>INDEX('Presidential Data'!$C:$C,MATCH(YEAR(A592),'Presidential Data'!$A:$A,0),1)</f>
        <v>40</v>
      </c>
      <c r="E592" s="7">
        <f t="shared" si="9"/>
        <v>275000</v>
      </c>
    </row>
    <row r="593" spans="1:5" x14ac:dyDescent="0.2">
      <c r="A593" s="2">
        <v>32234</v>
      </c>
      <c r="B593">
        <f>SUMIFS('FRED Graph'!$E:$E,'FRED Graph'!$B:$B,'Party Series Data'!$A593,'FRED Graph'!$C:$C,'Party Series Data'!B$1)</f>
        <v>0</v>
      </c>
      <c r="C593">
        <f>SUMIFS('FRED Graph'!$E:$E,'FRED Graph'!$B:$B,'Party Series Data'!$A593,'FRED Graph'!$C:$C,'Party Series Data'!C$1)</f>
        <v>243000</v>
      </c>
      <c r="D593">
        <f>INDEX('Presidential Data'!$C:$C,MATCH(YEAR(A593),'Presidential Data'!$A:$A,0),1)</f>
        <v>40</v>
      </c>
      <c r="E593" s="7">
        <f t="shared" si="9"/>
        <v>243000</v>
      </c>
    </row>
    <row r="594" spans="1:5" x14ac:dyDescent="0.2">
      <c r="A594" s="2">
        <v>32264</v>
      </c>
      <c r="B594">
        <f>SUMIFS('FRED Graph'!$E:$E,'FRED Graph'!$B:$B,'Party Series Data'!$A594,'FRED Graph'!$C:$C,'Party Series Data'!B$1)</f>
        <v>0</v>
      </c>
      <c r="C594">
        <f>SUMIFS('FRED Graph'!$E:$E,'FRED Graph'!$B:$B,'Party Series Data'!$A594,'FRED Graph'!$C:$C,'Party Series Data'!C$1)</f>
        <v>230000</v>
      </c>
      <c r="D594">
        <f>INDEX('Presidential Data'!$C:$C,MATCH(YEAR(A594),'Presidential Data'!$A:$A,0),1)</f>
        <v>40</v>
      </c>
      <c r="E594" s="7">
        <f t="shared" si="9"/>
        <v>230000</v>
      </c>
    </row>
    <row r="595" spans="1:5" x14ac:dyDescent="0.2">
      <c r="A595" s="2">
        <v>32295</v>
      </c>
      <c r="B595">
        <f>SUMIFS('FRED Graph'!$E:$E,'FRED Graph'!$B:$B,'Party Series Data'!$A595,'FRED Graph'!$C:$C,'Party Series Data'!B$1)</f>
        <v>0</v>
      </c>
      <c r="C595">
        <f>SUMIFS('FRED Graph'!$E:$E,'FRED Graph'!$B:$B,'Party Series Data'!$A595,'FRED Graph'!$C:$C,'Party Series Data'!C$1)</f>
        <v>364000</v>
      </c>
      <c r="D595">
        <f>INDEX('Presidential Data'!$C:$C,MATCH(YEAR(A595),'Presidential Data'!$A:$A,0),1)</f>
        <v>40</v>
      </c>
      <c r="E595" s="7">
        <f t="shared" si="9"/>
        <v>364000</v>
      </c>
    </row>
    <row r="596" spans="1:5" x14ac:dyDescent="0.2">
      <c r="A596" s="2">
        <v>32325</v>
      </c>
      <c r="B596">
        <f>SUMIFS('FRED Graph'!$E:$E,'FRED Graph'!$B:$B,'Party Series Data'!$A596,'FRED Graph'!$C:$C,'Party Series Data'!B$1)</f>
        <v>0</v>
      </c>
      <c r="C596">
        <f>SUMIFS('FRED Graph'!$E:$E,'FRED Graph'!$B:$B,'Party Series Data'!$A596,'FRED Graph'!$C:$C,'Party Series Data'!C$1)</f>
        <v>224000</v>
      </c>
      <c r="D596">
        <f>INDEX('Presidential Data'!$C:$C,MATCH(YEAR(A596),'Presidential Data'!$A:$A,0),1)</f>
        <v>40</v>
      </c>
      <c r="E596" s="7">
        <f t="shared" si="9"/>
        <v>224000</v>
      </c>
    </row>
    <row r="597" spans="1:5" x14ac:dyDescent="0.2">
      <c r="A597" s="2">
        <v>32356</v>
      </c>
      <c r="B597">
        <f>SUMIFS('FRED Graph'!$E:$E,'FRED Graph'!$B:$B,'Party Series Data'!$A597,'FRED Graph'!$C:$C,'Party Series Data'!B$1)</f>
        <v>0</v>
      </c>
      <c r="C597">
        <f>SUMIFS('FRED Graph'!$E:$E,'FRED Graph'!$B:$B,'Party Series Data'!$A597,'FRED Graph'!$C:$C,'Party Series Data'!C$1)</f>
        <v>124000</v>
      </c>
      <c r="D597">
        <f>INDEX('Presidential Data'!$C:$C,MATCH(YEAR(A597),'Presidential Data'!$A:$A,0),1)</f>
        <v>40</v>
      </c>
      <c r="E597" s="7">
        <f t="shared" si="9"/>
        <v>124000</v>
      </c>
    </row>
    <row r="598" spans="1:5" x14ac:dyDescent="0.2">
      <c r="A598" s="2">
        <v>32387</v>
      </c>
      <c r="B598">
        <f>SUMIFS('FRED Graph'!$E:$E,'FRED Graph'!$B:$B,'Party Series Data'!$A598,'FRED Graph'!$C:$C,'Party Series Data'!B$1)</f>
        <v>0</v>
      </c>
      <c r="C598">
        <f>SUMIFS('FRED Graph'!$E:$E,'FRED Graph'!$B:$B,'Party Series Data'!$A598,'FRED Graph'!$C:$C,'Party Series Data'!C$1)</f>
        <v>339000</v>
      </c>
      <c r="D598">
        <f>INDEX('Presidential Data'!$C:$C,MATCH(YEAR(A598),'Presidential Data'!$A:$A,0),1)</f>
        <v>40</v>
      </c>
      <c r="E598" s="7">
        <f t="shared" si="9"/>
        <v>339000</v>
      </c>
    </row>
    <row r="599" spans="1:5" x14ac:dyDescent="0.2">
      <c r="A599" s="2">
        <v>32417</v>
      </c>
      <c r="B599">
        <f>SUMIFS('FRED Graph'!$E:$E,'FRED Graph'!$B:$B,'Party Series Data'!$A599,'FRED Graph'!$C:$C,'Party Series Data'!B$1)</f>
        <v>0</v>
      </c>
      <c r="C599">
        <f>SUMIFS('FRED Graph'!$E:$E,'FRED Graph'!$B:$B,'Party Series Data'!$A599,'FRED Graph'!$C:$C,'Party Series Data'!C$1)</f>
        <v>263000</v>
      </c>
      <c r="D599">
        <f>INDEX('Presidential Data'!$C:$C,MATCH(YEAR(A599),'Presidential Data'!$A:$A,0),1)</f>
        <v>40</v>
      </c>
      <c r="E599" s="7">
        <f t="shared" si="9"/>
        <v>263000</v>
      </c>
    </row>
    <row r="600" spans="1:5" x14ac:dyDescent="0.2">
      <c r="A600" s="2">
        <v>32448</v>
      </c>
      <c r="B600">
        <f>SUMIFS('FRED Graph'!$E:$E,'FRED Graph'!$B:$B,'Party Series Data'!$A600,'FRED Graph'!$C:$C,'Party Series Data'!B$1)</f>
        <v>0</v>
      </c>
      <c r="C600">
        <f>SUMIFS('FRED Graph'!$E:$E,'FRED Graph'!$B:$B,'Party Series Data'!$A600,'FRED Graph'!$C:$C,'Party Series Data'!C$1)</f>
        <v>341000</v>
      </c>
      <c r="D600">
        <f>INDEX('Presidential Data'!$C:$C,MATCH(YEAR(A600),'Presidential Data'!$A:$A,0),1)</f>
        <v>40</v>
      </c>
      <c r="E600" s="7">
        <f t="shared" si="9"/>
        <v>341000</v>
      </c>
    </row>
    <row r="601" spans="1:5" x14ac:dyDescent="0.2">
      <c r="A601" s="2">
        <v>32478</v>
      </c>
      <c r="B601">
        <f>SUMIFS('FRED Graph'!$E:$E,'FRED Graph'!$B:$B,'Party Series Data'!$A601,'FRED Graph'!$C:$C,'Party Series Data'!B$1)</f>
        <v>0</v>
      </c>
      <c r="C601">
        <f>SUMIFS('FRED Graph'!$E:$E,'FRED Graph'!$B:$B,'Party Series Data'!$A601,'FRED Graph'!$C:$C,'Party Series Data'!C$1)</f>
        <v>281000</v>
      </c>
      <c r="D601">
        <f>INDEX('Presidential Data'!$C:$C,MATCH(YEAR(A601),'Presidential Data'!$A:$A,0),1)</f>
        <v>40</v>
      </c>
      <c r="E601" s="7">
        <f t="shared" si="9"/>
        <v>281000</v>
      </c>
    </row>
    <row r="602" spans="1:5" x14ac:dyDescent="0.2">
      <c r="A602" s="2">
        <v>32509</v>
      </c>
      <c r="B602">
        <f>SUMIFS('FRED Graph'!$E:$E,'FRED Graph'!$B:$B,'Party Series Data'!$A602,'FRED Graph'!$C:$C,'Party Series Data'!B$1)</f>
        <v>0</v>
      </c>
      <c r="C602">
        <f>SUMIFS('FRED Graph'!$E:$E,'FRED Graph'!$B:$B,'Party Series Data'!$A602,'FRED Graph'!$C:$C,'Party Series Data'!C$1)</f>
        <v>263000</v>
      </c>
      <c r="D602">
        <f>INDEX('Presidential Data'!$C:$C,MATCH(YEAR(A602),'Presidential Data'!$A:$A,0),1)</f>
        <v>41</v>
      </c>
      <c r="E602" s="7">
        <f t="shared" si="9"/>
        <v>263000</v>
      </c>
    </row>
    <row r="603" spans="1:5" x14ac:dyDescent="0.2">
      <c r="A603" s="2">
        <v>32540</v>
      </c>
      <c r="B603">
        <f>SUMIFS('FRED Graph'!$E:$E,'FRED Graph'!$B:$B,'Party Series Data'!$A603,'FRED Graph'!$C:$C,'Party Series Data'!B$1)</f>
        <v>0</v>
      </c>
      <c r="C603">
        <f>SUMIFS('FRED Graph'!$E:$E,'FRED Graph'!$B:$B,'Party Series Data'!$A603,'FRED Graph'!$C:$C,'Party Series Data'!C$1)</f>
        <v>266000</v>
      </c>
      <c r="D603">
        <f>INDEX('Presidential Data'!$C:$C,MATCH(YEAR(A603),'Presidential Data'!$A:$A,0),1)</f>
        <v>41</v>
      </c>
      <c r="E603" s="7">
        <f t="shared" si="9"/>
        <v>266000</v>
      </c>
    </row>
    <row r="604" spans="1:5" x14ac:dyDescent="0.2">
      <c r="A604" s="2">
        <v>32568</v>
      </c>
      <c r="B604">
        <f>SUMIFS('FRED Graph'!$E:$E,'FRED Graph'!$B:$B,'Party Series Data'!$A604,'FRED Graph'!$C:$C,'Party Series Data'!B$1)</f>
        <v>0</v>
      </c>
      <c r="C604">
        <f>SUMIFS('FRED Graph'!$E:$E,'FRED Graph'!$B:$B,'Party Series Data'!$A604,'FRED Graph'!$C:$C,'Party Series Data'!C$1)</f>
        <v>194000</v>
      </c>
      <c r="D604">
        <f>INDEX('Presidential Data'!$C:$C,MATCH(YEAR(A604),'Presidential Data'!$A:$A,0),1)</f>
        <v>41</v>
      </c>
      <c r="E604" s="7">
        <f t="shared" si="9"/>
        <v>194000</v>
      </c>
    </row>
    <row r="605" spans="1:5" x14ac:dyDescent="0.2">
      <c r="A605" s="2">
        <v>32599</v>
      </c>
      <c r="B605">
        <f>SUMIFS('FRED Graph'!$E:$E,'FRED Graph'!$B:$B,'Party Series Data'!$A605,'FRED Graph'!$C:$C,'Party Series Data'!B$1)</f>
        <v>0</v>
      </c>
      <c r="C605">
        <f>SUMIFS('FRED Graph'!$E:$E,'FRED Graph'!$B:$B,'Party Series Data'!$A605,'FRED Graph'!$C:$C,'Party Series Data'!C$1)</f>
        <v>170000</v>
      </c>
      <c r="D605">
        <f>INDEX('Presidential Data'!$C:$C,MATCH(YEAR(A605),'Presidential Data'!$A:$A,0),1)</f>
        <v>41</v>
      </c>
      <c r="E605" s="7">
        <f t="shared" si="9"/>
        <v>170000</v>
      </c>
    </row>
    <row r="606" spans="1:5" x14ac:dyDescent="0.2">
      <c r="A606" s="2">
        <v>32629</v>
      </c>
      <c r="B606">
        <f>SUMIFS('FRED Graph'!$E:$E,'FRED Graph'!$B:$B,'Party Series Data'!$A606,'FRED Graph'!$C:$C,'Party Series Data'!B$1)</f>
        <v>0</v>
      </c>
      <c r="C606">
        <f>SUMIFS('FRED Graph'!$E:$E,'FRED Graph'!$B:$B,'Party Series Data'!$A606,'FRED Graph'!$C:$C,'Party Series Data'!C$1)</f>
        <v>122000</v>
      </c>
      <c r="D606">
        <f>INDEX('Presidential Data'!$C:$C,MATCH(YEAR(A606),'Presidential Data'!$A:$A,0),1)</f>
        <v>41</v>
      </c>
      <c r="E606" s="7">
        <f t="shared" si="9"/>
        <v>122000</v>
      </c>
    </row>
    <row r="607" spans="1:5" x14ac:dyDescent="0.2">
      <c r="A607" s="2">
        <v>32660</v>
      </c>
      <c r="B607">
        <f>SUMIFS('FRED Graph'!$E:$E,'FRED Graph'!$B:$B,'Party Series Data'!$A607,'FRED Graph'!$C:$C,'Party Series Data'!B$1)</f>
        <v>0</v>
      </c>
      <c r="C607">
        <f>SUMIFS('FRED Graph'!$E:$E,'FRED Graph'!$B:$B,'Party Series Data'!$A607,'FRED Graph'!$C:$C,'Party Series Data'!C$1)</f>
        <v>114000</v>
      </c>
      <c r="D607">
        <f>INDEX('Presidential Data'!$C:$C,MATCH(YEAR(A607),'Presidential Data'!$A:$A,0),1)</f>
        <v>41</v>
      </c>
      <c r="E607" s="7">
        <f t="shared" si="9"/>
        <v>114000</v>
      </c>
    </row>
    <row r="608" spans="1:5" x14ac:dyDescent="0.2">
      <c r="A608" s="2">
        <v>32690</v>
      </c>
      <c r="B608">
        <f>SUMIFS('FRED Graph'!$E:$E,'FRED Graph'!$B:$B,'Party Series Data'!$A608,'FRED Graph'!$C:$C,'Party Series Data'!B$1)</f>
        <v>0</v>
      </c>
      <c r="C608">
        <f>SUMIFS('FRED Graph'!$E:$E,'FRED Graph'!$B:$B,'Party Series Data'!$A608,'FRED Graph'!$C:$C,'Party Series Data'!C$1)</f>
        <v>42000</v>
      </c>
      <c r="D608">
        <f>INDEX('Presidential Data'!$C:$C,MATCH(YEAR(A608),'Presidential Data'!$A:$A,0),1)</f>
        <v>41</v>
      </c>
      <c r="E608" s="7">
        <f t="shared" si="9"/>
        <v>42000</v>
      </c>
    </row>
    <row r="609" spans="1:5" x14ac:dyDescent="0.2">
      <c r="A609" s="2">
        <v>32721</v>
      </c>
      <c r="B609">
        <f>SUMIFS('FRED Graph'!$E:$E,'FRED Graph'!$B:$B,'Party Series Data'!$A609,'FRED Graph'!$C:$C,'Party Series Data'!B$1)</f>
        <v>0</v>
      </c>
      <c r="C609">
        <f>SUMIFS('FRED Graph'!$E:$E,'FRED Graph'!$B:$B,'Party Series Data'!$A609,'FRED Graph'!$C:$C,'Party Series Data'!C$1)</f>
        <v>51000</v>
      </c>
      <c r="D609">
        <f>INDEX('Presidential Data'!$C:$C,MATCH(YEAR(A609),'Presidential Data'!$A:$A,0),1)</f>
        <v>41</v>
      </c>
      <c r="E609" s="7">
        <f t="shared" si="9"/>
        <v>51000</v>
      </c>
    </row>
    <row r="610" spans="1:5" x14ac:dyDescent="0.2">
      <c r="A610" s="2">
        <v>32752</v>
      </c>
      <c r="B610">
        <f>SUMIFS('FRED Graph'!$E:$E,'FRED Graph'!$B:$B,'Party Series Data'!$A610,'FRED Graph'!$C:$C,'Party Series Data'!B$1)</f>
        <v>0</v>
      </c>
      <c r="C610">
        <f>SUMIFS('FRED Graph'!$E:$E,'FRED Graph'!$B:$B,'Party Series Data'!$A610,'FRED Graph'!$C:$C,'Party Series Data'!C$1)</f>
        <v>249000</v>
      </c>
      <c r="D610">
        <f>INDEX('Presidential Data'!$C:$C,MATCH(YEAR(A610),'Presidential Data'!$A:$A,0),1)</f>
        <v>41</v>
      </c>
      <c r="E610" s="7">
        <f t="shared" si="9"/>
        <v>249000</v>
      </c>
    </row>
    <row r="611" spans="1:5" x14ac:dyDescent="0.2">
      <c r="A611" s="2">
        <v>32782</v>
      </c>
      <c r="B611">
        <f>SUMIFS('FRED Graph'!$E:$E,'FRED Graph'!$B:$B,'Party Series Data'!$A611,'FRED Graph'!$C:$C,'Party Series Data'!B$1)</f>
        <v>0</v>
      </c>
      <c r="C611">
        <f>SUMIFS('FRED Graph'!$E:$E,'FRED Graph'!$B:$B,'Party Series Data'!$A611,'FRED Graph'!$C:$C,'Party Series Data'!C$1)</f>
        <v>107000</v>
      </c>
      <c r="D611">
        <f>INDEX('Presidential Data'!$C:$C,MATCH(YEAR(A611),'Presidential Data'!$A:$A,0),1)</f>
        <v>41</v>
      </c>
      <c r="E611" s="7">
        <f t="shared" si="9"/>
        <v>107000</v>
      </c>
    </row>
    <row r="612" spans="1:5" x14ac:dyDescent="0.2">
      <c r="A612" s="2">
        <v>32813</v>
      </c>
      <c r="B612">
        <f>SUMIFS('FRED Graph'!$E:$E,'FRED Graph'!$B:$B,'Party Series Data'!$A612,'FRED Graph'!$C:$C,'Party Series Data'!B$1)</f>
        <v>0</v>
      </c>
      <c r="C612">
        <f>SUMIFS('FRED Graph'!$E:$E,'FRED Graph'!$B:$B,'Party Series Data'!$A612,'FRED Graph'!$C:$C,'Party Series Data'!C$1)</f>
        <v>276000</v>
      </c>
      <c r="D612">
        <f>INDEX('Presidential Data'!$C:$C,MATCH(YEAR(A612),'Presidential Data'!$A:$A,0),1)</f>
        <v>41</v>
      </c>
      <c r="E612" s="7">
        <f t="shared" si="9"/>
        <v>276000</v>
      </c>
    </row>
    <row r="613" spans="1:5" x14ac:dyDescent="0.2">
      <c r="A613" s="2">
        <v>32843</v>
      </c>
      <c r="B613">
        <f>SUMIFS('FRED Graph'!$E:$E,'FRED Graph'!$B:$B,'Party Series Data'!$A613,'FRED Graph'!$C:$C,'Party Series Data'!B$1)</f>
        <v>0</v>
      </c>
      <c r="C613">
        <f>SUMIFS('FRED Graph'!$E:$E,'FRED Graph'!$B:$B,'Party Series Data'!$A613,'FRED Graph'!$C:$C,'Party Series Data'!C$1)</f>
        <v>84000</v>
      </c>
      <c r="D613">
        <f>INDEX('Presidential Data'!$C:$C,MATCH(YEAR(A613),'Presidential Data'!$A:$A,0),1)</f>
        <v>41</v>
      </c>
      <c r="E613" s="7">
        <f t="shared" si="9"/>
        <v>84000</v>
      </c>
    </row>
    <row r="614" spans="1:5" x14ac:dyDescent="0.2">
      <c r="A614" s="2">
        <v>32874</v>
      </c>
      <c r="B614">
        <f>SUMIFS('FRED Graph'!$E:$E,'FRED Graph'!$B:$B,'Party Series Data'!$A614,'FRED Graph'!$C:$C,'Party Series Data'!B$1)</f>
        <v>0</v>
      </c>
      <c r="C614">
        <f>SUMIFS('FRED Graph'!$E:$E,'FRED Graph'!$B:$B,'Party Series Data'!$A614,'FRED Graph'!$C:$C,'Party Series Data'!C$1)</f>
        <v>363000</v>
      </c>
      <c r="D614">
        <f>INDEX('Presidential Data'!$C:$C,MATCH(YEAR(A614),'Presidential Data'!$A:$A,0),1)</f>
        <v>41</v>
      </c>
      <c r="E614" s="7">
        <f t="shared" si="9"/>
        <v>363000</v>
      </c>
    </row>
    <row r="615" spans="1:5" x14ac:dyDescent="0.2">
      <c r="A615" s="2">
        <v>32905</v>
      </c>
      <c r="B615">
        <f>SUMIFS('FRED Graph'!$E:$E,'FRED Graph'!$B:$B,'Party Series Data'!$A615,'FRED Graph'!$C:$C,'Party Series Data'!B$1)</f>
        <v>0</v>
      </c>
      <c r="C615">
        <f>SUMIFS('FRED Graph'!$E:$E,'FRED Graph'!$B:$B,'Party Series Data'!$A615,'FRED Graph'!$C:$C,'Party Series Data'!C$1)</f>
        <v>236000</v>
      </c>
      <c r="D615">
        <f>INDEX('Presidential Data'!$C:$C,MATCH(YEAR(A615),'Presidential Data'!$A:$A,0),1)</f>
        <v>41</v>
      </c>
      <c r="E615" s="7">
        <f t="shared" si="9"/>
        <v>236000</v>
      </c>
    </row>
    <row r="616" spans="1:5" x14ac:dyDescent="0.2">
      <c r="A616" s="2">
        <v>32933</v>
      </c>
      <c r="B616">
        <f>SUMIFS('FRED Graph'!$E:$E,'FRED Graph'!$B:$B,'Party Series Data'!$A616,'FRED Graph'!$C:$C,'Party Series Data'!B$1)</f>
        <v>0</v>
      </c>
      <c r="C616">
        <f>SUMIFS('FRED Graph'!$E:$E,'FRED Graph'!$B:$B,'Party Series Data'!$A616,'FRED Graph'!$C:$C,'Party Series Data'!C$1)</f>
        <v>209000</v>
      </c>
      <c r="D616">
        <f>INDEX('Presidential Data'!$C:$C,MATCH(YEAR(A616),'Presidential Data'!$A:$A,0),1)</f>
        <v>41</v>
      </c>
      <c r="E616" s="7">
        <f t="shared" si="9"/>
        <v>209000</v>
      </c>
    </row>
    <row r="617" spans="1:5" x14ac:dyDescent="0.2">
      <c r="A617" s="2">
        <v>32964</v>
      </c>
      <c r="B617">
        <f>SUMIFS('FRED Graph'!$E:$E,'FRED Graph'!$B:$B,'Party Series Data'!$A617,'FRED Graph'!$C:$C,'Party Series Data'!B$1)</f>
        <v>0</v>
      </c>
      <c r="C617">
        <f>SUMIFS('FRED Graph'!$E:$E,'FRED Graph'!$B:$B,'Party Series Data'!$A617,'FRED Graph'!$C:$C,'Party Series Data'!C$1)</f>
        <v>42000</v>
      </c>
      <c r="D617">
        <f>INDEX('Presidential Data'!$C:$C,MATCH(YEAR(A617),'Presidential Data'!$A:$A,0),1)</f>
        <v>41</v>
      </c>
      <c r="E617" s="7">
        <f t="shared" si="9"/>
        <v>42000</v>
      </c>
    </row>
    <row r="618" spans="1:5" x14ac:dyDescent="0.2">
      <c r="A618" s="2">
        <v>32994</v>
      </c>
      <c r="B618">
        <f>SUMIFS('FRED Graph'!$E:$E,'FRED Graph'!$B:$B,'Party Series Data'!$A618,'FRED Graph'!$C:$C,'Party Series Data'!B$1)</f>
        <v>0</v>
      </c>
      <c r="C618">
        <f>SUMIFS('FRED Graph'!$E:$E,'FRED Graph'!$B:$B,'Party Series Data'!$A618,'FRED Graph'!$C:$C,'Party Series Data'!C$1)</f>
        <v>153000</v>
      </c>
      <c r="D618">
        <f>INDEX('Presidential Data'!$C:$C,MATCH(YEAR(A618),'Presidential Data'!$A:$A,0),1)</f>
        <v>41</v>
      </c>
      <c r="E618" s="7">
        <f t="shared" si="9"/>
        <v>153000</v>
      </c>
    </row>
    <row r="619" spans="1:5" x14ac:dyDescent="0.2">
      <c r="A619" s="2">
        <v>33025</v>
      </c>
      <c r="B619">
        <f>SUMIFS('FRED Graph'!$E:$E,'FRED Graph'!$B:$B,'Party Series Data'!$A619,'FRED Graph'!$C:$C,'Party Series Data'!B$1)</f>
        <v>0</v>
      </c>
      <c r="C619">
        <f>SUMIFS('FRED Graph'!$E:$E,'FRED Graph'!$B:$B,'Party Series Data'!$A619,'FRED Graph'!$C:$C,'Party Series Data'!C$1)</f>
        <v>17000</v>
      </c>
      <c r="D619">
        <f>INDEX('Presidential Data'!$C:$C,MATCH(YEAR(A619),'Presidential Data'!$A:$A,0),1)</f>
        <v>41</v>
      </c>
      <c r="E619" s="7">
        <f t="shared" si="9"/>
        <v>17000</v>
      </c>
    </row>
    <row r="620" spans="1:5" x14ac:dyDescent="0.2">
      <c r="A620" s="2">
        <v>33055</v>
      </c>
      <c r="B620">
        <f>SUMIFS('FRED Graph'!$E:$E,'FRED Graph'!$B:$B,'Party Series Data'!$A620,'FRED Graph'!$C:$C,'Party Series Data'!B$1)</f>
        <v>0</v>
      </c>
      <c r="C620">
        <f>SUMIFS('FRED Graph'!$E:$E,'FRED Graph'!$B:$B,'Party Series Data'!$A620,'FRED Graph'!$C:$C,'Party Series Data'!C$1)</f>
        <v>-32000</v>
      </c>
      <c r="D620">
        <f>INDEX('Presidential Data'!$C:$C,MATCH(YEAR(A620),'Presidential Data'!$A:$A,0),1)</f>
        <v>41</v>
      </c>
      <c r="E620" s="7">
        <f t="shared" si="9"/>
        <v>-32000</v>
      </c>
    </row>
    <row r="621" spans="1:5" x14ac:dyDescent="0.2">
      <c r="A621" s="2">
        <v>33086</v>
      </c>
      <c r="B621">
        <f>SUMIFS('FRED Graph'!$E:$E,'FRED Graph'!$B:$B,'Party Series Data'!$A621,'FRED Graph'!$C:$C,'Party Series Data'!B$1)</f>
        <v>0</v>
      </c>
      <c r="C621">
        <f>SUMIFS('FRED Graph'!$E:$E,'FRED Graph'!$B:$B,'Party Series Data'!$A621,'FRED Graph'!$C:$C,'Party Series Data'!C$1)</f>
        <v>-208000</v>
      </c>
      <c r="D621">
        <f>INDEX('Presidential Data'!$C:$C,MATCH(YEAR(A621),'Presidential Data'!$A:$A,0),1)</f>
        <v>41</v>
      </c>
      <c r="E621" s="7">
        <f t="shared" si="9"/>
        <v>-208000</v>
      </c>
    </row>
    <row r="622" spans="1:5" x14ac:dyDescent="0.2">
      <c r="A622" s="2">
        <v>33117</v>
      </c>
      <c r="B622">
        <f>SUMIFS('FRED Graph'!$E:$E,'FRED Graph'!$B:$B,'Party Series Data'!$A622,'FRED Graph'!$C:$C,'Party Series Data'!B$1)</f>
        <v>0</v>
      </c>
      <c r="C622">
        <f>SUMIFS('FRED Graph'!$E:$E,'FRED Graph'!$B:$B,'Party Series Data'!$A622,'FRED Graph'!$C:$C,'Party Series Data'!C$1)</f>
        <v>-98000</v>
      </c>
      <c r="D622">
        <f>INDEX('Presidential Data'!$C:$C,MATCH(YEAR(A622),'Presidential Data'!$A:$A,0),1)</f>
        <v>41</v>
      </c>
      <c r="E622" s="7">
        <f t="shared" si="9"/>
        <v>-98000</v>
      </c>
    </row>
    <row r="623" spans="1:5" x14ac:dyDescent="0.2">
      <c r="A623" s="2">
        <v>33147</v>
      </c>
      <c r="B623">
        <f>SUMIFS('FRED Graph'!$E:$E,'FRED Graph'!$B:$B,'Party Series Data'!$A623,'FRED Graph'!$C:$C,'Party Series Data'!B$1)</f>
        <v>0</v>
      </c>
      <c r="C623">
        <f>SUMIFS('FRED Graph'!$E:$E,'FRED Graph'!$B:$B,'Party Series Data'!$A623,'FRED Graph'!$C:$C,'Party Series Data'!C$1)</f>
        <v>-151000</v>
      </c>
      <c r="D623">
        <f>INDEX('Presidential Data'!$C:$C,MATCH(YEAR(A623),'Presidential Data'!$A:$A,0),1)</f>
        <v>41</v>
      </c>
      <c r="E623" s="7">
        <f t="shared" si="9"/>
        <v>-151000</v>
      </c>
    </row>
    <row r="624" spans="1:5" x14ac:dyDescent="0.2">
      <c r="A624" s="2">
        <v>33178</v>
      </c>
      <c r="B624">
        <f>SUMIFS('FRED Graph'!$E:$E,'FRED Graph'!$B:$B,'Party Series Data'!$A624,'FRED Graph'!$C:$C,'Party Series Data'!B$1)</f>
        <v>0</v>
      </c>
      <c r="C624">
        <f>SUMIFS('FRED Graph'!$E:$E,'FRED Graph'!$B:$B,'Party Series Data'!$A624,'FRED Graph'!$C:$C,'Party Series Data'!C$1)</f>
        <v>-153000</v>
      </c>
      <c r="D624">
        <f>INDEX('Presidential Data'!$C:$C,MATCH(YEAR(A624),'Presidential Data'!$A:$A,0),1)</f>
        <v>41</v>
      </c>
      <c r="E624" s="7">
        <f t="shared" si="9"/>
        <v>-153000</v>
      </c>
    </row>
    <row r="625" spans="1:5" x14ac:dyDescent="0.2">
      <c r="A625" s="2">
        <v>33208</v>
      </c>
      <c r="B625">
        <f>SUMIFS('FRED Graph'!$E:$E,'FRED Graph'!$B:$B,'Party Series Data'!$A625,'FRED Graph'!$C:$C,'Party Series Data'!B$1)</f>
        <v>0</v>
      </c>
      <c r="C625">
        <f>SUMIFS('FRED Graph'!$E:$E,'FRED Graph'!$B:$B,'Party Series Data'!$A625,'FRED Graph'!$C:$C,'Party Series Data'!C$1)</f>
        <v>-48000</v>
      </c>
      <c r="D625">
        <f>INDEX('Presidential Data'!$C:$C,MATCH(YEAR(A625),'Presidential Data'!$A:$A,0),1)</f>
        <v>41</v>
      </c>
      <c r="E625" s="7">
        <f t="shared" si="9"/>
        <v>-48000</v>
      </c>
    </row>
    <row r="626" spans="1:5" x14ac:dyDescent="0.2">
      <c r="A626" s="2">
        <v>33239</v>
      </c>
      <c r="B626">
        <f>SUMIFS('FRED Graph'!$E:$E,'FRED Graph'!$B:$B,'Party Series Data'!$A626,'FRED Graph'!$C:$C,'Party Series Data'!B$1)</f>
        <v>0</v>
      </c>
      <c r="C626">
        <f>SUMIFS('FRED Graph'!$E:$E,'FRED Graph'!$B:$B,'Party Series Data'!$A626,'FRED Graph'!$C:$C,'Party Series Data'!C$1)</f>
        <v>-111000</v>
      </c>
      <c r="D626">
        <f>INDEX('Presidential Data'!$C:$C,MATCH(YEAR(A626),'Presidential Data'!$A:$A,0),1)</f>
        <v>41</v>
      </c>
      <c r="E626" s="7">
        <f t="shared" si="9"/>
        <v>-111000</v>
      </c>
    </row>
    <row r="627" spans="1:5" x14ac:dyDescent="0.2">
      <c r="A627" s="2">
        <v>33270</v>
      </c>
      <c r="B627">
        <f>SUMIFS('FRED Graph'!$E:$E,'FRED Graph'!$B:$B,'Party Series Data'!$A627,'FRED Graph'!$C:$C,'Party Series Data'!B$1)</f>
        <v>0</v>
      </c>
      <c r="C627">
        <f>SUMIFS('FRED Graph'!$E:$E,'FRED Graph'!$B:$B,'Party Series Data'!$A627,'FRED Graph'!$C:$C,'Party Series Data'!C$1)</f>
        <v>-321000</v>
      </c>
      <c r="D627">
        <f>INDEX('Presidential Data'!$C:$C,MATCH(YEAR(A627),'Presidential Data'!$A:$A,0),1)</f>
        <v>41</v>
      </c>
      <c r="E627" s="7">
        <f t="shared" si="9"/>
        <v>-321000</v>
      </c>
    </row>
    <row r="628" spans="1:5" x14ac:dyDescent="0.2">
      <c r="A628" s="2">
        <v>33298</v>
      </c>
      <c r="B628">
        <f>SUMIFS('FRED Graph'!$E:$E,'FRED Graph'!$B:$B,'Party Series Data'!$A628,'FRED Graph'!$C:$C,'Party Series Data'!B$1)</f>
        <v>0</v>
      </c>
      <c r="C628">
        <f>SUMIFS('FRED Graph'!$E:$E,'FRED Graph'!$B:$B,'Party Series Data'!$A628,'FRED Graph'!$C:$C,'Party Series Data'!C$1)</f>
        <v>-160000</v>
      </c>
      <c r="D628">
        <f>INDEX('Presidential Data'!$C:$C,MATCH(YEAR(A628),'Presidential Data'!$A:$A,0),1)</f>
        <v>41</v>
      </c>
      <c r="E628" s="7">
        <f t="shared" si="9"/>
        <v>-160000</v>
      </c>
    </row>
    <row r="629" spans="1:5" x14ac:dyDescent="0.2">
      <c r="A629" s="2">
        <v>33329</v>
      </c>
      <c r="B629">
        <f>SUMIFS('FRED Graph'!$E:$E,'FRED Graph'!$B:$B,'Party Series Data'!$A629,'FRED Graph'!$C:$C,'Party Series Data'!B$1)</f>
        <v>0</v>
      </c>
      <c r="C629">
        <f>SUMIFS('FRED Graph'!$E:$E,'FRED Graph'!$B:$B,'Party Series Data'!$A629,'FRED Graph'!$C:$C,'Party Series Data'!C$1)</f>
        <v>-210000</v>
      </c>
      <c r="D629">
        <f>INDEX('Presidential Data'!$C:$C,MATCH(YEAR(A629),'Presidential Data'!$A:$A,0),1)</f>
        <v>41</v>
      </c>
      <c r="E629" s="7">
        <f t="shared" si="9"/>
        <v>-210000</v>
      </c>
    </row>
    <row r="630" spans="1:5" x14ac:dyDescent="0.2">
      <c r="A630" s="2">
        <v>33359</v>
      </c>
      <c r="B630">
        <f>SUMIFS('FRED Graph'!$E:$E,'FRED Graph'!$B:$B,'Party Series Data'!$A630,'FRED Graph'!$C:$C,'Party Series Data'!B$1)</f>
        <v>0</v>
      </c>
      <c r="C630">
        <f>SUMIFS('FRED Graph'!$E:$E,'FRED Graph'!$B:$B,'Party Series Data'!$A630,'FRED Graph'!$C:$C,'Party Series Data'!C$1)</f>
        <v>-115000</v>
      </c>
      <c r="D630">
        <f>INDEX('Presidential Data'!$C:$C,MATCH(YEAR(A630),'Presidential Data'!$A:$A,0),1)</f>
        <v>41</v>
      </c>
      <c r="E630" s="7">
        <f t="shared" si="9"/>
        <v>-115000</v>
      </c>
    </row>
    <row r="631" spans="1:5" x14ac:dyDescent="0.2">
      <c r="A631" s="2">
        <v>33390</v>
      </c>
      <c r="B631">
        <f>SUMIFS('FRED Graph'!$E:$E,'FRED Graph'!$B:$B,'Party Series Data'!$A631,'FRED Graph'!$C:$C,'Party Series Data'!B$1)</f>
        <v>0</v>
      </c>
      <c r="C631">
        <f>SUMIFS('FRED Graph'!$E:$E,'FRED Graph'!$B:$B,'Party Series Data'!$A631,'FRED Graph'!$C:$C,'Party Series Data'!C$1)</f>
        <v>85000</v>
      </c>
      <c r="D631">
        <f>INDEX('Presidential Data'!$C:$C,MATCH(YEAR(A631),'Presidential Data'!$A:$A,0),1)</f>
        <v>41</v>
      </c>
      <c r="E631" s="7">
        <f t="shared" si="9"/>
        <v>85000</v>
      </c>
    </row>
    <row r="632" spans="1:5" x14ac:dyDescent="0.2">
      <c r="A632" s="2">
        <v>33420</v>
      </c>
      <c r="B632">
        <f>SUMIFS('FRED Graph'!$E:$E,'FRED Graph'!$B:$B,'Party Series Data'!$A632,'FRED Graph'!$C:$C,'Party Series Data'!B$1)</f>
        <v>0</v>
      </c>
      <c r="C632">
        <f>SUMIFS('FRED Graph'!$E:$E,'FRED Graph'!$B:$B,'Party Series Data'!$A632,'FRED Graph'!$C:$C,'Party Series Data'!C$1)</f>
        <v>-42000</v>
      </c>
      <c r="D632">
        <f>INDEX('Presidential Data'!$C:$C,MATCH(YEAR(A632),'Presidential Data'!$A:$A,0),1)</f>
        <v>41</v>
      </c>
      <c r="E632" s="7">
        <f t="shared" si="9"/>
        <v>-42000</v>
      </c>
    </row>
    <row r="633" spans="1:5" x14ac:dyDescent="0.2">
      <c r="A633" s="2">
        <v>33451</v>
      </c>
      <c r="B633">
        <f>SUMIFS('FRED Graph'!$E:$E,'FRED Graph'!$B:$B,'Party Series Data'!$A633,'FRED Graph'!$C:$C,'Party Series Data'!B$1)</f>
        <v>0</v>
      </c>
      <c r="C633">
        <f>SUMIFS('FRED Graph'!$E:$E,'FRED Graph'!$B:$B,'Party Series Data'!$A633,'FRED Graph'!$C:$C,'Party Series Data'!C$1)</f>
        <v>18000</v>
      </c>
      <c r="D633">
        <f>INDEX('Presidential Data'!$C:$C,MATCH(YEAR(A633),'Presidential Data'!$A:$A,0),1)</f>
        <v>41</v>
      </c>
      <c r="E633" s="7">
        <f t="shared" si="9"/>
        <v>18000</v>
      </c>
    </row>
    <row r="634" spans="1:5" x14ac:dyDescent="0.2">
      <c r="A634" s="2">
        <v>33482</v>
      </c>
      <c r="B634">
        <f>SUMIFS('FRED Graph'!$E:$E,'FRED Graph'!$B:$B,'Party Series Data'!$A634,'FRED Graph'!$C:$C,'Party Series Data'!B$1)</f>
        <v>0</v>
      </c>
      <c r="C634">
        <f>SUMIFS('FRED Graph'!$E:$E,'FRED Graph'!$B:$B,'Party Series Data'!$A634,'FRED Graph'!$C:$C,'Party Series Data'!C$1)</f>
        <v>26000</v>
      </c>
      <c r="D634">
        <f>INDEX('Presidential Data'!$C:$C,MATCH(YEAR(A634),'Presidential Data'!$A:$A,0),1)</f>
        <v>41</v>
      </c>
      <c r="E634" s="7">
        <f t="shared" si="9"/>
        <v>26000</v>
      </c>
    </row>
    <row r="635" spans="1:5" x14ac:dyDescent="0.2">
      <c r="A635" s="2">
        <v>33512</v>
      </c>
      <c r="B635">
        <f>SUMIFS('FRED Graph'!$E:$E,'FRED Graph'!$B:$B,'Party Series Data'!$A635,'FRED Graph'!$C:$C,'Party Series Data'!B$1)</f>
        <v>0</v>
      </c>
      <c r="C635">
        <f>SUMIFS('FRED Graph'!$E:$E,'FRED Graph'!$B:$B,'Party Series Data'!$A635,'FRED Graph'!$C:$C,'Party Series Data'!C$1)</f>
        <v>21000</v>
      </c>
      <c r="D635">
        <f>INDEX('Presidential Data'!$C:$C,MATCH(YEAR(A635),'Presidential Data'!$A:$A,0),1)</f>
        <v>41</v>
      </c>
      <c r="E635" s="7">
        <f t="shared" si="9"/>
        <v>21000</v>
      </c>
    </row>
    <row r="636" spans="1:5" x14ac:dyDescent="0.2">
      <c r="A636" s="2">
        <v>33543</v>
      </c>
      <c r="B636">
        <f>SUMIFS('FRED Graph'!$E:$E,'FRED Graph'!$B:$B,'Party Series Data'!$A636,'FRED Graph'!$C:$C,'Party Series Data'!B$1)</f>
        <v>0</v>
      </c>
      <c r="C636">
        <f>SUMIFS('FRED Graph'!$E:$E,'FRED Graph'!$B:$B,'Party Series Data'!$A636,'FRED Graph'!$C:$C,'Party Series Data'!C$1)</f>
        <v>-61000</v>
      </c>
      <c r="D636">
        <f>INDEX('Presidential Data'!$C:$C,MATCH(YEAR(A636),'Presidential Data'!$A:$A,0),1)</f>
        <v>41</v>
      </c>
      <c r="E636" s="7">
        <f t="shared" si="9"/>
        <v>-61000</v>
      </c>
    </row>
    <row r="637" spans="1:5" x14ac:dyDescent="0.2">
      <c r="A637" s="2">
        <v>33573</v>
      </c>
      <c r="B637">
        <f>SUMIFS('FRED Graph'!$E:$E,'FRED Graph'!$B:$B,'Party Series Data'!$A637,'FRED Graph'!$C:$C,'Party Series Data'!B$1)</f>
        <v>0</v>
      </c>
      <c r="C637">
        <f>SUMIFS('FRED Graph'!$E:$E,'FRED Graph'!$B:$B,'Party Series Data'!$A637,'FRED Graph'!$C:$C,'Party Series Data'!C$1)</f>
        <v>32000</v>
      </c>
      <c r="D637">
        <f>INDEX('Presidential Data'!$C:$C,MATCH(YEAR(A637),'Presidential Data'!$A:$A,0),1)</f>
        <v>41</v>
      </c>
      <c r="E637" s="7">
        <f t="shared" si="9"/>
        <v>32000</v>
      </c>
    </row>
    <row r="638" spans="1:5" x14ac:dyDescent="0.2">
      <c r="A638" s="2">
        <v>33604</v>
      </c>
      <c r="B638">
        <f>SUMIFS('FRED Graph'!$E:$E,'FRED Graph'!$B:$B,'Party Series Data'!$A638,'FRED Graph'!$C:$C,'Party Series Data'!B$1)</f>
        <v>0</v>
      </c>
      <c r="C638">
        <f>SUMIFS('FRED Graph'!$E:$E,'FRED Graph'!$B:$B,'Party Series Data'!$A638,'FRED Graph'!$C:$C,'Party Series Data'!C$1)</f>
        <v>41000</v>
      </c>
      <c r="D638">
        <f>INDEX('Presidential Data'!$C:$C,MATCH(YEAR(A638),'Presidential Data'!$A:$A,0),1)</f>
        <v>41</v>
      </c>
      <c r="E638" s="7">
        <f t="shared" si="9"/>
        <v>41000</v>
      </c>
    </row>
    <row r="639" spans="1:5" x14ac:dyDescent="0.2">
      <c r="A639" s="2">
        <v>33635</v>
      </c>
      <c r="B639">
        <f>SUMIFS('FRED Graph'!$E:$E,'FRED Graph'!$B:$B,'Party Series Data'!$A639,'FRED Graph'!$C:$C,'Party Series Data'!B$1)</f>
        <v>0</v>
      </c>
      <c r="C639">
        <f>SUMIFS('FRED Graph'!$E:$E,'FRED Graph'!$B:$B,'Party Series Data'!$A639,'FRED Graph'!$C:$C,'Party Series Data'!C$1)</f>
        <v>-58000</v>
      </c>
      <c r="D639">
        <f>INDEX('Presidential Data'!$C:$C,MATCH(YEAR(A639),'Presidential Data'!$A:$A,0),1)</f>
        <v>41</v>
      </c>
      <c r="E639" s="7">
        <f t="shared" si="9"/>
        <v>-58000</v>
      </c>
    </row>
    <row r="640" spans="1:5" x14ac:dyDescent="0.2">
      <c r="A640" s="2">
        <v>33664</v>
      </c>
      <c r="B640">
        <f>SUMIFS('FRED Graph'!$E:$E,'FRED Graph'!$B:$B,'Party Series Data'!$A640,'FRED Graph'!$C:$C,'Party Series Data'!B$1)</f>
        <v>0</v>
      </c>
      <c r="C640">
        <f>SUMIFS('FRED Graph'!$E:$E,'FRED Graph'!$B:$B,'Party Series Data'!$A640,'FRED Graph'!$C:$C,'Party Series Data'!C$1)</f>
        <v>54000</v>
      </c>
      <c r="D640">
        <f>INDEX('Presidential Data'!$C:$C,MATCH(YEAR(A640),'Presidential Data'!$A:$A,0),1)</f>
        <v>41</v>
      </c>
      <c r="E640" s="7">
        <f t="shared" si="9"/>
        <v>54000</v>
      </c>
    </row>
    <row r="641" spans="1:5" x14ac:dyDescent="0.2">
      <c r="A641" s="2">
        <v>33695</v>
      </c>
      <c r="B641">
        <f>SUMIFS('FRED Graph'!$E:$E,'FRED Graph'!$B:$B,'Party Series Data'!$A641,'FRED Graph'!$C:$C,'Party Series Data'!B$1)</f>
        <v>0</v>
      </c>
      <c r="C641">
        <f>SUMIFS('FRED Graph'!$E:$E,'FRED Graph'!$B:$B,'Party Series Data'!$A641,'FRED Graph'!$C:$C,'Party Series Data'!C$1)</f>
        <v>154000</v>
      </c>
      <c r="D641">
        <f>INDEX('Presidential Data'!$C:$C,MATCH(YEAR(A641),'Presidential Data'!$A:$A,0),1)</f>
        <v>41</v>
      </c>
      <c r="E641" s="7">
        <f t="shared" si="9"/>
        <v>154000</v>
      </c>
    </row>
    <row r="642" spans="1:5" x14ac:dyDescent="0.2">
      <c r="A642" s="2">
        <v>33725</v>
      </c>
      <c r="B642">
        <f>SUMIFS('FRED Graph'!$E:$E,'FRED Graph'!$B:$B,'Party Series Data'!$A642,'FRED Graph'!$C:$C,'Party Series Data'!B$1)</f>
        <v>0</v>
      </c>
      <c r="C642">
        <f>SUMIFS('FRED Graph'!$E:$E,'FRED Graph'!$B:$B,'Party Series Data'!$A642,'FRED Graph'!$C:$C,'Party Series Data'!C$1)</f>
        <v>130000</v>
      </c>
      <c r="D642">
        <f>INDEX('Presidential Data'!$C:$C,MATCH(YEAR(A642),'Presidential Data'!$A:$A,0),1)</f>
        <v>41</v>
      </c>
      <c r="E642" s="7">
        <f t="shared" si="9"/>
        <v>130000</v>
      </c>
    </row>
    <row r="643" spans="1:5" x14ac:dyDescent="0.2">
      <c r="A643" s="2">
        <v>33756</v>
      </c>
      <c r="B643">
        <f>SUMIFS('FRED Graph'!$E:$E,'FRED Graph'!$B:$B,'Party Series Data'!$A643,'FRED Graph'!$C:$C,'Party Series Data'!B$1)</f>
        <v>0</v>
      </c>
      <c r="C643">
        <f>SUMIFS('FRED Graph'!$E:$E,'FRED Graph'!$B:$B,'Party Series Data'!$A643,'FRED Graph'!$C:$C,'Party Series Data'!C$1)</f>
        <v>66000</v>
      </c>
      <c r="D643">
        <f>INDEX('Presidential Data'!$C:$C,MATCH(YEAR(A643),'Presidential Data'!$A:$A,0),1)</f>
        <v>41</v>
      </c>
      <c r="E643" s="7">
        <f t="shared" ref="E643:E706" si="10">B643+C643</f>
        <v>66000</v>
      </c>
    </row>
    <row r="644" spans="1:5" x14ac:dyDescent="0.2">
      <c r="A644" s="2">
        <v>33786</v>
      </c>
      <c r="B644">
        <f>SUMIFS('FRED Graph'!$E:$E,'FRED Graph'!$B:$B,'Party Series Data'!$A644,'FRED Graph'!$C:$C,'Party Series Data'!B$1)</f>
        <v>0</v>
      </c>
      <c r="C644">
        <f>SUMIFS('FRED Graph'!$E:$E,'FRED Graph'!$B:$B,'Party Series Data'!$A644,'FRED Graph'!$C:$C,'Party Series Data'!C$1)</f>
        <v>78000</v>
      </c>
      <c r="D644">
        <f>INDEX('Presidential Data'!$C:$C,MATCH(YEAR(A644),'Presidential Data'!$A:$A,0),1)</f>
        <v>41</v>
      </c>
      <c r="E644" s="7">
        <f t="shared" si="10"/>
        <v>78000</v>
      </c>
    </row>
    <row r="645" spans="1:5" x14ac:dyDescent="0.2">
      <c r="A645" s="2">
        <v>33817</v>
      </c>
      <c r="B645">
        <f>SUMIFS('FRED Graph'!$E:$E,'FRED Graph'!$B:$B,'Party Series Data'!$A645,'FRED Graph'!$C:$C,'Party Series Data'!B$1)</f>
        <v>0</v>
      </c>
      <c r="C645">
        <f>SUMIFS('FRED Graph'!$E:$E,'FRED Graph'!$B:$B,'Party Series Data'!$A645,'FRED Graph'!$C:$C,'Party Series Data'!C$1)</f>
        <v>132000</v>
      </c>
      <c r="D645">
        <f>INDEX('Presidential Data'!$C:$C,MATCH(YEAR(A645),'Presidential Data'!$A:$A,0),1)</f>
        <v>41</v>
      </c>
      <c r="E645" s="7">
        <f t="shared" si="10"/>
        <v>132000</v>
      </c>
    </row>
    <row r="646" spans="1:5" x14ac:dyDescent="0.2">
      <c r="A646" s="2">
        <v>33848</v>
      </c>
      <c r="B646">
        <f>SUMIFS('FRED Graph'!$E:$E,'FRED Graph'!$B:$B,'Party Series Data'!$A646,'FRED Graph'!$C:$C,'Party Series Data'!B$1)</f>
        <v>0</v>
      </c>
      <c r="C646">
        <f>SUMIFS('FRED Graph'!$E:$E,'FRED Graph'!$B:$B,'Party Series Data'!$A646,'FRED Graph'!$C:$C,'Party Series Data'!C$1)</f>
        <v>34000</v>
      </c>
      <c r="D646">
        <f>INDEX('Presidential Data'!$C:$C,MATCH(YEAR(A646),'Presidential Data'!$A:$A,0),1)</f>
        <v>41</v>
      </c>
      <c r="E646" s="7">
        <f t="shared" si="10"/>
        <v>34000</v>
      </c>
    </row>
    <row r="647" spans="1:5" x14ac:dyDescent="0.2">
      <c r="A647" s="2">
        <v>33878</v>
      </c>
      <c r="B647">
        <f>SUMIFS('FRED Graph'!$E:$E,'FRED Graph'!$B:$B,'Party Series Data'!$A647,'FRED Graph'!$C:$C,'Party Series Data'!B$1)</f>
        <v>0</v>
      </c>
      <c r="C647">
        <f>SUMIFS('FRED Graph'!$E:$E,'FRED Graph'!$B:$B,'Party Series Data'!$A647,'FRED Graph'!$C:$C,'Party Series Data'!C$1)</f>
        <v>180000</v>
      </c>
      <c r="D647">
        <f>INDEX('Presidential Data'!$C:$C,MATCH(YEAR(A647),'Presidential Data'!$A:$A,0),1)</f>
        <v>41</v>
      </c>
      <c r="E647" s="7">
        <f t="shared" si="10"/>
        <v>180000</v>
      </c>
    </row>
    <row r="648" spans="1:5" x14ac:dyDescent="0.2">
      <c r="A648" s="2">
        <v>33909</v>
      </c>
      <c r="B648">
        <f>SUMIFS('FRED Graph'!$E:$E,'FRED Graph'!$B:$B,'Party Series Data'!$A648,'FRED Graph'!$C:$C,'Party Series Data'!B$1)</f>
        <v>0</v>
      </c>
      <c r="C648">
        <f>SUMIFS('FRED Graph'!$E:$E,'FRED Graph'!$B:$B,'Party Series Data'!$A648,'FRED Graph'!$C:$C,'Party Series Data'!C$1)</f>
        <v>133000</v>
      </c>
      <c r="D648">
        <f>INDEX('Presidential Data'!$C:$C,MATCH(YEAR(A648),'Presidential Data'!$A:$A,0),1)</f>
        <v>41</v>
      </c>
      <c r="E648" s="7">
        <f t="shared" si="10"/>
        <v>133000</v>
      </c>
    </row>
    <row r="649" spans="1:5" x14ac:dyDescent="0.2">
      <c r="A649" s="2">
        <v>33939</v>
      </c>
      <c r="B649">
        <f>SUMIFS('FRED Graph'!$E:$E,'FRED Graph'!$B:$B,'Party Series Data'!$A649,'FRED Graph'!$C:$C,'Party Series Data'!B$1)</f>
        <v>0</v>
      </c>
      <c r="C649">
        <f>SUMIFS('FRED Graph'!$E:$E,'FRED Graph'!$B:$B,'Party Series Data'!$A649,'FRED Graph'!$C:$C,'Party Series Data'!C$1)</f>
        <v>223000</v>
      </c>
      <c r="D649">
        <f>INDEX('Presidential Data'!$C:$C,MATCH(YEAR(A649),'Presidential Data'!$A:$A,0),1)</f>
        <v>41</v>
      </c>
      <c r="E649" s="7">
        <f t="shared" si="10"/>
        <v>223000</v>
      </c>
    </row>
    <row r="650" spans="1:5" x14ac:dyDescent="0.2">
      <c r="A650" s="2">
        <v>33970</v>
      </c>
      <c r="B650">
        <f>SUMIFS('FRED Graph'!$E:$E,'FRED Graph'!$B:$B,'Party Series Data'!$A650,'FRED Graph'!$C:$C,'Party Series Data'!B$1)</f>
        <v>299000</v>
      </c>
      <c r="C650">
        <f>SUMIFS('FRED Graph'!$E:$E,'FRED Graph'!$B:$B,'Party Series Data'!$A650,'FRED Graph'!$C:$C,'Party Series Data'!C$1)</f>
        <v>0</v>
      </c>
      <c r="D650">
        <f>INDEX('Presidential Data'!$C:$C,MATCH(YEAR(A650),'Presidential Data'!$A:$A,0),1)</f>
        <v>42</v>
      </c>
      <c r="E650" s="7">
        <f t="shared" si="10"/>
        <v>299000</v>
      </c>
    </row>
    <row r="651" spans="1:5" x14ac:dyDescent="0.2">
      <c r="A651" s="2">
        <v>34001</v>
      </c>
      <c r="B651">
        <f>SUMIFS('FRED Graph'!$E:$E,'FRED Graph'!$B:$B,'Party Series Data'!$A651,'FRED Graph'!$C:$C,'Party Series Data'!B$1)</f>
        <v>250000</v>
      </c>
      <c r="C651">
        <f>SUMIFS('FRED Graph'!$E:$E,'FRED Graph'!$B:$B,'Party Series Data'!$A651,'FRED Graph'!$C:$C,'Party Series Data'!C$1)</f>
        <v>0</v>
      </c>
      <c r="D651">
        <f>INDEX('Presidential Data'!$C:$C,MATCH(YEAR(A651),'Presidential Data'!$A:$A,0),1)</f>
        <v>42</v>
      </c>
      <c r="E651" s="7">
        <f t="shared" si="10"/>
        <v>250000</v>
      </c>
    </row>
    <row r="652" spans="1:5" x14ac:dyDescent="0.2">
      <c r="A652" s="2">
        <v>34029</v>
      </c>
      <c r="B652">
        <f>SUMIFS('FRED Graph'!$E:$E,'FRED Graph'!$B:$B,'Party Series Data'!$A652,'FRED Graph'!$C:$C,'Party Series Data'!B$1)</f>
        <v>-50000</v>
      </c>
      <c r="C652">
        <f>SUMIFS('FRED Graph'!$E:$E,'FRED Graph'!$B:$B,'Party Series Data'!$A652,'FRED Graph'!$C:$C,'Party Series Data'!C$1)</f>
        <v>0</v>
      </c>
      <c r="D652">
        <f>INDEX('Presidential Data'!$C:$C,MATCH(YEAR(A652),'Presidential Data'!$A:$A,0),1)</f>
        <v>42</v>
      </c>
      <c r="E652" s="7">
        <f t="shared" si="10"/>
        <v>-50000</v>
      </c>
    </row>
    <row r="653" spans="1:5" x14ac:dyDescent="0.2">
      <c r="A653" s="2">
        <v>34060</v>
      </c>
      <c r="B653">
        <f>SUMIFS('FRED Graph'!$E:$E,'FRED Graph'!$B:$B,'Party Series Data'!$A653,'FRED Graph'!$C:$C,'Party Series Data'!B$1)</f>
        <v>302000</v>
      </c>
      <c r="C653">
        <f>SUMIFS('FRED Graph'!$E:$E,'FRED Graph'!$B:$B,'Party Series Data'!$A653,'FRED Graph'!$C:$C,'Party Series Data'!C$1)</f>
        <v>0</v>
      </c>
      <c r="D653">
        <f>INDEX('Presidential Data'!$C:$C,MATCH(YEAR(A653),'Presidential Data'!$A:$A,0),1)</f>
        <v>42</v>
      </c>
      <c r="E653" s="7">
        <f t="shared" si="10"/>
        <v>302000</v>
      </c>
    </row>
    <row r="654" spans="1:5" x14ac:dyDescent="0.2">
      <c r="A654" s="2">
        <v>34090</v>
      </c>
      <c r="B654">
        <f>SUMIFS('FRED Graph'!$E:$E,'FRED Graph'!$B:$B,'Party Series Data'!$A654,'FRED Graph'!$C:$C,'Party Series Data'!B$1)</f>
        <v>272000</v>
      </c>
      <c r="C654">
        <f>SUMIFS('FRED Graph'!$E:$E,'FRED Graph'!$B:$B,'Party Series Data'!$A654,'FRED Graph'!$C:$C,'Party Series Data'!C$1)</f>
        <v>0</v>
      </c>
      <c r="D654">
        <f>INDEX('Presidential Data'!$C:$C,MATCH(YEAR(A654),'Presidential Data'!$A:$A,0),1)</f>
        <v>42</v>
      </c>
      <c r="E654" s="7">
        <f t="shared" si="10"/>
        <v>272000</v>
      </c>
    </row>
    <row r="655" spans="1:5" x14ac:dyDescent="0.2">
      <c r="A655" s="2">
        <v>34121</v>
      </c>
      <c r="B655">
        <f>SUMIFS('FRED Graph'!$E:$E,'FRED Graph'!$B:$B,'Party Series Data'!$A655,'FRED Graph'!$C:$C,'Party Series Data'!B$1)</f>
        <v>181000</v>
      </c>
      <c r="C655">
        <f>SUMIFS('FRED Graph'!$E:$E,'FRED Graph'!$B:$B,'Party Series Data'!$A655,'FRED Graph'!$C:$C,'Party Series Data'!C$1)</f>
        <v>0</v>
      </c>
      <c r="D655">
        <f>INDEX('Presidential Data'!$C:$C,MATCH(YEAR(A655),'Presidential Data'!$A:$A,0),1)</f>
        <v>42</v>
      </c>
      <c r="E655" s="7">
        <f t="shared" si="10"/>
        <v>181000</v>
      </c>
    </row>
    <row r="656" spans="1:5" x14ac:dyDescent="0.2">
      <c r="A656" s="2">
        <v>34151</v>
      </c>
      <c r="B656">
        <f>SUMIFS('FRED Graph'!$E:$E,'FRED Graph'!$B:$B,'Party Series Data'!$A656,'FRED Graph'!$C:$C,'Party Series Data'!B$1)</f>
        <v>306000</v>
      </c>
      <c r="C656">
        <f>SUMIFS('FRED Graph'!$E:$E,'FRED Graph'!$B:$B,'Party Series Data'!$A656,'FRED Graph'!$C:$C,'Party Series Data'!C$1)</f>
        <v>0</v>
      </c>
      <c r="D656">
        <f>INDEX('Presidential Data'!$C:$C,MATCH(YEAR(A656),'Presidential Data'!$A:$A,0),1)</f>
        <v>42</v>
      </c>
      <c r="E656" s="7">
        <f t="shared" si="10"/>
        <v>306000</v>
      </c>
    </row>
    <row r="657" spans="1:5" x14ac:dyDescent="0.2">
      <c r="A657" s="2">
        <v>34182</v>
      </c>
      <c r="B657">
        <f>SUMIFS('FRED Graph'!$E:$E,'FRED Graph'!$B:$B,'Party Series Data'!$A657,'FRED Graph'!$C:$C,'Party Series Data'!B$1)</f>
        <v>151000</v>
      </c>
      <c r="C657">
        <f>SUMIFS('FRED Graph'!$E:$E,'FRED Graph'!$B:$B,'Party Series Data'!$A657,'FRED Graph'!$C:$C,'Party Series Data'!C$1)</f>
        <v>0</v>
      </c>
      <c r="D657">
        <f>INDEX('Presidential Data'!$C:$C,MATCH(YEAR(A657),'Presidential Data'!$A:$A,0),1)</f>
        <v>42</v>
      </c>
      <c r="E657" s="7">
        <f t="shared" si="10"/>
        <v>151000</v>
      </c>
    </row>
    <row r="658" spans="1:5" x14ac:dyDescent="0.2">
      <c r="A658" s="2">
        <v>34213</v>
      </c>
      <c r="B658">
        <f>SUMIFS('FRED Graph'!$E:$E,'FRED Graph'!$B:$B,'Party Series Data'!$A658,'FRED Graph'!$C:$C,'Party Series Data'!B$1)</f>
        <v>242000</v>
      </c>
      <c r="C658">
        <f>SUMIFS('FRED Graph'!$E:$E,'FRED Graph'!$B:$B,'Party Series Data'!$A658,'FRED Graph'!$C:$C,'Party Series Data'!C$1)</f>
        <v>0</v>
      </c>
      <c r="D658">
        <f>INDEX('Presidential Data'!$C:$C,MATCH(YEAR(A658),'Presidential Data'!$A:$A,0),1)</f>
        <v>42</v>
      </c>
      <c r="E658" s="7">
        <f t="shared" si="10"/>
        <v>242000</v>
      </c>
    </row>
    <row r="659" spans="1:5" x14ac:dyDescent="0.2">
      <c r="A659" s="2">
        <v>34243</v>
      </c>
      <c r="B659">
        <f>SUMIFS('FRED Graph'!$E:$E,'FRED Graph'!$B:$B,'Party Series Data'!$A659,'FRED Graph'!$C:$C,'Party Series Data'!B$1)</f>
        <v>285000</v>
      </c>
      <c r="C659">
        <f>SUMIFS('FRED Graph'!$E:$E,'FRED Graph'!$B:$B,'Party Series Data'!$A659,'FRED Graph'!$C:$C,'Party Series Data'!C$1)</f>
        <v>0</v>
      </c>
      <c r="D659">
        <f>INDEX('Presidential Data'!$C:$C,MATCH(YEAR(A659),'Presidential Data'!$A:$A,0),1)</f>
        <v>42</v>
      </c>
      <c r="E659" s="7">
        <f t="shared" si="10"/>
        <v>285000</v>
      </c>
    </row>
    <row r="660" spans="1:5" x14ac:dyDescent="0.2">
      <c r="A660" s="2">
        <v>34274</v>
      </c>
      <c r="B660">
        <f>SUMIFS('FRED Graph'!$E:$E,'FRED Graph'!$B:$B,'Party Series Data'!$A660,'FRED Graph'!$C:$C,'Party Series Data'!B$1)</f>
        <v>251000</v>
      </c>
      <c r="C660">
        <f>SUMIFS('FRED Graph'!$E:$E,'FRED Graph'!$B:$B,'Party Series Data'!$A660,'FRED Graph'!$C:$C,'Party Series Data'!C$1)</f>
        <v>0</v>
      </c>
      <c r="D660">
        <f>INDEX('Presidential Data'!$C:$C,MATCH(YEAR(A660),'Presidential Data'!$A:$A,0),1)</f>
        <v>42</v>
      </c>
      <c r="E660" s="7">
        <f t="shared" si="10"/>
        <v>251000</v>
      </c>
    </row>
    <row r="661" spans="1:5" x14ac:dyDescent="0.2">
      <c r="A661" s="2">
        <v>34304</v>
      </c>
      <c r="B661">
        <f>SUMIFS('FRED Graph'!$E:$E,'FRED Graph'!$B:$B,'Party Series Data'!$A661,'FRED Graph'!$C:$C,'Party Series Data'!B$1)</f>
        <v>330000</v>
      </c>
      <c r="C661">
        <f>SUMIFS('FRED Graph'!$E:$E,'FRED Graph'!$B:$B,'Party Series Data'!$A661,'FRED Graph'!$C:$C,'Party Series Data'!C$1)</f>
        <v>0</v>
      </c>
      <c r="D661">
        <f>INDEX('Presidential Data'!$C:$C,MATCH(YEAR(A661),'Presidential Data'!$A:$A,0),1)</f>
        <v>42</v>
      </c>
      <c r="E661" s="7">
        <f t="shared" si="10"/>
        <v>330000</v>
      </c>
    </row>
    <row r="662" spans="1:5" x14ac:dyDescent="0.2">
      <c r="A662" s="2">
        <v>34335</v>
      </c>
      <c r="B662">
        <f>SUMIFS('FRED Graph'!$E:$E,'FRED Graph'!$B:$B,'Party Series Data'!$A662,'FRED Graph'!$C:$C,'Party Series Data'!B$1)</f>
        <v>281000</v>
      </c>
      <c r="C662">
        <f>SUMIFS('FRED Graph'!$E:$E,'FRED Graph'!$B:$B,'Party Series Data'!$A662,'FRED Graph'!$C:$C,'Party Series Data'!C$1)</f>
        <v>0</v>
      </c>
      <c r="D662">
        <f>INDEX('Presidential Data'!$C:$C,MATCH(YEAR(A662),'Presidential Data'!$A:$A,0),1)</f>
        <v>42</v>
      </c>
      <c r="E662" s="7">
        <f t="shared" si="10"/>
        <v>281000</v>
      </c>
    </row>
    <row r="663" spans="1:5" x14ac:dyDescent="0.2">
      <c r="A663" s="2">
        <v>34366</v>
      </c>
      <c r="B663">
        <f>SUMIFS('FRED Graph'!$E:$E,'FRED Graph'!$B:$B,'Party Series Data'!$A663,'FRED Graph'!$C:$C,'Party Series Data'!B$1)</f>
        <v>186000</v>
      </c>
      <c r="C663">
        <f>SUMIFS('FRED Graph'!$E:$E,'FRED Graph'!$B:$B,'Party Series Data'!$A663,'FRED Graph'!$C:$C,'Party Series Data'!C$1)</f>
        <v>0</v>
      </c>
      <c r="D663">
        <f>INDEX('Presidential Data'!$C:$C,MATCH(YEAR(A663),'Presidential Data'!$A:$A,0),1)</f>
        <v>42</v>
      </c>
      <c r="E663" s="7">
        <f t="shared" si="10"/>
        <v>186000</v>
      </c>
    </row>
    <row r="664" spans="1:5" x14ac:dyDescent="0.2">
      <c r="A664" s="2">
        <v>34394</v>
      </c>
      <c r="B664">
        <f>SUMIFS('FRED Graph'!$E:$E,'FRED Graph'!$B:$B,'Party Series Data'!$A664,'FRED Graph'!$C:$C,'Party Series Data'!B$1)</f>
        <v>461000</v>
      </c>
      <c r="C664">
        <f>SUMIFS('FRED Graph'!$E:$E,'FRED Graph'!$B:$B,'Party Series Data'!$A664,'FRED Graph'!$C:$C,'Party Series Data'!C$1)</f>
        <v>0</v>
      </c>
      <c r="D664">
        <f>INDEX('Presidential Data'!$C:$C,MATCH(YEAR(A664),'Presidential Data'!$A:$A,0),1)</f>
        <v>42</v>
      </c>
      <c r="E664" s="7">
        <f t="shared" si="10"/>
        <v>461000</v>
      </c>
    </row>
    <row r="665" spans="1:5" x14ac:dyDescent="0.2">
      <c r="A665" s="2">
        <v>34425</v>
      </c>
      <c r="B665">
        <f>SUMIFS('FRED Graph'!$E:$E,'FRED Graph'!$B:$B,'Party Series Data'!$A665,'FRED Graph'!$C:$C,'Party Series Data'!B$1)</f>
        <v>344000</v>
      </c>
      <c r="C665">
        <f>SUMIFS('FRED Graph'!$E:$E,'FRED Graph'!$B:$B,'Party Series Data'!$A665,'FRED Graph'!$C:$C,'Party Series Data'!C$1)</f>
        <v>0</v>
      </c>
      <c r="D665">
        <f>INDEX('Presidential Data'!$C:$C,MATCH(YEAR(A665),'Presidential Data'!$A:$A,0),1)</f>
        <v>42</v>
      </c>
      <c r="E665" s="7">
        <f t="shared" si="10"/>
        <v>344000</v>
      </c>
    </row>
    <row r="666" spans="1:5" x14ac:dyDescent="0.2">
      <c r="A666" s="2">
        <v>34455</v>
      </c>
      <c r="B666">
        <f>SUMIFS('FRED Graph'!$E:$E,'FRED Graph'!$B:$B,'Party Series Data'!$A666,'FRED Graph'!$C:$C,'Party Series Data'!B$1)</f>
        <v>335000</v>
      </c>
      <c r="C666">
        <f>SUMIFS('FRED Graph'!$E:$E,'FRED Graph'!$B:$B,'Party Series Data'!$A666,'FRED Graph'!$C:$C,'Party Series Data'!C$1)</f>
        <v>0</v>
      </c>
      <c r="D666">
        <f>INDEX('Presidential Data'!$C:$C,MATCH(YEAR(A666),'Presidential Data'!$A:$A,0),1)</f>
        <v>42</v>
      </c>
      <c r="E666" s="7">
        <f t="shared" si="10"/>
        <v>335000</v>
      </c>
    </row>
    <row r="667" spans="1:5" x14ac:dyDescent="0.2">
      <c r="A667" s="2">
        <v>34486</v>
      </c>
      <c r="B667">
        <f>SUMIFS('FRED Graph'!$E:$E,'FRED Graph'!$B:$B,'Party Series Data'!$A667,'FRED Graph'!$C:$C,'Party Series Data'!B$1)</f>
        <v>317000</v>
      </c>
      <c r="C667">
        <f>SUMIFS('FRED Graph'!$E:$E,'FRED Graph'!$B:$B,'Party Series Data'!$A667,'FRED Graph'!$C:$C,'Party Series Data'!C$1)</f>
        <v>0</v>
      </c>
      <c r="D667">
        <f>INDEX('Presidential Data'!$C:$C,MATCH(YEAR(A667),'Presidential Data'!$A:$A,0),1)</f>
        <v>42</v>
      </c>
      <c r="E667" s="7">
        <f t="shared" si="10"/>
        <v>317000</v>
      </c>
    </row>
    <row r="668" spans="1:5" x14ac:dyDescent="0.2">
      <c r="A668" s="2">
        <v>34516</v>
      </c>
      <c r="B668">
        <f>SUMIFS('FRED Graph'!$E:$E,'FRED Graph'!$B:$B,'Party Series Data'!$A668,'FRED Graph'!$C:$C,'Party Series Data'!B$1)</f>
        <v>372000</v>
      </c>
      <c r="C668">
        <f>SUMIFS('FRED Graph'!$E:$E,'FRED Graph'!$B:$B,'Party Series Data'!$A668,'FRED Graph'!$C:$C,'Party Series Data'!C$1)</f>
        <v>0</v>
      </c>
      <c r="D668">
        <f>INDEX('Presidential Data'!$C:$C,MATCH(YEAR(A668),'Presidential Data'!$A:$A,0),1)</f>
        <v>42</v>
      </c>
      <c r="E668" s="7">
        <f t="shared" si="10"/>
        <v>372000</v>
      </c>
    </row>
    <row r="669" spans="1:5" x14ac:dyDescent="0.2">
      <c r="A669" s="2">
        <v>34547</v>
      </c>
      <c r="B669">
        <f>SUMIFS('FRED Graph'!$E:$E,'FRED Graph'!$B:$B,'Party Series Data'!$A669,'FRED Graph'!$C:$C,'Party Series Data'!B$1)</f>
        <v>286000</v>
      </c>
      <c r="C669">
        <f>SUMIFS('FRED Graph'!$E:$E,'FRED Graph'!$B:$B,'Party Series Data'!$A669,'FRED Graph'!$C:$C,'Party Series Data'!C$1)</f>
        <v>0</v>
      </c>
      <c r="D669">
        <f>INDEX('Presidential Data'!$C:$C,MATCH(YEAR(A669),'Presidential Data'!$A:$A,0),1)</f>
        <v>42</v>
      </c>
      <c r="E669" s="7">
        <f t="shared" si="10"/>
        <v>286000</v>
      </c>
    </row>
    <row r="670" spans="1:5" x14ac:dyDescent="0.2">
      <c r="A670" s="2">
        <v>34578</v>
      </c>
      <c r="B670">
        <f>SUMIFS('FRED Graph'!$E:$E,'FRED Graph'!$B:$B,'Party Series Data'!$A670,'FRED Graph'!$C:$C,'Party Series Data'!B$1)</f>
        <v>351000</v>
      </c>
      <c r="C670">
        <f>SUMIFS('FRED Graph'!$E:$E,'FRED Graph'!$B:$B,'Party Series Data'!$A670,'FRED Graph'!$C:$C,'Party Series Data'!C$1)</f>
        <v>0</v>
      </c>
      <c r="D670">
        <f>INDEX('Presidential Data'!$C:$C,MATCH(YEAR(A670),'Presidential Data'!$A:$A,0),1)</f>
        <v>42</v>
      </c>
      <c r="E670" s="7">
        <f t="shared" si="10"/>
        <v>351000</v>
      </c>
    </row>
    <row r="671" spans="1:5" x14ac:dyDescent="0.2">
      <c r="A671" s="2">
        <v>34608</v>
      </c>
      <c r="B671">
        <f>SUMIFS('FRED Graph'!$E:$E,'FRED Graph'!$B:$B,'Party Series Data'!$A671,'FRED Graph'!$C:$C,'Party Series Data'!B$1)</f>
        <v>211000</v>
      </c>
      <c r="C671">
        <f>SUMIFS('FRED Graph'!$E:$E,'FRED Graph'!$B:$B,'Party Series Data'!$A671,'FRED Graph'!$C:$C,'Party Series Data'!C$1)</f>
        <v>0</v>
      </c>
      <c r="D671">
        <f>INDEX('Presidential Data'!$C:$C,MATCH(YEAR(A671),'Presidential Data'!$A:$A,0),1)</f>
        <v>42</v>
      </c>
      <c r="E671" s="7">
        <f t="shared" si="10"/>
        <v>211000</v>
      </c>
    </row>
    <row r="672" spans="1:5" x14ac:dyDescent="0.2">
      <c r="A672" s="2">
        <v>34639</v>
      </c>
      <c r="B672">
        <f>SUMIFS('FRED Graph'!$E:$E,'FRED Graph'!$B:$B,'Party Series Data'!$A672,'FRED Graph'!$C:$C,'Party Series Data'!B$1)</f>
        <v>411000</v>
      </c>
      <c r="C672">
        <f>SUMIFS('FRED Graph'!$E:$E,'FRED Graph'!$B:$B,'Party Series Data'!$A672,'FRED Graph'!$C:$C,'Party Series Data'!C$1)</f>
        <v>0</v>
      </c>
      <c r="D672">
        <f>INDEX('Presidential Data'!$C:$C,MATCH(YEAR(A672),'Presidential Data'!$A:$A,0),1)</f>
        <v>42</v>
      </c>
      <c r="E672" s="7">
        <f t="shared" si="10"/>
        <v>411000</v>
      </c>
    </row>
    <row r="673" spans="1:5" x14ac:dyDescent="0.2">
      <c r="A673" s="2">
        <v>34669</v>
      </c>
      <c r="B673">
        <f>SUMIFS('FRED Graph'!$E:$E,'FRED Graph'!$B:$B,'Party Series Data'!$A673,'FRED Graph'!$C:$C,'Party Series Data'!B$1)</f>
        <v>296000</v>
      </c>
      <c r="C673">
        <f>SUMIFS('FRED Graph'!$E:$E,'FRED Graph'!$B:$B,'Party Series Data'!$A673,'FRED Graph'!$C:$C,'Party Series Data'!C$1)</f>
        <v>0</v>
      </c>
      <c r="D673">
        <f>INDEX('Presidential Data'!$C:$C,MATCH(YEAR(A673),'Presidential Data'!$A:$A,0),1)</f>
        <v>42</v>
      </c>
      <c r="E673" s="7">
        <f t="shared" si="10"/>
        <v>296000</v>
      </c>
    </row>
    <row r="674" spans="1:5" x14ac:dyDescent="0.2">
      <c r="A674" s="2">
        <v>34700</v>
      </c>
      <c r="B674">
        <f>SUMIFS('FRED Graph'!$E:$E,'FRED Graph'!$B:$B,'Party Series Data'!$A674,'FRED Graph'!$C:$C,'Party Series Data'!B$1)</f>
        <v>336000</v>
      </c>
      <c r="C674">
        <f>SUMIFS('FRED Graph'!$E:$E,'FRED Graph'!$B:$B,'Party Series Data'!$A674,'FRED Graph'!$C:$C,'Party Series Data'!C$1)</f>
        <v>0</v>
      </c>
      <c r="D674">
        <f>INDEX('Presidential Data'!$C:$C,MATCH(YEAR(A674),'Presidential Data'!$A:$A,0),1)</f>
        <v>42</v>
      </c>
      <c r="E674" s="7">
        <f t="shared" si="10"/>
        <v>336000</v>
      </c>
    </row>
    <row r="675" spans="1:5" x14ac:dyDescent="0.2">
      <c r="A675" s="2">
        <v>34731</v>
      </c>
      <c r="B675">
        <f>SUMIFS('FRED Graph'!$E:$E,'FRED Graph'!$B:$B,'Party Series Data'!$A675,'FRED Graph'!$C:$C,'Party Series Data'!B$1)</f>
        <v>196000</v>
      </c>
      <c r="C675">
        <f>SUMIFS('FRED Graph'!$E:$E,'FRED Graph'!$B:$B,'Party Series Data'!$A675,'FRED Graph'!$C:$C,'Party Series Data'!C$1)</f>
        <v>0</v>
      </c>
      <c r="D675">
        <f>INDEX('Presidential Data'!$C:$C,MATCH(YEAR(A675),'Presidential Data'!$A:$A,0),1)</f>
        <v>42</v>
      </c>
      <c r="E675" s="7">
        <f t="shared" si="10"/>
        <v>196000</v>
      </c>
    </row>
    <row r="676" spans="1:5" x14ac:dyDescent="0.2">
      <c r="A676" s="2">
        <v>34759</v>
      </c>
      <c r="B676">
        <f>SUMIFS('FRED Graph'!$E:$E,'FRED Graph'!$B:$B,'Party Series Data'!$A676,'FRED Graph'!$C:$C,'Party Series Data'!B$1)</f>
        <v>210000</v>
      </c>
      <c r="C676">
        <f>SUMIFS('FRED Graph'!$E:$E,'FRED Graph'!$B:$B,'Party Series Data'!$A676,'FRED Graph'!$C:$C,'Party Series Data'!C$1)</f>
        <v>0</v>
      </c>
      <c r="D676">
        <f>INDEX('Presidential Data'!$C:$C,MATCH(YEAR(A676),'Presidential Data'!$A:$A,0),1)</f>
        <v>42</v>
      </c>
      <c r="E676" s="7">
        <f t="shared" si="10"/>
        <v>210000</v>
      </c>
    </row>
    <row r="677" spans="1:5" x14ac:dyDescent="0.2">
      <c r="A677" s="2">
        <v>34790</v>
      </c>
      <c r="B677">
        <f>SUMIFS('FRED Graph'!$E:$E,'FRED Graph'!$B:$B,'Party Series Data'!$A677,'FRED Graph'!$C:$C,'Party Series Data'!B$1)</f>
        <v>162000</v>
      </c>
      <c r="C677">
        <f>SUMIFS('FRED Graph'!$E:$E,'FRED Graph'!$B:$B,'Party Series Data'!$A677,'FRED Graph'!$C:$C,'Party Series Data'!C$1)</f>
        <v>0</v>
      </c>
      <c r="D677">
        <f>INDEX('Presidential Data'!$C:$C,MATCH(YEAR(A677),'Presidential Data'!$A:$A,0),1)</f>
        <v>42</v>
      </c>
      <c r="E677" s="7">
        <f t="shared" si="10"/>
        <v>162000</v>
      </c>
    </row>
    <row r="678" spans="1:5" x14ac:dyDescent="0.2">
      <c r="A678" s="2">
        <v>34820</v>
      </c>
      <c r="B678">
        <f>SUMIFS('FRED Graph'!$E:$E,'FRED Graph'!$B:$B,'Party Series Data'!$A678,'FRED Graph'!$C:$C,'Party Series Data'!B$1)</f>
        <v>-20000</v>
      </c>
      <c r="C678">
        <f>SUMIFS('FRED Graph'!$E:$E,'FRED Graph'!$B:$B,'Party Series Data'!$A678,'FRED Graph'!$C:$C,'Party Series Data'!C$1)</f>
        <v>0</v>
      </c>
      <c r="D678">
        <f>INDEX('Presidential Data'!$C:$C,MATCH(YEAR(A678),'Presidential Data'!$A:$A,0),1)</f>
        <v>42</v>
      </c>
      <c r="E678" s="7">
        <f t="shared" si="10"/>
        <v>-20000</v>
      </c>
    </row>
    <row r="679" spans="1:5" x14ac:dyDescent="0.2">
      <c r="A679" s="2">
        <v>34851</v>
      </c>
      <c r="B679">
        <f>SUMIFS('FRED Graph'!$E:$E,'FRED Graph'!$B:$B,'Party Series Data'!$A679,'FRED Graph'!$C:$C,'Party Series Data'!B$1)</f>
        <v>237000</v>
      </c>
      <c r="C679">
        <f>SUMIFS('FRED Graph'!$E:$E,'FRED Graph'!$B:$B,'Party Series Data'!$A679,'FRED Graph'!$C:$C,'Party Series Data'!C$1)</f>
        <v>0</v>
      </c>
      <c r="D679">
        <f>INDEX('Presidential Data'!$C:$C,MATCH(YEAR(A679),'Presidential Data'!$A:$A,0),1)</f>
        <v>42</v>
      </c>
      <c r="E679" s="7">
        <f t="shared" si="10"/>
        <v>237000</v>
      </c>
    </row>
    <row r="680" spans="1:5" x14ac:dyDescent="0.2">
      <c r="A680" s="2">
        <v>34881</v>
      </c>
      <c r="B680">
        <f>SUMIFS('FRED Graph'!$E:$E,'FRED Graph'!$B:$B,'Party Series Data'!$A680,'FRED Graph'!$C:$C,'Party Series Data'!B$1)</f>
        <v>94000</v>
      </c>
      <c r="C680">
        <f>SUMIFS('FRED Graph'!$E:$E,'FRED Graph'!$B:$B,'Party Series Data'!$A680,'FRED Graph'!$C:$C,'Party Series Data'!C$1)</f>
        <v>0</v>
      </c>
      <c r="D680">
        <f>INDEX('Presidential Data'!$C:$C,MATCH(YEAR(A680),'Presidential Data'!$A:$A,0),1)</f>
        <v>42</v>
      </c>
      <c r="E680" s="7">
        <f t="shared" si="10"/>
        <v>94000</v>
      </c>
    </row>
    <row r="681" spans="1:5" x14ac:dyDescent="0.2">
      <c r="A681" s="2">
        <v>34912</v>
      </c>
      <c r="B681">
        <f>SUMIFS('FRED Graph'!$E:$E,'FRED Graph'!$B:$B,'Party Series Data'!$A681,'FRED Graph'!$C:$C,'Party Series Data'!B$1)</f>
        <v>254000</v>
      </c>
      <c r="C681">
        <f>SUMIFS('FRED Graph'!$E:$E,'FRED Graph'!$B:$B,'Party Series Data'!$A681,'FRED Graph'!$C:$C,'Party Series Data'!C$1)</f>
        <v>0</v>
      </c>
      <c r="D681">
        <f>INDEX('Presidential Data'!$C:$C,MATCH(YEAR(A681),'Presidential Data'!$A:$A,0),1)</f>
        <v>42</v>
      </c>
      <c r="E681" s="7">
        <f t="shared" si="10"/>
        <v>254000</v>
      </c>
    </row>
    <row r="682" spans="1:5" x14ac:dyDescent="0.2">
      <c r="A682" s="2">
        <v>34943</v>
      </c>
      <c r="B682">
        <f>SUMIFS('FRED Graph'!$E:$E,'FRED Graph'!$B:$B,'Party Series Data'!$A682,'FRED Graph'!$C:$C,'Party Series Data'!B$1)</f>
        <v>241000</v>
      </c>
      <c r="C682">
        <f>SUMIFS('FRED Graph'!$E:$E,'FRED Graph'!$B:$B,'Party Series Data'!$A682,'FRED Graph'!$C:$C,'Party Series Data'!C$1)</f>
        <v>0</v>
      </c>
      <c r="D682">
        <f>INDEX('Presidential Data'!$C:$C,MATCH(YEAR(A682),'Presidential Data'!$A:$A,0),1)</f>
        <v>42</v>
      </c>
      <c r="E682" s="7">
        <f t="shared" si="10"/>
        <v>241000</v>
      </c>
    </row>
    <row r="683" spans="1:5" x14ac:dyDescent="0.2">
      <c r="A683" s="2">
        <v>34973</v>
      </c>
      <c r="B683">
        <f>SUMIFS('FRED Graph'!$E:$E,'FRED Graph'!$B:$B,'Party Series Data'!$A683,'FRED Graph'!$C:$C,'Party Series Data'!B$1)</f>
        <v>156000</v>
      </c>
      <c r="C683">
        <f>SUMIFS('FRED Graph'!$E:$E,'FRED Graph'!$B:$B,'Party Series Data'!$A683,'FRED Graph'!$C:$C,'Party Series Data'!C$1)</f>
        <v>0</v>
      </c>
      <c r="D683">
        <f>INDEX('Presidential Data'!$C:$C,MATCH(YEAR(A683),'Presidential Data'!$A:$A,0),1)</f>
        <v>42</v>
      </c>
      <c r="E683" s="7">
        <f t="shared" si="10"/>
        <v>156000</v>
      </c>
    </row>
    <row r="684" spans="1:5" x14ac:dyDescent="0.2">
      <c r="A684" s="2">
        <v>35004</v>
      </c>
      <c r="B684">
        <f>SUMIFS('FRED Graph'!$E:$E,'FRED Graph'!$B:$B,'Party Series Data'!$A684,'FRED Graph'!$C:$C,'Party Series Data'!B$1)</f>
        <v>144000</v>
      </c>
      <c r="C684">
        <f>SUMIFS('FRED Graph'!$E:$E,'FRED Graph'!$B:$B,'Party Series Data'!$A684,'FRED Graph'!$C:$C,'Party Series Data'!C$1)</f>
        <v>0</v>
      </c>
      <c r="D684">
        <f>INDEX('Presidential Data'!$C:$C,MATCH(YEAR(A684),'Presidential Data'!$A:$A,0),1)</f>
        <v>42</v>
      </c>
      <c r="E684" s="7">
        <f t="shared" si="10"/>
        <v>144000</v>
      </c>
    </row>
    <row r="685" spans="1:5" x14ac:dyDescent="0.2">
      <c r="A685" s="2">
        <v>35034</v>
      </c>
      <c r="B685">
        <f>SUMIFS('FRED Graph'!$E:$E,'FRED Graph'!$B:$B,'Party Series Data'!$A685,'FRED Graph'!$C:$C,'Party Series Data'!B$1)</f>
        <v>145000</v>
      </c>
      <c r="C685">
        <f>SUMIFS('FRED Graph'!$E:$E,'FRED Graph'!$B:$B,'Party Series Data'!$A685,'FRED Graph'!$C:$C,'Party Series Data'!C$1)</f>
        <v>0</v>
      </c>
      <c r="D685">
        <f>INDEX('Presidential Data'!$C:$C,MATCH(YEAR(A685),'Presidential Data'!$A:$A,0),1)</f>
        <v>42</v>
      </c>
      <c r="E685" s="7">
        <f t="shared" si="10"/>
        <v>145000</v>
      </c>
    </row>
    <row r="686" spans="1:5" x14ac:dyDescent="0.2">
      <c r="A686" s="2">
        <v>35065</v>
      </c>
      <c r="B686">
        <f>SUMIFS('FRED Graph'!$E:$E,'FRED Graph'!$B:$B,'Party Series Data'!$A686,'FRED Graph'!$C:$C,'Party Series Data'!B$1)</f>
        <v>-4000</v>
      </c>
      <c r="C686">
        <f>SUMIFS('FRED Graph'!$E:$E,'FRED Graph'!$B:$B,'Party Series Data'!$A686,'FRED Graph'!$C:$C,'Party Series Data'!C$1)</f>
        <v>0</v>
      </c>
      <c r="D686">
        <f>INDEX('Presidential Data'!$C:$C,MATCH(YEAR(A686),'Presidential Data'!$A:$A,0),1)</f>
        <v>42</v>
      </c>
      <c r="E686" s="7">
        <f t="shared" si="10"/>
        <v>-4000</v>
      </c>
    </row>
    <row r="687" spans="1:5" x14ac:dyDescent="0.2">
      <c r="A687" s="2">
        <v>35096</v>
      </c>
      <c r="B687">
        <f>SUMIFS('FRED Graph'!$E:$E,'FRED Graph'!$B:$B,'Party Series Data'!$A687,'FRED Graph'!$C:$C,'Party Series Data'!B$1)</f>
        <v>423000</v>
      </c>
      <c r="C687">
        <f>SUMIFS('FRED Graph'!$E:$E,'FRED Graph'!$B:$B,'Party Series Data'!$A687,'FRED Graph'!$C:$C,'Party Series Data'!C$1)</f>
        <v>0</v>
      </c>
      <c r="D687">
        <f>INDEX('Presidential Data'!$C:$C,MATCH(YEAR(A687),'Presidential Data'!$A:$A,0),1)</f>
        <v>42</v>
      </c>
      <c r="E687" s="7">
        <f t="shared" si="10"/>
        <v>423000</v>
      </c>
    </row>
    <row r="688" spans="1:5" x14ac:dyDescent="0.2">
      <c r="A688" s="2">
        <v>35125</v>
      </c>
      <c r="B688">
        <f>SUMIFS('FRED Graph'!$E:$E,'FRED Graph'!$B:$B,'Party Series Data'!$A688,'FRED Graph'!$C:$C,'Party Series Data'!B$1)</f>
        <v>254000</v>
      </c>
      <c r="C688">
        <f>SUMIFS('FRED Graph'!$E:$E,'FRED Graph'!$B:$B,'Party Series Data'!$A688,'FRED Graph'!$C:$C,'Party Series Data'!C$1)</f>
        <v>0</v>
      </c>
      <c r="D688">
        <f>INDEX('Presidential Data'!$C:$C,MATCH(YEAR(A688),'Presidential Data'!$A:$A,0),1)</f>
        <v>42</v>
      </c>
      <c r="E688" s="7">
        <f t="shared" si="10"/>
        <v>254000</v>
      </c>
    </row>
    <row r="689" spans="1:5" x14ac:dyDescent="0.2">
      <c r="A689" s="2">
        <v>35156</v>
      </c>
      <c r="B689">
        <f>SUMIFS('FRED Graph'!$E:$E,'FRED Graph'!$B:$B,'Party Series Data'!$A689,'FRED Graph'!$C:$C,'Party Series Data'!B$1)</f>
        <v>165000</v>
      </c>
      <c r="C689">
        <f>SUMIFS('FRED Graph'!$E:$E,'FRED Graph'!$B:$B,'Party Series Data'!$A689,'FRED Graph'!$C:$C,'Party Series Data'!C$1)</f>
        <v>0</v>
      </c>
      <c r="D689">
        <f>INDEX('Presidential Data'!$C:$C,MATCH(YEAR(A689),'Presidential Data'!$A:$A,0),1)</f>
        <v>42</v>
      </c>
      <c r="E689" s="7">
        <f t="shared" si="10"/>
        <v>165000</v>
      </c>
    </row>
    <row r="690" spans="1:5" x14ac:dyDescent="0.2">
      <c r="A690" s="2">
        <v>35186</v>
      </c>
      <c r="B690">
        <f>SUMIFS('FRED Graph'!$E:$E,'FRED Graph'!$B:$B,'Party Series Data'!$A690,'FRED Graph'!$C:$C,'Party Series Data'!B$1)</f>
        <v>328000</v>
      </c>
      <c r="C690">
        <f>SUMIFS('FRED Graph'!$E:$E,'FRED Graph'!$B:$B,'Party Series Data'!$A690,'FRED Graph'!$C:$C,'Party Series Data'!C$1)</f>
        <v>0</v>
      </c>
      <c r="D690">
        <f>INDEX('Presidential Data'!$C:$C,MATCH(YEAR(A690),'Presidential Data'!$A:$A,0),1)</f>
        <v>42</v>
      </c>
      <c r="E690" s="7">
        <f t="shared" si="10"/>
        <v>328000</v>
      </c>
    </row>
    <row r="691" spans="1:5" x14ac:dyDescent="0.2">
      <c r="A691" s="2">
        <v>35217</v>
      </c>
      <c r="B691">
        <f>SUMIFS('FRED Graph'!$E:$E,'FRED Graph'!$B:$B,'Party Series Data'!$A691,'FRED Graph'!$C:$C,'Party Series Data'!B$1)</f>
        <v>283000</v>
      </c>
      <c r="C691">
        <f>SUMIFS('FRED Graph'!$E:$E,'FRED Graph'!$B:$B,'Party Series Data'!$A691,'FRED Graph'!$C:$C,'Party Series Data'!C$1)</f>
        <v>0</v>
      </c>
      <c r="D691">
        <f>INDEX('Presidential Data'!$C:$C,MATCH(YEAR(A691),'Presidential Data'!$A:$A,0),1)</f>
        <v>42</v>
      </c>
      <c r="E691" s="7">
        <f t="shared" si="10"/>
        <v>283000</v>
      </c>
    </row>
    <row r="692" spans="1:5" x14ac:dyDescent="0.2">
      <c r="A692" s="2">
        <v>35247</v>
      </c>
      <c r="B692">
        <f>SUMIFS('FRED Graph'!$E:$E,'FRED Graph'!$B:$B,'Party Series Data'!$A692,'FRED Graph'!$C:$C,'Party Series Data'!B$1)</f>
        <v>246000</v>
      </c>
      <c r="C692">
        <f>SUMIFS('FRED Graph'!$E:$E,'FRED Graph'!$B:$B,'Party Series Data'!$A692,'FRED Graph'!$C:$C,'Party Series Data'!C$1)</f>
        <v>0</v>
      </c>
      <c r="D692">
        <f>INDEX('Presidential Data'!$C:$C,MATCH(YEAR(A692),'Presidential Data'!$A:$A,0),1)</f>
        <v>42</v>
      </c>
      <c r="E692" s="7">
        <f t="shared" si="10"/>
        <v>246000</v>
      </c>
    </row>
    <row r="693" spans="1:5" x14ac:dyDescent="0.2">
      <c r="A693" s="2">
        <v>35278</v>
      </c>
      <c r="B693">
        <f>SUMIFS('FRED Graph'!$E:$E,'FRED Graph'!$B:$B,'Party Series Data'!$A693,'FRED Graph'!$C:$C,'Party Series Data'!B$1)</f>
        <v>184000</v>
      </c>
      <c r="C693">
        <f>SUMIFS('FRED Graph'!$E:$E,'FRED Graph'!$B:$B,'Party Series Data'!$A693,'FRED Graph'!$C:$C,'Party Series Data'!C$1)</f>
        <v>0</v>
      </c>
      <c r="D693">
        <f>INDEX('Presidential Data'!$C:$C,MATCH(YEAR(A693),'Presidential Data'!$A:$A,0),1)</f>
        <v>42</v>
      </c>
      <c r="E693" s="7">
        <f t="shared" si="10"/>
        <v>184000</v>
      </c>
    </row>
    <row r="694" spans="1:5" x14ac:dyDescent="0.2">
      <c r="A694" s="2">
        <v>35309</v>
      </c>
      <c r="B694">
        <f>SUMIFS('FRED Graph'!$E:$E,'FRED Graph'!$B:$B,'Party Series Data'!$A694,'FRED Graph'!$C:$C,'Party Series Data'!B$1)</f>
        <v>211000</v>
      </c>
      <c r="C694">
        <f>SUMIFS('FRED Graph'!$E:$E,'FRED Graph'!$B:$B,'Party Series Data'!$A694,'FRED Graph'!$C:$C,'Party Series Data'!C$1)</f>
        <v>0</v>
      </c>
      <c r="D694">
        <f>INDEX('Presidential Data'!$C:$C,MATCH(YEAR(A694),'Presidential Data'!$A:$A,0),1)</f>
        <v>42</v>
      </c>
      <c r="E694" s="7">
        <f t="shared" si="10"/>
        <v>211000</v>
      </c>
    </row>
    <row r="695" spans="1:5" x14ac:dyDescent="0.2">
      <c r="A695" s="2">
        <v>35339</v>
      </c>
      <c r="B695">
        <f>SUMIFS('FRED Graph'!$E:$E,'FRED Graph'!$B:$B,'Party Series Data'!$A695,'FRED Graph'!$C:$C,'Party Series Data'!B$1)</f>
        <v>255000</v>
      </c>
      <c r="C695">
        <f>SUMIFS('FRED Graph'!$E:$E,'FRED Graph'!$B:$B,'Party Series Data'!$A695,'FRED Graph'!$C:$C,'Party Series Data'!C$1)</f>
        <v>0</v>
      </c>
      <c r="D695">
        <f>INDEX('Presidential Data'!$C:$C,MATCH(YEAR(A695),'Presidential Data'!$A:$A,0),1)</f>
        <v>42</v>
      </c>
      <c r="E695" s="7">
        <f t="shared" si="10"/>
        <v>255000</v>
      </c>
    </row>
    <row r="696" spans="1:5" x14ac:dyDescent="0.2">
      <c r="A696" s="2">
        <v>35370</v>
      </c>
      <c r="B696">
        <f>SUMIFS('FRED Graph'!$E:$E,'FRED Graph'!$B:$B,'Party Series Data'!$A696,'FRED Graph'!$C:$C,'Party Series Data'!B$1)</f>
        <v>296000</v>
      </c>
      <c r="C696">
        <f>SUMIFS('FRED Graph'!$E:$E,'FRED Graph'!$B:$B,'Party Series Data'!$A696,'FRED Graph'!$C:$C,'Party Series Data'!C$1)</f>
        <v>0</v>
      </c>
      <c r="D696">
        <f>INDEX('Presidential Data'!$C:$C,MATCH(YEAR(A696),'Presidential Data'!$A:$A,0),1)</f>
        <v>42</v>
      </c>
      <c r="E696" s="7">
        <f t="shared" si="10"/>
        <v>296000</v>
      </c>
    </row>
    <row r="697" spans="1:5" x14ac:dyDescent="0.2">
      <c r="A697" s="2">
        <v>35400</v>
      </c>
      <c r="B697">
        <f>SUMIFS('FRED Graph'!$E:$E,'FRED Graph'!$B:$B,'Party Series Data'!$A697,'FRED Graph'!$C:$C,'Party Series Data'!B$1)</f>
        <v>182000</v>
      </c>
      <c r="C697">
        <f>SUMIFS('FRED Graph'!$E:$E,'FRED Graph'!$B:$B,'Party Series Data'!$A697,'FRED Graph'!$C:$C,'Party Series Data'!C$1)</f>
        <v>0</v>
      </c>
      <c r="D697">
        <f>INDEX('Presidential Data'!$C:$C,MATCH(YEAR(A697),'Presidential Data'!$A:$A,0),1)</f>
        <v>42</v>
      </c>
      <c r="E697" s="7">
        <f t="shared" si="10"/>
        <v>182000</v>
      </c>
    </row>
    <row r="698" spans="1:5" x14ac:dyDescent="0.2">
      <c r="A698" s="2">
        <v>35431</v>
      </c>
      <c r="B698">
        <f>SUMIFS('FRED Graph'!$E:$E,'FRED Graph'!$B:$B,'Party Series Data'!$A698,'FRED Graph'!$C:$C,'Party Series Data'!B$1)</f>
        <v>220000</v>
      </c>
      <c r="C698">
        <f>SUMIFS('FRED Graph'!$E:$E,'FRED Graph'!$B:$B,'Party Series Data'!$A698,'FRED Graph'!$C:$C,'Party Series Data'!C$1)</f>
        <v>0</v>
      </c>
      <c r="D698">
        <f>INDEX('Presidential Data'!$C:$C,MATCH(YEAR(A698),'Presidential Data'!$A:$A,0),1)</f>
        <v>42</v>
      </c>
      <c r="E698" s="7">
        <f t="shared" si="10"/>
        <v>220000</v>
      </c>
    </row>
    <row r="699" spans="1:5" x14ac:dyDescent="0.2">
      <c r="A699" s="2">
        <v>35462</v>
      </c>
      <c r="B699">
        <f>SUMIFS('FRED Graph'!$E:$E,'FRED Graph'!$B:$B,'Party Series Data'!$A699,'FRED Graph'!$C:$C,'Party Series Data'!B$1)</f>
        <v>312000</v>
      </c>
      <c r="C699">
        <f>SUMIFS('FRED Graph'!$E:$E,'FRED Graph'!$B:$B,'Party Series Data'!$A699,'FRED Graph'!$C:$C,'Party Series Data'!C$1)</f>
        <v>0</v>
      </c>
      <c r="D699">
        <f>INDEX('Presidential Data'!$C:$C,MATCH(YEAR(A699),'Presidential Data'!$A:$A,0),1)</f>
        <v>42</v>
      </c>
      <c r="E699" s="7">
        <f t="shared" si="10"/>
        <v>312000</v>
      </c>
    </row>
    <row r="700" spans="1:5" x14ac:dyDescent="0.2">
      <c r="A700" s="2">
        <v>35490</v>
      </c>
      <c r="B700">
        <f>SUMIFS('FRED Graph'!$E:$E,'FRED Graph'!$B:$B,'Party Series Data'!$A700,'FRED Graph'!$C:$C,'Party Series Data'!B$1)</f>
        <v>315000</v>
      </c>
      <c r="C700">
        <f>SUMIFS('FRED Graph'!$E:$E,'FRED Graph'!$B:$B,'Party Series Data'!$A700,'FRED Graph'!$C:$C,'Party Series Data'!C$1)</f>
        <v>0</v>
      </c>
      <c r="D700">
        <f>INDEX('Presidential Data'!$C:$C,MATCH(YEAR(A700),'Presidential Data'!$A:$A,0),1)</f>
        <v>42</v>
      </c>
      <c r="E700" s="7">
        <f t="shared" si="10"/>
        <v>315000</v>
      </c>
    </row>
    <row r="701" spans="1:5" x14ac:dyDescent="0.2">
      <c r="A701" s="2">
        <v>35521</v>
      </c>
      <c r="B701">
        <f>SUMIFS('FRED Graph'!$E:$E,'FRED Graph'!$B:$B,'Party Series Data'!$A701,'FRED Graph'!$C:$C,'Party Series Data'!B$1)</f>
        <v>296000</v>
      </c>
      <c r="C701">
        <f>SUMIFS('FRED Graph'!$E:$E,'FRED Graph'!$B:$B,'Party Series Data'!$A701,'FRED Graph'!$C:$C,'Party Series Data'!C$1)</f>
        <v>0</v>
      </c>
      <c r="D701">
        <f>INDEX('Presidential Data'!$C:$C,MATCH(YEAR(A701),'Presidential Data'!$A:$A,0),1)</f>
        <v>42</v>
      </c>
      <c r="E701" s="7">
        <f t="shared" si="10"/>
        <v>296000</v>
      </c>
    </row>
    <row r="702" spans="1:5" x14ac:dyDescent="0.2">
      <c r="A702" s="2">
        <v>35551</v>
      </c>
      <c r="B702">
        <f>SUMIFS('FRED Graph'!$E:$E,'FRED Graph'!$B:$B,'Party Series Data'!$A702,'FRED Graph'!$C:$C,'Party Series Data'!B$1)</f>
        <v>260000</v>
      </c>
      <c r="C702">
        <f>SUMIFS('FRED Graph'!$E:$E,'FRED Graph'!$B:$B,'Party Series Data'!$A702,'FRED Graph'!$C:$C,'Party Series Data'!C$1)</f>
        <v>0</v>
      </c>
      <c r="D702">
        <f>INDEX('Presidential Data'!$C:$C,MATCH(YEAR(A702),'Presidential Data'!$A:$A,0),1)</f>
        <v>42</v>
      </c>
      <c r="E702" s="7">
        <f t="shared" si="10"/>
        <v>260000</v>
      </c>
    </row>
    <row r="703" spans="1:5" x14ac:dyDescent="0.2">
      <c r="A703" s="2">
        <v>35582</v>
      </c>
      <c r="B703">
        <f>SUMIFS('FRED Graph'!$E:$E,'FRED Graph'!$B:$B,'Party Series Data'!$A703,'FRED Graph'!$C:$C,'Party Series Data'!B$1)</f>
        <v>268000</v>
      </c>
      <c r="C703">
        <f>SUMIFS('FRED Graph'!$E:$E,'FRED Graph'!$B:$B,'Party Series Data'!$A703,'FRED Graph'!$C:$C,'Party Series Data'!C$1)</f>
        <v>0</v>
      </c>
      <c r="D703">
        <f>INDEX('Presidential Data'!$C:$C,MATCH(YEAR(A703),'Presidential Data'!$A:$A,0),1)</f>
        <v>42</v>
      </c>
      <c r="E703" s="7">
        <f t="shared" si="10"/>
        <v>268000</v>
      </c>
    </row>
    <row r="704" spans="1:5" x14ac:dyDescent="0.2">
      <c r="A704" s="2">
        <v>35612</v>
      </c>
      <c r="B704">
        <f>SUMIFS('FRED Graph'!$E:$E,'FRED Graph'!$B:$B,'Party Series Data'!$A704,'FRED Graph'!$C:$C,'Party Series Data'!B$1)</f>
        <v>297000</v>
      </c>
      <c r="C704">
        <f>SUMIFS('FRED Graph'!$E:$E,'FRED Graph'!$B:$B,'Party Series Data'!$A704,'FRED Graph'!$C:$C,'Party Series Data'!C$1)</f>
        <v>0</v>
      </c>
      <c r="D704">
        <f>INDEX('Presidential Data'!$C:$C,MATCH(YEAR(A704),'Presidential Data'!$A:$A,0),1)</f>
        <v>42</v>
      </c>
      <c r="E704" s="7">
        <f t="shared" si="10"/>
        <v>297000</v>
      </c>
    </row>
    <row r="705" spans="1:5" x14ac:dyDescent="0.2">
      <c r="A705" s="2">
        <v>35643</v>
      </c>
      <c r="B705">
        <f>SUMIFS('FRED Graph'!$E:$E,'FRED Graph'!$B:$B,'Party Series Data'!$A705,'FRED Graph'!$C:$C,'Party Series Data'!B$1)</f>
        <v>-18000</v>
      </c>
      <c r="C705">
        <f>SUMIFS('FRED Graph'!$E:$E,'FRED Graph'!$B:$B,'Party Series Data'!$A705,'FRED Graph'!$C:$C,'Party Series Data'!C$1)</f>
        <v>0</v>
      </c>
      <c r="D705">
        <f>INDEX('Presidential Data'!$C:$C,MATCH(YEAR(A705),'Presidential Data'!$A:$A,0),1)</f>
        <v>42</v>
      </c>
      <c r="E705" s="7">
        <f t="shared" si="10"/>
        <v>-18000</v>
      </c>
    </row>
    <row r="706" spans="1:5" x14ac:dyDescent="0.2">
      <c r="A706" s="2">
        <v>35674</v>
      </c>
      <c r="B706">
        <f>SUMIFS('FRED Graph'!$E:$E,'FRED Graph'!$B:$B,'Party Series Data'!$A706,'FRED Graph'!$C:$C,'Party Series Data'!B$1)</f>
        <v>492000</v>
      </c>
      <c r="C706">
        <f>SUMIFS('FRED Graph'!$E:$E,'FRED Graph'!$B:$B,'Party Series Data'!$A706,'FRED Graph'!$C:$C,'Party Series Data'!C$1)</f>
        <v>0</v>
      </c>
      <c r="D706">
        <f>INDEX('Presidential Data'!$C:$C,MATCH(YEAR(A706),'Presidential Data'!$A:$A,0),1)</f>
        <v>42</v>
      </c>
      <c r="E706" s="7">
        <f t="shared" si="10"/>
        <v>492000</v>
      </c>
    </row>
    <row r="707" spans="1:5" x14ac:dyDescent="0.2">
      <c r="A707" s="2">
        <v>35704</v>
      </c>
      <c r="B707">
        <f>SUMIFS('FRED Graph'!$E:$E,'FRED Graph'!$B:$B,'Party Series Data'!$A707,'FRED Graph'!$C:$C,'Party Series Data'!B$1)</f>
        <v>344000</v>
      </c>
      <c r="C707">
        <f>SUMIFS('FRED Graph'!$E:$E,'FRED Graph'!$B:$B,'Party Series Data'!$A707,'FRED Graph'!$C:$C,'Party Series Data'!C$1)</f>
        <v>0</v>
      </c>
      <c r="D707">
        <f>INDEX('Presidential Data'!$C:$C,MATCH(YEAR(A707),'Presidential Data'!$A:$A,0),1)</f>
        <v>42</v>
      </c>
      <c r="E707" s="7">
        <f t="shared" ref="E707:E770" si="11">B707+C707</f>
        <v>344000</v>
      </c>
    </row>
    <row r="708" spans="1:5" x14ac:dyDescent="0.2">
      <c r="A708" s="2">
        <v>35735</v>
      </c>
      <c r="B708">
        <f>SUMIFS('FRED Graph'!$E:$E,'FRED Graph'!$B:$B,'Party Series Data'!$A708,'FRED Graph'!$C:$C,'Party Series Data'!B$1)</f>
        <v>306000</v>
      </c>
      <c r="C708">
        <f>SUMIFS('FRED Graph'!$E:$E,'FRED Graph'!$B:$B,'Party Series Data'!$A708,'FRED Graph'!$C:$C,'Party Series Data'!C$1)</f>
        <v>0</v>
      </c>
      <c r="D708">
        <f>INDEX('Presidential Data'!$C:$C,MATCH(YEAR(A708),'Presidential Data'!$A:$A,0),1)</f>
        <v>42</v>
      </c>
      <c r="E708" s="7">
        <f t="shared" si="11"/>
        <v>306000</v>
      </c>
    </row>
    <row r="709" spans="1:5" x14ac:dyDescent="0.2">
      <c r="A709" s="2">
        <v>35765</v>
      </c>
      <c r="B709">
        <f>SUMIFS('FRED Graph'!$E:$E,'FRED Graph'!$B:$B,'Party Series Data'!$A709,'FRED Graph'!$C:$C,'Party Series Data'!B$1)</f>
        <v>314000</v>
      </c>
      <c r="C709">
        <f>SUMIFS('FRED Graph'!$E:$E,'FRED Graph'!$B:$B,'Party Series Data'!$A709,'FRED Graph'!$C:$C,'Party Series Data'!C$1)</f>
        <v>0</v>
      </c>
      <c r="D709">
        <f>INDEX('Presidential Data'!$C:$C,MATCH(YEAR(A709),'Presidential Data'!$A:$A,0),1)</f>
        <v>42</v>
      </c>
      <c r="E709" s="7">
        <f t="shared" si="11"/>
        <v>314000</v>
      </c>
    </row>
    <row r="710" spans="1:5" x14ac:dyDescent="0.2">
      <c r="A710" s="2">
        <v>35796</v>
      </c>
      <c r="B710">
        <f>SUMIFS('FRED Graph'!$E:$E,'FRED Graph'!$B:$B,'Party Series Data'!$A710,'FRED Graph'!$C:$C,'Party Series Data'!B$1)</f>
        <v>263000</v>
      </c>
      <c r="C710">
        <f>SUMIFS('FRED Graph'!$E:$E,'FRED Graph'!$B:$B,'Party Series Data'!$A710,'FRED Graph'!$C:$C,'Party Series Data'!C$1)</f>
        <v>0</v>
      </c>
      <c r="D710">
        <f>INDEX('Presidential Data'!$C:$C,MATCH(YEAR(A710),'Presidential Data'!$A:$A,0),1)</f>
        <v>42</v>
      </c>
      <c r="E710" s="7">
        <f t="shared" si="11"/>
        <v>263000</v>
      </c>
    </row>
    <row r="711" spans="1:5" x14ac:dyDescent="0.2">
      <c r="A711" s="2">
        <v>35827</v>
      </c>
      <c r="B711">
        <f>SUMIFS('FRED Graph'!$E:$E,'FRED Graph'!$B:$B,'Party Series Data'!$A711,'FRED Graph'!$C:$C,'Party Series Data'!B$1)</f>
        <v>204000</v>
      </c>
      <c r="C711">
        <f>SUMIFS('FRED Graph'!$E:$E,'FRED Graph'!$B:$B,'Party Series Data'!$A711,'FRED Graph'!$C:$C,'Party Series Data'!C$1)</f>
        <v>0</v>
      </c>
      <c r="D711">
        <f>INDEX('Presidential Data'!$C:$C,MATCH(YEAR(A711),'Presidential Data'!$A:$A,0),1)</f>
        <v>42</v>
      </c>
      <c r="E711" s="7">
        <f t="shared" si="11"/>
        <v>204000</v>
      </c>
    </row>
    <row r="712" spans="1:5" x14ac:dyDescent="0.2">
      <c r="A712" s="2">
        <v>35855</v>
      </c>
      <c r="B712">
        <f>SUMIFS('FRED Graph'!$E:$E,'FRED Graph'!$B:$B,'Party Series Data'!$A712,'FRED Graph'!$C:$C,'Party Series Data'!B$1)</f>
        <v>148000</v>
      </c>
      <c r="C712">
        <f>SUMIFS('FRED Graph'!$E:$E,'FRED Graph'!$B:$B,'Party Series Data'!$A712,'FRED Graph'!$C:$C,'Party Series Data'!C$1)</f>
        <v>0</v>
      </c>
      <c r="D712">
        <f>INDEX('Presidential Data'!$C:$C,MATCH(YEAR(A712),'Presidential Data'!$A:$A,0),1)</f>
        <v>42</v>
      </c>
      <c r="E712" s="7">
        <f t="shared" si="11"/>
        <v>148000</v>
      </c>
    </row>
    <row r="713" spans="1:5" x14ac:dyDescent="0.2">
      <c r="A713" s="2">
        <v>35886</v>
      </c>
      <c r="B713">
        <f>SUMIFS('FRED Graph'!$E:$E,'FRED Graph'!$B:$B,'Party Series Data'!$A713,'FRED Graph'!$C:$C,'Party Series Data'!B$1)</f>
        <v>278000</v>
      </c>
      <c r="C713">
        <f>SUMIFS('FRED Graph'!$E:$E,'FRED Graph'!$B:$B,'Party Series Data'!$A713,'FRED Graph'!$C:$C,'Party Series Data'!C$1)</f>
        <v>0</v>
      </c>
      <c r="D713">
        <f>INDEX('Presidential Data'!$C:$C,MATCH(YEAR(A713),'Presidential Data'!$A:$A,0),1)</f>
        <v>42</v>
      </c>
      <c r="E713" s="7">
        <f t="shared" si="11"/>
        <v>278000</v>
      </c>
    </row>
    <row r="714" spans="1:5" x14ac:dyDescent="0.2">
      <c r="A714" s="2">
        <v>35916</v>
      </c>
      <c r="B714">
        <f>SUMIFS('FRED Graph'!$E:$E,'FRED Graph'!$B:$B,'Party Series Data'!$A714,'FRED Graph'!$C:$C,'Party Series Data'!B$1)</f>
        <v>402000</v>
      </c>
      <c r="C714">
        <f>SUMIFS('FRED Graph'!$E:$E,'FRED Graph'!$B:$B,'Party Series Data'!$A714,'FRED Graph'!$C:$C,'Party Series Data'!C$1)</f>
        <v>0</v>
      </c>
      <c r="D714">
        <f>INDEX('Presidential Data'!$C:$C,MATCH(YEAR(A714),'Presidential Data'!$A:$A,0),1)</f>
        <v>42</v>
      </c>
      <c r="E714" s="7">
        <f t="shared" si="11"/>
        <v>402000</v>
      </c>
    </row>
    <row r="715" spans="1:5" x14ac:dyDescent="0.2">
      <c r="A715" s="2">
        <v>35947</v>
      </c>
      <c r="B715">
        <f>SUMIFS('FRED Graph'!$E:$E,'FRED Graph'!$B:$B,'Party Series Data'!$A715,'FRED Graph'!$C:$C,'Party Series Data'!B$1)</f>
        <v>232000</v>
      </c>
      <c r="C715">
        <f>SUMIFS('FRED Graph'!$E:$E,'FRED Graph'!$B:$B,'Party Series Data'!$A715,'FRED Graph'!$C:$C,'Party Series Data'!C$1)</f>
        <v>0</v>
      </c>
      <c r="D715">
        <f>INDEX('Presidential Data'!$C:$C,MATCH(YEAR(A715),'Presidential Data'!$A:$A,0),1)</f>
        <v>42</v>
      </c>
      <c r="E715" s="7">
        <f t="shared" si="11"/>
        <v>232000</v>
      </c>
    </row>
    <row r="716" spans="1:5" x14ac:dyDescent="0.2">
      <c r="A716" s="2">
        <v>35977</v>
      </c>
      <c r="B716">
        <f>SUMIFS('FRED Graph'!$E:$E,'FRED Graph'!$B:$B,'Party Series Data'!$A716,'FRED Graph'!$C:$C,'Party Series Data'!B$1)</f>
        <v>129000</v>
      </c>
      <c r="C716">
        <f>SUMIFS('FRED Graph'!$E:$E,'FRED Graph'!$B:$B,'Party Series Data'!$A716,'FRED Graph'!$C:$C,'Party Series Data'!C$1)</f>
        <v>0</v>
      </c>
      <c r="D716">
        <f>INDEX('Presidential Data'!$C:$C,MATCH(YEAR(A716),'Presidential Data'!$A:$A,0),1)</f>
        <v>42</v>
      </c>
      <c r="E716" s="7">
        <f t="shared" si="11"/>
        <v>129000</v>
      </c>
    </row>
    <row r="717" spans="1:5" x14ac:dyDescent="0.2">
      <c r="A717" s="2">
        <v>36008</v>
      </c>
      <c r="B717">
        <f>SUMIFS('FRED Graph'!$E:$E,'FRED Graph'!$B:$B,'Party Series Data'!$A717,'FRED Graph'!$C:$C,'Party Series Data'!B$1)</f>
        <v>339000</v>
      </c>
      <c r="C717">
        <f>SUMIFS('FRED Graph'!$E:$E,'FRED Graph'!$B:$B,'Party Series Data'!$A717,'FRED Graph'!$C:$C,'Party Series Data'!C$1)</f>
        <v>0</v>
      </c>
      <c r="D717">
        <f>INDEX('Presidential Data'!$C:$C,MATCH(YEAR(A717),'Presidential Data'!$A:$A,0),1)</f>
        <v>42</v>
      </c>
      <c r="E717" s="7">
        <f t="shared" si="11"/>
        <v>339000</v>
      </c>
    </row>
    <row r="718" spans="1:5" x14ac:dyDescent="0.2">
      <c r="A718" s="2">
        <v>36039</v>
      </c>
      <c r="B718">
        <f>SUMIFS('FRED Graph'!$E:$E,'FRED Graph'!$B:$B,'Party Series Data'!$A718,'FRED Graph'!$C:$C,'Party Series Data'!B$1)</f>
        <v>208000</v>
      </c>
      <c r="C718">
        <f>SUMIFS('FRED Graph'!$E:$E,'FRED Graph'!$B:$B,'Party Series Data'!$A718,'FRED Graph'!$C:$C,'Party Series Data'!C$1)</f>
        <v>0</v>
      </c>
      <c r="D718">
        <f>INDEX('Presidential Data'!$C:$C,MATCH(YEAR(A718),'Presidential Data'!$A:$A,0),1)</f>
        <v>42</v>
      </c>
      <c r="E718" s="7">
        <f t="shared" si="11"/>
        <v>208000</v>
      </c>
    </row>
    <row r="719" spans="1:5" x14ac:dyDescent="0.2">
      <c r="A719" s="2">
        <v>36069</v>
      </c>
      <c r="B719">
        <f>SUMIFS('FRED Graph'!$E:$E,'FRED Graph'!$B:$B,'Party Series Data'!$A719,'FRED Graph'!$C:$C,'Party Series Data'!B$1)</f>
        <v>202000</v>
      </c>
      <c r="C719">
        <f>SUMIFS('FRED Graph'!$E:$E,'FRED Graph'!$B:$B,'Party Series Data'!$A719,'FRED Graph'!$C:$C,'Party Series Data'!C$1)</f>
        <v>0</v>
      </c>
      <c r="D719">
        <f>INDEX('Presidential Data'!$C:$C,MATCH(YEAR(A719),'Presidential Data'!$A:$A,0),1)</f>
        <v>42</v>
      </c>
      <c r="E719" s="7">
        <f t="shared" si="11"/>
        <v>202000</v>
      </c>
    </row>
    <row r="720" spans="1:5" x14ac:dyDescent="0.2">
      <c r="A720" s="2">
        <v>36100</v>
      </c>
      <c r="B720">
        <f>SUMIFS('FRED Graph'!$E:$E,'FRED Graph'!$B:$B,'Party Series Data'!$A720,'FRED Graph'!$C:$C,'Party Series Data'!B$1)</f>
        <v>277000</v>
      </c>
      <c r="C720">
        <f>SUMIFS('FRED Graph'!$E:$E,'FRED Graph'!$B:$B,'Party Series Data'!$A720,'FRED Graph'!$C:$C,'Party Series Data'!C$1)</f>
        <v>0</v>
      </c>
      <c r="D720">
        <f>INDEX('Presidential Data'!$C:$C,MATCH(YEAR(A720),'Presidential Data'!$A:$A,0),1)</f>
        <v>42</v>
      </c>
      <c r="E720" s="7">
        <f t="shared" si="11"/>
        <v>277000</v>
      </c>
    </row>
    <row r="721" spans="1:5" x14ac:dyDescent="0.2">
      <c r="A721" s="2">
        <v>36130</v>
      </c>
      <c r="B721">
        <f>SUMIFS('FRED Graph'!$E:$E,'FRED Graph'!$B:$B,'Party Series Data'!$A721,'FRED Graph'!$C:$C,'Party Series Data'!B$1)</f>
        <v>365000</v>
      </c>
      <c r="C721">
        <f>SUMIFS('FRED Graph'!$E:$E,'FRED Graph'!$B:$B,'Party Series Data'!$A721,'FRED Graph'!$C:$C,'Party Series Data'!C$1)</f>
        <v>0</v>
      </c>
      <c r="D721">
        <f>INDEX('Presidential Data'!$C:$C,MATCH(YEAR(A721),'Presidential Data'!$A:$A,0),1)</f>
        <v>42</v>
      </c>
      <c r="E721" s="7">
        <f t="shared" si="11"/>
        <v>365000</v>
      </c>
    </row>
    <row r="722" spans="1:5" x14ac:dyDescent="0.2">
      <c r="A722" s="2">
        <v>36161</v>
      </c>
      <c r="B722">
        <f>SUMIFS('FRED Graph'!$E:$E,'FRED Graph'!$B:$B,'Party Series Data'!$A722,'FRED Graph'!$C:$C,'Party Series Data'!B$1)</f>
        <v>106000</v>
      </c>
      <c r="C722">
        <f>SUMIFS('FRED Graph'!$E:$E,'FRED Graph'!$B:$B,'Party Series Data'!$A722,'FRED Graph'!$C:$C,'Party Series Data'!C$1)</f>
        <v>0</v>
      </c>
      <c r="D722">
        <f>INDEX('Presidential Data'!$C:$C,MATCH(YEAR(A722),'Presidential Data'!$A:$A,0),1)</f>
        <v>42</v>
      </c>
      <c r="E722" s="7">
        <f t="shared" si="11"/>
        <v>106000</v>
      </c>
    </row>
    <row r="723" spans="1:5" x14ac:dyDescent="0.2">
      <c r="A723" s="2">
        <v>36192</v>
      </c>
      <c r="B723">
        <f>SUMIFS('FRED Graph'!$E:$E,'FRED Graph'!$B:$B,'Party Series Data'!$A723,'FRED Graph'!$C:$C,'Party Series Data'!B$1)</f>
        <v>418000</v>
      </c>
      <c r="C723">
        <f>SUMIFS('FRED Graph'!$E:$E,'FRED Graph'!$B:$B,'Party Series Data'!$A723,'FRED Graph'!$C:$C,'Party Series Data'!C$1)</f>
        <v>0</v>
      </c>
      <c r="D723">
        <f>INDEX('Presidential Data'!$C:$C,MATCH(YEAR(A723),'Presidential Data'!$A:$A,0),1)</f>
        <v>42</v>
      </c>
      <c r="E723" s="7">
        <f t="shared" si="11"/>
        <v>418000</v>
      </c>
    </row>
    <row r="724" spans="1:5" x14ac:dyDescent="0.2">
      <c r="A724" s="2">
        <v>36220</v>
      </c>
      <c r="B724">
        <f>SUMIFS('FRED Graph'!$E:$E,'FRED Graph'!$B:$B,'Party Series Data'!$A724,'FRED Graph'!$C:$C,'Party Series Data'!B$1)</f>
        <v>107000</v>
      </c>
      <c r="C724">
        <f>SUMIFS('FRED Graph'!$E:$E,'FRED Graph'!$B:$B,'Party Series Data'!$A724,'FRED Graph'!$C:$C,'Party Series Data'!C$1)</f>
        <v>0</v>
      </c>
      <c r="D724">
        <f>INDEX('Presidential Data'!$C:$C,MATCH(YEAR(A724),'Presidential Data'!$A:$A,0),1)</f>
        <v>42</v>
      </c>
      <c r="E724" s="7">
        <f t="shared" si="11"/>
        <v>107000</v>
      </c>
    </row>
    <row r="725" spans="1:5" x14ac:dyDescent="0.2">
      <c r="A725" s="2">
        <v>36251</v>
      </c>
      <c r="B725">
        <f>SUMIFS('FRED Graph'!$E:$E,'FRED Graph'!$B:$B,'Party Series Data'!$A725,'FRED Graph'!$C:$C,'Party Series Data'!B$1)</f>
        <v>370000</v>
      </c>
      <c r="C725">
        <f>SUMIFS('FRED Graph'!$E:$E,'FRED Graph'!$B:$B,'Party Series Data'!$A725,'FRED Graph'!$C:$C,'Party Series Data'!C$1)</f>
        <v>0</v>
      </c>
      <c r="D725">
        <f>INDEX('Presidential Data'!$C:$C,MATCH(YEAR(A725),'Presidential Data'!$A:$A,0),1)</f>
        <v>42</v>
      </c>
      <c r="E725" s="7">
        <f t="shared" si="11"/>
        <v>370000</v>
      </c>
    </row>
    <row r="726" spans="1:5" x14ac:dyDescent="0.2">
      <c r="A726" s="2">
        <v>36281</v>
      </c>
      <c r="B726">
        <f>SUMIFS('FRED Graph'!$E:$E,'FRED Graph'!$B:$B,'Party Series Data'!$A726,'FRED Graph'!$C:$C,'Party Series Data'!B$1)</f>
        <v>211000</v>
      </c>
      <c r="C726">
        <f>SUMIFS('FRED Graph'!$E:$E,'FRED Graph'!$B:$B,'Party Series Data'!$A726,'FRED Graph'!$C:$C,'Party Series Data'!C$1)</f>
        <v>0</v>
      </c>
      <c r="D726">
        <f>INDEX('Presidential Data'!$C:$C,MATCH(YEAR(A726),'Presidential Data'!$A:$A,0),1)</f>
        <v>42</v>
      </c>
      <c r="E726" s="7">
        <f t="shared" si="11"/>
        <v>211000</v>
      </c>
    </row>
    <row r="727" spans="1:5" x14ac:dyDescent="0.2">
      <c r="A727" s="2">
        <v>36312</v>
      </c>
      <c r="B727">
        <f>SUMIFS('FRED Graph'!$E:$E,'FRED Graph'!$B:$B,'Party Series Data'!$A727,'FRED Graph'!$C:$C,'Party Series Data'!B$1)</f>
        <v>281000</v>
      </c>
      <c r="C727">
        <f>SUMIFS('FRED Graph'!$E:$E,'FRED Graph'!$B:$B,'Party Series Data'!$A727,'FRED Graph'!$C:$C,'Party Series Data'!C$1)</f>
        <v>0</v>
      </c>
      <c r="D727">
        <f>INDEX('Presidential Data'!$C:$C,MATCH(YEAR(A727),'Presidential Data'!$A:$A,0),1)</f>
        <v>42</v>
      </c>
      <c r="E727" s="7">
        <f t="shared" si="11"/>
        <v>281000</v>
      </c>
    </row>
    <row r="728" spans="1:5" x14ac:dyDescent="0.2">
      <c r="A728" s="2">
        <v>36342</v>
      </c>
      <c r="B728">
        <f>SUMIFS('FRED Graph'!$E:$E,'FRED Graph'!$B:$B,'Party Series Data'!$A728,'FRED Graph'!$C:$C,'Party Series Data'!B$1)</f>
        <v>325000</v>
      </c>
      <c r="C728">
        <f>SUMIFS('FRED Graph'!$E:$E,'FRED Graph'!$B:$B,'Party Series Data'!$A728,'FRED Graph'!$C:$C,'Party Series Data'!C$1)</f>
        <v>0</v>
      </c>
      <c r="D728">
        <f>INDEX('Presidential Data'!$C:$C,MATCH(YEAR(A728),'Presidential Data'!$A:$A,0),1)</f>
        <v>42</v>
      </c>
      <c r="E728" s="7">
        <f t="shared" si="11"/>
        <v>325000</v>
      </c>
    </row>
    <row r="729" spans="1:5" x14ac:dyDescent="0.2">
      <c r="A729" s="2">
        <v>36373</v>
      </c>
      <c r="B729">
        <f>SUMIFS('FRED Graph'!$E:$E,'FRED Graph'!$B:$B,'Party Series Data'!$A729,'FRED Graph'!$C:$C,'Party Series Data'!B$1)</f>
        <v>155000</v>
      </c>
      <c r="C729">
        <f>SUMIFS('FRED Graph'!$E:$E,'FRED Graph'!$B:$B,'Party Series Data'!$A729,'FRED Graph'!$C:$C,'Party Series Data'!C$1)</f>
        <v>0</v>
      </c>
      <c r="D729">
        <f>INDEX('Presidential Data'!$C:$C,MATCH(YEAR(A729),'Presidential Data'!$A:$A,0),1)</f>
        <v>42</v>
      </c>
      <c r="E729" s="7">
        <f t="shared" si="11"/>
        <v>155000</v>
      </c>
    </row>
    <row r="730" spans="1:5" x14ac:dyDescent="0.2">
      <c r="A730" s="2">
        <v>36404</v>
      </c>
      <c r="B730">
        <f>SUMIFS('FRED Graph'!$E:$E,'FRED Graph'!$B:$B,'Party Series Data'!$A730,'FRED Graph'!$C:$C,'Party Series Data'!B$1)</f>
        <v>203000</v>
      </c>
      <c r="C730">
        <f>SUMIFS('FRED Graph'!$E:$E,'FRED Graph'!$B:$B,'Party Series Data'!$A730,'FRED Graph'!$C:$C,'Party Series Data'!C$1)</f>
        <v>0</v>
      </c>
      <c r="D730">
        <f>INDEX('Presidential Data'!$C:$C,MATCH(YEAR(A730),'Presidential Data'!$A:$A,0),1)</f>
        <v>42</v>
      </c>
      <c r="E730" s="7">
        <f t="shared" si="11"/>
        <v>203000</v>
      </c>
    </row>
    <row r="731" spans="1:5" x14ac:dyDescent="0.2">
      <c r="A731" s="2">
        <v>36434</v>
      </c>
      <c r="B731">
        <f>SUMIFS('FRED Graph'!$E:$E,'FRED Graph'!$B:$B,'Party Series Data'!$A731,'FRED Graph'!$C:$C,'Party Series Data'!B$1)</f>
        <v>405000</v>
      </c>
      <c r="C731">
        <f>SUMIFS('FRED Graph'!$E:$E,'FRED Graph'!$B:$B,'Party Series Data'!$A731,'FRED Graph'!$C:$C,'Party Series Data'!C$1)</f>
        <v>0</v>
      </c>
      <c r="D731">
        <f>INDEX('Presidential Data'!$C:$C,MATCH(YEAR(A731),'Presidential Data'!$A:$A,0),1)</f>
        <v>42</v>
      </c>
      <c r="E731" s="7">
        <f t="shared" si="11"/>
        <v>405000</v>
      </c>
    </row>
    <row r="732" spans="1:5" x14ac:dyDescent="0.2">
      <c r="A732" s="2">
        <v>36465</v>
      </c>
      <c r="B732">
        <f>SUMIFS('FRED Graph'!$E:$E,'FRED Graph'!$B:$B,'Party Series Data'!$A732,'FRED Graph'!$C:$C,'Party Series Data'!B$1)</f>
        <v>289000</v>
      </c>
      <c r="C732">
        <f>SUMIFS('FRED Graph'!$E:$E,'FRED Graph'!$B:$B,'Party Series Data'!$A732,'FRED Graph'!$C:$C,'Party Series Data'!C$1)</f>
        <v>0</v>
      </c>
      <c r="D732">
        <f>INDEX('Presidential Data'!$C:$C,MATCH(YEAR(A732),'Presidential Data'!$A:$A,0),1)</f>
        <v>42</v>
      </c>
      <c r="E732" s="7">
        <f t="shared" si="11"/>
        <v>289000</v>
      </c>
    </row>
    <row r="733" spans="1:5" x14ac:dyDescent="0.2">
      <c r="A733" s="2">
        <v>36495</v>
      </c>
      <c r="B733">
        <f>SUMIFS('FRED Graph'!$E:$E,'FRED Graph'!$B:$B,'Party Series Data'!$A733,'FRED Graph'!$C:$C,'Party Series Data'!B$1)</f>
        <v>306000</v>
      </c>
      <c r="C733">
        <f>SUMIFS('FRED Graph'!$E:$E,'FRED Graph'!$B:$B,'Party Series Data'!$A733,'FRED Graph'!$C:$C,'Party Series Data'!C$1)</f>
        <v>0</v>
      </c>
      <c r="D733">
        <f>INDEX('Presidential Data'!$C:$C,MATCH(YEAR(A733),'Presidential Data'!$A:$A,0),1)</f>
        <v>42</v>
      </c>
      <c r="E733" s="7">
        <f t="shared" si="11"/>
        <v>306000</v>
      </c>
    </row>
    <row r="734" spans="1:5" x14ac:dyDescent="0.2">
      <c r="A734" s="2">
        <v>36526</v>
      </c>
      <c r="B734">
        <f>SUMIFS('FRED Graph'!$E:$E,'FRED Graph'!$B:$B,'Party Series Data'!$A734,'FRED Graph'!$C:$C,'Party Series Data'!B$1)</f>
        <v>233000</v>
      </c>
      <c r="C734">
        <f>SUMIFS('FRED Graph'!$E:$E,'FRED Graph'!$B:$B,'Party Series Data'!$A734,'FRED Graph'!$C:$C,'Party Series Data'!C$1)</f>
        <v>0</v>
      </c>
      <c r="D734">
        <f>INDEX('Presidential Data'!$C:$C,MATCH(YEAR(A734),'Presidential Data'!$A:$A,0),1)</f>
        <v>42</v>
      </c>
      <c r="E734" s="7">
        <f t="shared" si="11"/>
        <v>233000</v>
      </c>
    </row>
    <row r="735" spans="1:5" x14ac:dyDescent="0.2">
      <c r="A735" s="2">
        <v>36557</v>
      </c>
      <c r="B735">
        <f>SUMIFS('FRED Graph'!$E:$E,'FRED Graph'!$B:$B,'Party Series Data'!$A735,'FRED Graph'!$C:$C,'Party Series Data'!B$1)</f>
        <v>119000</v>
      </c>
      <c r="C735">
        <f>SUMIFS('FRED Graph'!$E:$E,'FRED Graph'!$B:$B,'Party Series Data'!$A735,'FRED Graph'!$C:$C,'Party Series Data'!C$1)</f>
        <v>0</v>
      </c>
      <c r="D735">
        <f>INDEX('Presidential Data'!$C:$C,MATCH(YEAR(A735),'Presidential Data'!$A:$A,0),1)</f>
        <v>42</v>
      </c>
      <c r="E735" s="7">
        <f t="shared" si="11"/>
        <v>119000</v>
      </c>
    </row>
    <row r="736" spans="1:5" x14ac:dyDescent="0.2">
      <c r="A736" s="2">
        <v>36586</v>
      </c>
      <c r="B736">
        <f>SUMIFS('FRED Graph'!$E:$E,'FRED Graph'!$B:$B,'Party Series Data'!$A736,'FRED Graph'!$C:$C,'Party Series Data'!B$1)</f>
        <v>472000</v>
      </c>
      <c r="C736">
        <f>SUMIFS('FRED Graph'!$E:$E,'FRED Graph'!$B:$B,'Party Series Data'!$A736,'FRED Graph'!$C:$C,'Party Series Data'!C$1)</f>
        <v>0</v>
      </c>
      <c r="D736">
        <f>INDEX('Presidential Data'!$C:$C,MATCH(YEAR(A736),'Presidential Data'!$A:$A,0),1)</f>
        <v>42</v>
      </c>
      <c r="E736" s="7">
        <f t="shared" si="11"/>
        <v>472000</v>
      </c>
    </row>
    <row r="737" spans="1:5" x14ac:dyDescent="0.2">
      <c r="A737" s="2">
        <v>36617</v>
      </c>
      <c r="B737">
        <f>SUMIFS('FRED Graph'!$E:$E,'FRED Graph'!$B:$B,'Party Series Data'!$A737,'FRED Graph'!$C:$C,'Party Series Data'!B$1)</f>
        <v>292000</v>
      </c>
      <c r="C737">
        <f>SUMIFS('FRED Graph'!$E:$E,'FRED Graph'!$B:$B,'Party Series Data'!$A737,'FRED Graph'!$C:$C,'Party Series Data'!C$1)</f>
        <v>0</v>
      </c>
      <c r="D737">
        <f>INDEX('Presidential Data'!$C:$C,MATCH(YEAR(A737),'Presidential Data'!$A:$A,0),1)</f>
        <v>42</v>
      </c>
      <c r="E737" s="7">
        <f t="shared" si="11"/>
        <v>292000</v>
      </c>
    </row>
    <row r="738" spans="1:5" x14ac:dyDescent="0.2">
      <c r="A738" s="2">
        <v>36647</v>
      </c>
      <c r="B738">
        <f>SUMIFS('FRED Graph'!$E:$E,'FRED Graph'!$B:$B,'Party Series Data'!$A738,'FRED Graph'!$C:$C,'Party Series Data'!B$1)</f>
        <v>217000</v>
      </c>
      <c r="C738">
        <f>SUMIFS('FRED Graph'!$E:$E,'FRED Graph'!$B:$B,'Party Series Data'!$A738,'FRED Graph'!$C:$C,'Party Series Data'!C$1)</f>
        <v>0</v>
      </c>
      <c r="D738">
        <f>INDEX('Presidential Data'!$C:$C,MATCH(YEAR(A738),'Presidential Data'!$A:$A,0),1)</f>
        <v>42</v>
      </c>
      <c r="E738" s="7">
        <f t="shared" si="11"/>
        <v>217000</v>
      </c>
    </row>
    <row r="739" spans="1:5" x14ac:dyDescent="0.2">
      <c r="A739" s="2">
        <v>36678</v>
      </c>
      <c r="B739">
        <f>SUMIFS('FRED Graph'!$E:$E,'FRED Graph'!$B:$B,'Party Series Data'!$A739,'FRED Graph'!$C:$C,'Party Series Data'!B$1)</f>
        <v>-44000</v>
      </c>
      <c r="C739">
        <f>SUMIFS('FRED Graph'!$E:$E,'FRED Graph'!$B:$B,'Party Series Data'!$A739,'FRED Graph'!$C:$C,'Party Series Data'!C$1)</f>
        <v>0</v>
      </c>
      <c r="D739">
        <f>INDEX('Presidential Data'!$C:$C,MATCH(YEAR(A739),'Presidential Data'!$A:$A,0),1)</f>
        <v>42</v>
      </c>
      <c r="E739" s="7">
        <f t="shared" si="11"/>
        <v>-44000</v>
      </c>
    </row>
    <row r="740" spans="1:5" x14ac:dyDescent="0.2">
      <c r="A740" s="2">
        <v>36708</v>
      </c>
      <c r="B740">
        <f>SUMIFS('FRED Graph'!$E:$E,'FRED Graph'!$B:$B,'Party Series Data'!$A740,'FRED Graph'!$C:$C,'Party Series Data'!B$1)</f>
        <v>175000</v>
      </c>
      <c r="C740">
        <f>SUMIFS('FRED Graph'!$E:$E,'FRED Graph'!$B:$B,'Party Series Data'!$A740,'FRED Graph'!$C:$C,'Party Series Data'!C$1)</f>
        <v>0</v>
      </c>
      <c r="D740">
        <f>INDEX('Presidential Data'!$C:$C,MATCH(YEAR(A740),'Presidential Data'!$A:$A,0),1)</f>
        <v>42</v>
      </c>
      <c r="E740" s="7">
        <f t="shared" si="11"/>
        <v>175000</v>
      </c>
    </row>
    <row r="741" spans="1:5" x14ac:dyDescent="0.2">
      <c r="A741" s="2">
        <v>36739</v>
      </c>
      <c r="B741">
        <f>SUMIFS('FRED Graph'!$E:$E,'FRED Graph'!$B:$B,'Party Series Data'!$A741,'FRED Graph'!$C:$C,'Party Series Data'!B$1)</f>
        <v>-6000</v>
      </c>
      <c r="C741">
        <f>SUMIFS('FRED Graph'!$E:$E,'FRED Graph'!$B:$B,'Party Series Data'!$A741,'FRED Graph'!$C:$C,'Party Series Data'!C$1)</f>
        <v>0</v>
      </c>
      <c r="D741">
        <f>INDEX('Presidential Data'!$C:$C,MATCH(YEAR(A741),'Presidential Data'!$A:$A,0),1)</f>
        <v>42</v>
      </c>
      <c r="E741" s="7">
        <f t="shared" si="11"/>
        <v>-6000</v>
      </c>
    </row>
    <row r="742" spans="1:5" x14ac:dyDescent="0.2">
      <c r="A742" s="2">
        <v>36770</v>
      </c>
      <c r="B742">
        <f>SUMIFS('FRED Graph'!$E:$E,'FRED Graph'!$B:$B,'Party Series Data'!$A742,'FRED Graph'!$C:$C,'Party Series Data'!B$1)</f>
        <v>123000</v>
      </c>
      <c r="C742">
        <f>SUMIFS('FRED Graph'!$E:$E,'FRED Graph'!$B:$B,'Party Series Data'!$A742,'FRED Graph'!$C:$C,'Party Series Data'!C$1)</f>
        <v>0</v>
      </c>
      <c r="D742">
        <f>INDEX('Presidential Data'!$C:$C,MATCH(YEAR(A742),'Presidential Data'!$A:$A,0),1)</f>
        <v>42</v>
      </c>
      <c r="E742" s="7">
        <f t="shared" si="11"/>
        <v>123000</v>
      </c>
    </row>
    <row r="743" spans="1:5" x14ac:dyDescent="0.2">
      <c r="A743" s="2">
        <v>36800</v>
      </c>
      <c r="B743">
        <f>SUMIFS('FRED Graph'!$E:$E,'FRED Graph'!$B:$B,'Party Series Data'!$A743,'FRED Graph'!$C:$C,'Party Series Data'!B$1)</f>
        <v>-2000</v>
      </c>
      <c r="C743">
        <f>SUMIFS('FRED Graph'!$E:$E,'FRED Graph'!$B:$B,'Party Series Data'!$A743,'FRED Graph'!$C:$C,'Party Series Data'!C$1)</f>
        <v>0</v>
      </c>
      <c r="D743">
        <f>INDEX('Presidential Data'!$C:$C,MATCH(YEAR(A743),'Presidential Data'!$A:$A,0),1)</f>
        <v>42</v>
      </c>
      <c r="E743" s="7">
        <f t="shared" si="11"/>
        <v>-2000</v>
      </c>
    </row>
    <row r="744" spans="1:5" x14ac:dyDescent="0.2">
      <c r="A744" s="2">
        <v>36831</v>
      </c>
      <c r="B744">
        <f>SUMIFS('FRED Graph'!$E:$E,'FRED Graph'!$B:$B,'Party Series Data'!$A744,'FRED Graph'!$C:$C,'Party Series Data'!B$1)</f>
        <v>205000</v>
      </c>
      <c r="C744">
        <f>SUMIFS('FRED Graph'!$E:$E,'FRED Graph'!$B:$B,'Party Series Data'!$A744,'FRED Graph'!$C:$C,'Party Series Data'!C$1)</f>
        <v>0</v>
      </c>
      <c r="D744">
        <f>INDEX('Presidential Data'!$C:$C,MATCH(YEAR(A744),'Presidential Data'!$A:$A,0),1)</f>
        <v>42</v>
      </c>
      <c r="E744" s="7">
        <f t="shared" si="11"/>
        <v>205000</v>
      </c>
    </row>
    <row r="745" spans="1:5" x14ac:dyDescent="0.2">
      <c r="A745" s="2">
        <v>36861</v>
      </c>
      <c r="B745">
        <f>SUMIFS('FRED Graph'!$E:$E,'FRED Graph'!$B:$B,'Party Series Data'!$A745,'FRED Graph'!$C:$C,'Party Series Data'!B$1)</f>
        <v>153000</v>
      </c>
      <c r="C745">
        <f>SUMIFS('FRED Graph'!$E:$E,'FRED Graph'!$B:$B,'Party Series Data'!$A745,'FRED Graph'!$C:$C,'Party Series Data'!C$1)</f>
        <v>0</v>
      </c>
      <c r="D745">
        <f>INDEX('Presidential Data'!$C:$C,MATCH(YEAR(A745),'Presidential Data'!$A:$A,0),1)</f>
        <v>42</v>
      </c>
      <c r="E745" s="7">
        <f t="shared" si="11"/>
        <v>153000</v>
      </c>
    </row>
    <row r="746" spans="1:5" x14ac:dyDescent="0.2">
      <c r="A746" s="2">
        <v>36892</v>
      </c>
      <c r="B746">
        <f>SUMIFS('FRED Graph'!$E:$E,'FRED Graph'!$B:$B,'Party Series Data'!$A746,'FRED Graph'!$C:$C,'Party Series Data'!B$1)</f>
        <v>0</v>
      </c>
      <c r="C746">
        <f>SUMIFS('FRED Graph'!$E:$E,'FRED Graph'!$B:$B,'Party Series Data'!$A746,'FRED Graph'!$C:$C,'Party Series Data'!C$1)</f>
        <v>-11000</v>
      </c>
      <c r="D746">
        <f>INDEX('Presidential Data'!$C:$C,MATCH(YEAR(A746),'Presidential Data'!$A:$A,0),1)</f>
        <v>43</v>
      </c>
      <c r="E746" s="7">
        <f t="shared" si="11"/>
        <v>-11000</v>
      </c>
    </row>
    <row r="747" spans="1:5" x14ac:dyDescent="0.2">
      <c r="A747" s="2">
        <v>36923</v>
      </c>
      <c r="B747">
        <f>SUMIFS('FRED Graph'!$E:$E,'FRED Graph'!$B:$B,'Party Series Data'!$A747,'FRED Graph'!$C:$C,'Party Series Data'!B$1)</f>
        <v>0</v>
      </c>
      <c r="C747">
        <f>SUMIFS('FRED Graph'!$E:$E,'FRED Graph'!$B:$B,'Party Series Data'!$A747,'FRED Graph'!$C:$C,'Party Series Data'!C$1)</f>
        <v>91000</v>
      </c>
      <c r="D747">
        <f>INDEX('Presidential Data'!$C:$C,MATCH(YEAR(A747),'Presidential Data'!$A:$A,0),1)</f>
        <v>43</v>
      </c>
      <c r="E747" s="7">
        <f t="shared" si="11"/>
        <v>91000</v>
      </c>
    </row>
    <row r="748" spans="1:5" x14ac:dyDescent="0.2">
      <c r="A748" s="2">
        <v>36951</v>
      </c>
      <c r="B748">
        <f>SUMIFS('FRED Graph'!$E:$E,'FRED Graph'!$B:$B,'Party Series Data'!$A748,'FRED Graph'!$C:$C,'Party Series Data'!B$1)</f>
        <v>0</v>
      </c>
      <c r="C748">
        <f>SUMIFS('FRED Graph'!$E:$E,'FRED Graph'!$B:$B,'Party Series Data'!$A748,'FRED Graph'!$C:$C,'Party Series Data'!C$1)</f>
        <v>-42000</v>
      </c>
      <c r="D748">
        <f>INDEX('Presidential Data'!$C:$C,MATCH(YEAR(A748),'Presidential Data'!$A:$A,0),1)</f>
        <v>43</v>
      </c>
      <c r="E748" s="7">
        <f t="shared" si="11"/>
        <v>-42000</v>
      </c>
    </row>
    <row r="749" spans="1:5" x14ac:dyDescent="0.2">
      <c r="A749" s="2">
        <v>36982</v>
      </c>
      <c r="B749">
        <f>SUMIFS('FRED Graph'!$E:$E,'FRED Graph'!$B:$B,'Party Series Data'!$A749,'FRED Graph'!$C:$C,'Party Series Data'!B$1)</f>
        <v>0</v>
      </c>
      <c r="C749">
        <f>SUMIFS('FRED Graph'!$E:$E,'FRED Graph'!$B:$B,'Party Series Data'!$A749,'FRED Graph'!$C:$C,'Party Series Data'!C$1)</f>
        <v>-284000</v>
      </c>
      <c r="D749">
        <f>INDEX('Presidential Data'!$C:$C,MATCH(YEAR(A749),'Presidential Data'!$A:$A,0),1)</f>
        <v>43</v>
      </c>
      <c r="E749" s="7">
        <f t="shared" si="11"/>
        <v>-284000</v>
      </c>
    </row>
    <row r="750" spans="1:5" x14ac:dyDescent="0.2">
      <c r="A750" s="2">
        <v>37012</v>
      </c>
      <c r="B750">
        <f>SUMIFS('FRED Graph'!$E:$E,'FRED Graph'!$B:$B,'Party Series Data'!$A750,'FRED Graph'!$C:$C,'Party Series Data'!B$1)</f>
        <v>0</v>
      </c>
      <c r="C750">
        <f>SUMIFS('FRED Graph'!$E:$E,'FRED Graph'!$B:$B,'Party Series Data'!$A750,'FRED Graph'!$C:$C,'Party Series Data'!C$1)</f>
        <v>-53000</v>
      </c>
      <c r="D750">
        <f>INDEX('Presidential Data'!$C:$C,MATCH(YEAR(A750),'Presidential Data'!$A:$A,0),1)</f>
        <v>43</v>
      </c>
      <c r="E750" s="7">
        <f t="shared" si="11"/>
        <v>-53000</v>
      </c>
    </row>
    <row r="751" spans="1:5" x14ac:dyDescent="0.2">
      <c r="A751" s="2">
        <v>37043</v>
      </c>
      <c r="B751">
        <f>SUMIFS('FRED Graph'!$E:$E,'FRED Graph'!$B:$B,'Party Series Data'!$A751,'FRED Graph'!$C:$C,'Party Series Data'!B$1)</f>
        <v>0</v>
      </c>
      <c r="C751">
        <f>SUMIFS('FRED Graph'!$E:$E,'FRED Graph'!$B:$B,'Party Series Data'!$A751,'FRED Graph'!$C:$C,'Party Series Data'!C$1)</f>
        <v>-111000</v>
      </c>
      <c r="D751">
        <f>INDEX('Presidential Data'!$C:$C,MATCH(YEAR(A751),'Presidential Data'!$A:$A,0),1)</f>
        <v>43</v>
      </c>
      <c r="E751" s="7">
        <f t="shared" si="11"/>
        <v>-111000</v>
      </c>
    </row>
    <row r="752" spans="1:5" x14ac:dyDescent="0.2">
      <c r="A752" s="2">
        <v>37073</v>
      </c>
      <c r="B752">
        <f>SUMIFS('FRED Graph'!$E:$E,'FRED Graph'!$B:$B,'Party Series Data'!$A752,'FRED Graph'!$C:$C,'Party Series Data'!B$1)</f>
        <v>0</v>
      </c>
      <c r="C752">
        <f>SUMIFS('FRED Graph'!$E:$E,'FRED Graph'!$B:$B,'Party Series Data'!$A752,'FRED Graph'!$C:$C,'Party Series Data'!C$1)</f>
        <v>-122000</v>
      </c>
      <c r="D752">
        <f>INDEX('Presidential Data'!$C:$C,MATCH(YEAR(A752),'Presidential Data'!$A:$A,0),1)</f>
        <v>43</v>
      </c>
      <c r="E752" s="7">
        <f t="shared" si="11"/>
        <v>-122000</v>
      </c>
    </row>
    <row r="753" spans="1:5" x14ac:dyDescent="0.2">
      <c r="A753" s="2">
        <v>37104</v>
      </c>
      <c r="B753">
        <f>SUMIFS('FRED Graph'!$E:$E,'FRED Graph'!$B:$B,'Party Series Data'!$A753,'FRED Graph'!$C:$C,'Party Series Data'!B$1)</f>
        <v>0</v>
      </c>
      <c r="C753">
        <f>SUMIFS('FRED Graph'!$E:$E,'FRED Graph'!$B:$B,'Party Series Data'!$A753,'FRED Graph'!$C:$C,'Party Series Data'!C$1)</f>
        <v>-149000</v>
      </c>
      <c r="D753">
        <f>INDEX('Presidential Data'!$C:$C,MATCH(YEAR(A753),'Presidential Data'!$A:$A,0),1)</f>
        <v>43</v>
      </c>
      <c r="E753" s="7">
        <f t="shared" si="11"/>
        <v>-149000</v>
      </c>
    </row>
    <row r="754" spans="1:5" x14ac:dyDescent="0.2">
      <c r="A754" s="2">
        <v>37135</v>
      </c>
      <c r="B754">
        <f>SUMIFS('FRED Graph'!$E:$E,'FRED Graph'!$B:$B,'Party Series Data'!$A754,'FRED Graph'!$C:$C,'Party Series Data'!B$1)</f>
        <v>0</v>
      </c>
      <c r="C754">
        <f>SUMIFS('FRED Graph'!$E:$E,'FRED Graph'!$B:$B,'Party Series Data'!$A754,'FRED Graph'!$C:$C,'Party Series Data'!C$1)</f>
        <v>-257000</v>
      </c>
      <c r="D754">
        <f>INDEX('Presidential Data'!$C:$C,MATCH(YEAR(A754),'Presidential Data'!$A:$A,0),1)</f>
        <v>43</v>
      </c>
      <c r="E754" s="7">
        <f t="shared" si="11"/>
        <v>-257000</v>
      </c>
    </row>
    <row r="755" spans="1:5" x14ac:dyDescent="0.2">
      <c r="A755" s="2">
        <v>37165</v>
      </c>
      <c r="B755">
        <f>SUMIFS('FRED Graph'!$E:$E,'FRED Graph'!$B:$B,'Party Series Data'!$A755,'FRED Graph'!$C:$C,'Party Series Data'!B$1)</f>
        <v>0</v>
      </c>
      <c r="C755">
        <f>SUMIFS('FRED Graph'!$E:$E,'FRED Graph'!$B:$B,'Party Series Data'!$A755,'FRED Graph'!$C:$C,'Party Series Data'!C$1)</f>
        <v>-317000</v>
      </c>
      <c r="D755">
        <f>INDEX('Presidential Data'!$C:$C,MATCH(YEAR(A755),'Presidential Data'!$A:$A,0),1)</f>
        <v>43</v>
      </c>
      <c r="E755" s="7">
        <f t="shared" si="11"/>
        <v>-317000</v>
      </c>
    </row>
    <row r="756" spans="1:5" x14ac:dyDescent="0.2">
      <c r="A756" s="2">
        <v>37196</v>
      </c>
      <c r="B756">
        <f>SUMIFS('FRED Graph'!$E:$E,'FRED Graph'!$B:$B,'Party Series Data'!$A756,'FRED Graph'!$C:$C,'Party Series Data'!B$1)</f>
        <v>0</v>
      </c>
      <c r="C756">
        <f>SUMIFS('FRED Graph'!$E:$E,'FRED Graph'!$B:$B,'Party Series Data'!$A756,'FRED Graph'!$C:$C,'Party Series Data'!C$1)</f>
        <v>-312000</v>
      </c>
      <c r="D756">
        <f>INDEX('Presidential Data'!$C:$C,MATCH(YEAR(A756),'Presidential Data'!$A:$A,0),1)</f>
        <v>43</v>
      </c>
      <c r="E756" s="7">
        <f t="shared" si="11"/>
        <v>-312000</v>
      </c>
    </row>
    <row r="757" spans="1:5" x14ac:dyDescent="0.2">
      <c r="A757" s="2">
        <v>37226</v>
      </c>
      <c r="B757">
        <f>SUMIFS('FRED Graph'!$E:$E,'FRED Graph'!$B:$B,'Party Series Data'!$A757,'FRED Graph'!$C:$C,'Party Series Data'!B$1)</f>
        <v>0</v>
      </c>
      <c r="C757">
        <f>SUMIFS('FRED Graph'!$E:$E,'FRED Graph'!$B:$B,'Party Series Data'!$A757,'FRED Graph'!$C:$C,'Party Series Data'!C$1)</f>
        <v>-160000</v>
      </c>
      <c r="D757">
        <f>INDEX('Presidential Data'!$C:$C,MATCH(YEAR(A757),'Presidential Data'!$A:$A,0),1)</f>
        <v>43</v>
      </c>
      <c r="E757" s="7">
        <f t="shared" si="11"/>
        <v>-160000</v>
      </c>
    </row>
    <row r="758" spans="1:5" x14ac:dyDescent="0.2">
      <c r="A758" s="2">
        <v>37257</v>
      </c>
      <c r="B758">
        <f>SUMIFS('FRED Graph'!$E:$E,'FRED Graph'!$B:$B,'Party Series Data'!$A758,'FRED Graph'!$C:$C,'Party Series Data'!B$1)</f>
        <v>0</v>
      </c>
      <c r="C758">
        <f>SUMIFS('FRED Graph'!$E:$E,'FRED Graph'!$B:$B,'Party Series Data'!$A758,'FRED Graph'!$C:$C,'Party Series Data'!C$1)</f>
        <v>-130000</v>
      </c>
      <c r="D758">
        <f>INDEX('Presidential Data'!$C:$C,MATCH(YEAR(A758),'Presidential Data'!$A:$A,0),1)</f>
        <v>43</v>
      </c>
      <c r="E758" s="7">
        <f t="shared" si="11"/>
        <v>-130000</v>
      </c>
    </row>
    <row r="759" spans="1:5" x14ac:dyDescent="0.2">
      <c r="A759" s="2">
        <v>37288</v>
      </c>
      <c r="B759">
        <f>SUMIFS('FRED Graph'!$E:$E,'FRED Graph'!$B:$B,'Party Series Data'!$A759,'FRED Graph'!$C:$C,'Party Series Data'!B$1)</f>
        <v>0</v>
      </c>
      <c r="C759">
        <f>SUMIFS('FRED Graph'!$E:$E,'FRED Graph'!$B:$B,'Party Series Data'!$A759,'FRED Graph'!$C:$C,'Party Series Data'!C$1)</f>
        <v>-116000</v>
      </c>
      <c r="D759">
        <f>INDEX('Presidential Data'!$C:$C,MATCH(YEAR(A759),'Presidential Data'!$A:$A,0),1)</f>
        <v>43</v>
      </c>
      <c r="E759" s="7">
        <f t="shared" si="11"/>
        <v>-116000</v>
      </c>
    </row>
    <row r="760" spans="1:5" x14ac:dyDescent="0.2">
      <c r="A760" s="2">
        <v>37316</v>
      </c>
      <c r="B760">
        <f>SUMIFS('FRED Graph'!$E:$E,'FRED Graph'!$B:$B,'Party Series Data'!$A760,'FRED Graph'!$C:$C,'Party Series Data'!B$1)</f>
        <v>0</v>
      </c>
      <c r="C760">
        <f>SUMIFS('FRED Graph'!$E:$E,'FRED Graph'!$B:$B,'Party Series Data'!$A760,'FRED Graph'!$C:$C,'Party Series Data'!C$1)</f>
        <v>-19000</v>
      </c>
      <c r="D760">
        <f>INDEX('Presidential Data'!$C:$C,MATCH(YEAR(A760),'Presidential Data'!$A:$A,0),1)</f>
        <v>43</v>
      </c>
      <c r="E760" s="7">
        <f t="shared" si="11"/>
        <v>-19000</v>
      </c>
    </row>
    <row r="761" spans="1:5" x14ac:dyDescent="0.2">
      <c r="A761" s="2">
        <v>37347</v>
      </c>
      <c r="B761">
        <f>SUMIFS('FRED Graph'!$E:$E,'FRED Graph'!$B:$B,'Party Series Data'!$A761,'FRED Graph'!$C:$C,'Party Series Data'!B$1)</f>
        <v>0</v>
      </c>
      <c r="C761">
        <f>SUMIFS('FRED Graph'!$E:$E,'FRED Graph'!$B:$B,'Party Series Data'!$A761,'FRED Graph'!$C:$C,'Party Series Data'!C$1)</f>
        <v>-94000</v>
      </c>
      <c r="D761">
        <f>INDEX('Presidential Data'!$C:$C,MATCH(YEAR(A761),'Presidential Data'!$A:$A,0),1)</f>
        <v>43</v>
      </c>
      <c r="E761" s="7">
        <f t="shared" si="11"/>
        <v>-94000</v>
      </c>
    </row>
    <row r="762" spans="1:5" x14ac:dyDescent="0.2">
      <c r="A762" s="2">
        <v>37377</v>
      </c>
      <c r="B762">
        <f>SUMIFS('FRED Graph'!$E:$E,'FRED Graph'!$B:$B,'Party Series Data'!$A762,'FRED Graph'!$C:$C,'Party Series Data'!B$1)</f>
        <v>0</v>
      </c>
      <c r="C762">
        <f>SUMIFS('FRED Graph'!$E:$E,'FRED Graph'!$B:$B,'Party Series Data'!$A762,'FRED Graph'!$C:$C,'Party Series Data'!C$1)</f>
        <v>11000</v>
      </c>
      <c r="D762">
        <f>INDEX('Presidential Data'!$C:$C,MATCH(YEAR(A762),'Presidential Data'!$A:$A,0),1)</f>
        <v>43</v>
      </c>
      <c r="E762" s="7">
        <f t="shared" si="11"/>
        <v>11000</v>
      </c>
    </row>
    <row r="763" spans="1:5" x14ac:dyDescent="0.2">
      <c r="A763" s="2">
        <v>37408</v>
      </c>
      <c r="B763">
        <f>SUMIFS('FRED Graph'!$E:$E,'FRED Graph'!$B:$B,'Party Series Data'!$A763,'FRED Graph'!$C:$C,'Party Series Data'!B$1)</f>
        <v>0</v>
      </c>
      <c r="C763">
        <f>SUMIFS('FRED Graph'!$E:$E,'FRED Graph'!$B:$B,'Party Series Data'!$A763,'FRED Graph'!$C:$C,'Party Series Data'!C$1)</f>
        <v>50000</v>
      </c>
      <c r="D763">
        <f>INDEX('Presidential Data'!$C:$C,MATCH(YEAR(A763),'Presidential Data'!$A:$A,0),1)</f>
        <v>43</v>
      </c>
      <c r="E763" s="7">
        <f t="shared" si="11"/>
        <v>50000</v>
      </c>
    </row>
    <row r="764" spans="1:5" x14ac:dyDescent="0.2">
      <c r="A764" s="2">
        <v>37438</v>
      </c>
      <c r="B764">
        <f>SUMIFS('FRED Graph'!$E:$E,'FRED Graph'!$B:$B,'Party Series Data'!$A764,'FRED Graph'!$C:$C,'Party Series Data'!B$1)</f>
        <v>0</v>
      </c>
      <c r="C764">
        <f>SUMIFS('FRED Graph'!$E:$E,'FRED Graph'!$B:$B,'Party Series Data'!$A764,'FRED Graph'!$C:$C,'Party Series Data'!C$1)</f>
        <v>-94000</v>
      </c>
      <c r="D764">
        <f>INDEX('Presidential Data'!$C:$C,MATCH(YEAR(A764),'Presidential Data'!$A:$A,0),1)</f>
        <v>43</v>
      </c>
      <c r="E764" s="7">
        <f t="shared" si="11"/>
        <v>-94000</v>
      </c>
    </row>
    <row r="765" spans="1:5" x14ac:dyDescent="0.2">
      <c r="A765" s="2">
        <v>37469</v>
      </c>
      <c r="B765">
        <f>SUMIFS('FRED Graph'!$E:$E,'FRED Graph'!$B:$B,'Party Series Data'!$A765,'FRED Graph'!$C:$C,'Party Series Data'!B$1)</f>
        <v>0</v>
      </c>
      <c r="C765">
        <f>SUMIFS('FRED Graph'!$E:$E,'FRED Graph'!$B:$B,'Party Series Data'!$A765,'FRED Graph'!$C:$C,'Party Series Data'!C$1)</f>
        <v>-3000</v>
      </c>
      <c r="D765">
        <f>INDEX('Presidential Data'!$C:$C,MATCH(YEAR(A765),'Presidential Data'!$A:$A,0),1)</f>
        <v>43</v>
      </c>
      <c r="E765" s="7">
        <f t="shared" si="11"/>
        <v>-3000</v>
      </c>
    </row>
    <row r="766" spans="1:5" x14ac:dyDescent="0.2">
      <c r="A766" s="2">
        <v>37500</v>
      </c>
      <c r="B766">
        <f>SUMIFS('FRED Graph'!$E:$E,'FRED Graph'!$B:$B,'Party Series Data'!$A766,'FRED Graph'!$C:$C,'Party Series Data'!B$1)</f>
        <v>0</v>
      </c>
      <c r="C766">
        <f>SUMIFS('FRED Graph'!$E:$E,'FRED Graph'!$B:$B,'Party Series Data'!$A766,'FRED Graph'!$C:$C,'Party Series Data'!C$1)</f>
        <v>-86000</v>
      </c>
      <c r="D766">
        <f>INDEX('Presidential Data'!$C:$C,MATCH(YEAR(A766),'Presidential Data'!$A:$A,0),1)</f>
        <v>43</v>
      </c>
      <c r="E766" s="7">
        <f t="shared" si="11"/>
        <v>-86000</v>
      </c>
    </row>
    <row r="767" spans="1:5" x14ac:dyDescent="0.2">
      <c r="A767" s="2">
        <v>37530</v>
      </c>
      <c r="B767">
        <f>SUMIFS('FRED Graph'!$E:$E,'FRED Graph'!$B:$B,'Party Series Data'!$A767,'FRED Graph'!$C:$C,'Party Series Data'!B$1)</f>
        <v>0</v>
      </c>
      <c r="C767">
        <f>SUMIFS('FRED Graph'!$E:$E,'FRED Graph'!$B:$B,'Party Series Data'!$A767,'FRED Graph'!$C:$C,'Party Series Data'!C$1)</f>
        <v>127000</v>
      </c>
      <c r="D767">
        <f>INDEX('Presidential Data'!$C:$C,MATCH(YEAR(A767),'Presidential Data'!$A:$A,0),1)</f>
        <v>43</v>
      </c>
      <c r="E767" s="7">
        <f t="shared" si="11"/>
        <v>127000</v>
      </c>
    </row>
    <row r="768" spans="1:5" x14ac:dyDescent="0.2">
      <c r="A768" s="2">
        <v>37561</v>
      </c>
      <c r="B768">
        <f>SUMIFS('FRED Graph'!$E:$E,'FRED Graph'!$B:$B,'Party Series Data'!$A768,'FRED Graph'!$C:$C,'Party Series Data'!B$1)</f>
        <v>0</v>
      </c>
      <c r="C768">
        <f>SUMIFS('FRED Graph'!$E:$E,'FRED Graph'!$B:$B,'Party Series Data'!$A768,'FRED Graph'!$C:$C,'Party Series Data'!C$1)</f>
        <v>-13000</v>
      </c>
      <c r="D768">
        <f>INDEX('Presidential Data'!$C:$C,MATCH(YEAR(A768),'Presidential Data'!$A:$A,0),1)</f>
        <v>43</v>
      </c>
      <c r="E768" s="7">
        <f t="shared" si="11"/>
        <v>-13000</v>
      </c>
    </row>
    <row r="769" spans="1:5" x14ac:dyDescent="0.2">
      <c r="A769" s="2">
        <v>37591</v>
      </c>
      <c r="B769">
        <f>SUMIFS('FRED Graph'!$E:$E,'FRED Graph'!$B:$B,'Party Series Data'!$A769,'FRED Graph'!$C:$C,'Party Series Data'!B$1)</f>
        <v>0</v>
      </c>
      <c r="C769">
        <f>SUMIFS('FRED Graph'!$E:$E,'FRED Graph'!$B:$B,'Party Series Data'!$A769,'FRED Graph'!$C:$C,'Party Series Data'!C$1)</f>
        <v>-143000</v>
      </c>
      <c r="D769">
        <f>INDEX('Presidential Data'!$C:$C,MATCH(YEAR(A769),'Presidential Data'!$A:$A,0),1)</f>
        <v>43</v>
      </c>
      <c r="E769" s="7">
        <f t="shared" si="11"/>
        <v>-143000</v>
      </c>
    </row>
    <row r="770" spans="1:5" x14ac:dyDescent="0.2">
      <c r="A770" s="2">
        <v>37622</v>
      </c>
      <c r="B770">
        <f>SUMIFS('FRED Graph'!$E:$E,'FRED Graph'!$B:$B,'Party Series Data'!$A770,'FRED Graph'!$C:$C,'Party Series Data'!B$1)</f>
        <v>0</v>
      </c>
      <c r="C770">
        <f>SUMIFS('FRED Graph'!$E:$E,'FRED Graph'!$B:$B,'Party Series Data'!$A770,'FRED Graph'!$C:$C,'Party Series Data'!C$1)</f>
        <v>108000</v>
      </c>
      <c r="D770">
        <f>INDEX('Presidential Data'!$C:$C,MATCH(YEAR(A770),'Presidential Data'!$A:$A,0),1)</f>
        <v>43</v>
      </c>
      <c r="E770" s="7">
        <f t="shared" si="11"/>
        <v>108000</v>
      </c>
    </row>
    <row r="771" spans="1:5" x14ac:dyDescent="0.2">
      <c r="A771" s="2">
        <v>37653</v>
      </c>
      <c r="B771">
        <f>SUMIFS('FRED Graph'!$E:$E,'FRED Graph'!$B:$B,'Party Series Data'!$A771,'FRED Graph'!$C:$C,'Party Series Data'!B$1)</f>
        <v>0</v>
      </c>
      <c r="C771">
        <f>SUMIFS('FRED Graph'!$E:$E,'FRED Graph'!$B:$B,'Party Series Data'!$A771,'FRED Graph'!$C:$C,'Party Series Data'!C$1)</f>
        <v>-136000</v>
      </c>
      <c r="D771">
        <f>INDEX('Presidential Data'!$C:$C,MATCH(YEAR(A771),'Presidential Data'!$A:$A,0),1)</f>
        <v>43</v>
      </c>
      <c r="E771" s="7">
        <f t="shared" ref="E771:E834" si="12">B771+C771</f>
        <v>-136000</v>
      </c>
    </row>
    <row r="772" spans="1:5" x14ac:dyDescent="0.2">
      <c r="A772" s="2">
        <v>37681</v>
      </c>
      <c r="B772">
        <f>SUMIFS('FRED Graph'!$E:$E,'FRED Graph'!$B:$B,'Party Series Data'!$A772,'FRED Graph'!$C:$C,'Party Series Data'!B$1)</f>
        <v>0</v>
      </c>
      <c r="C772">
        <f>SUMIFS('FRED Graph'!$E:$E,'FRED Graph'!$B:$B,'Party Series Data'!$A772,'FRED Graph'!$C:$C,'Party Series Data'!C$1)</f>
        <v>-212000</v>
      </c>
      <c r="D772">
        <f>INDEX('Presidential Data'!$C:$C,MATCH(YEAR(A772),'Presidential Data'!$A:$A,0),1)</f>
        <v>43</v>
      </c>
      <c r="E772" s="7">
        <f t="shared" si="12"/>
        <v>-212000</v>
      </c>
    </row>
    <row r="773" spans="1:5" x14ac:dyDescent="0.2">
      <c r="A773" s="2">
        <v>37712</v>
      </c>
      <c r="B773">
        <f>SUMIFS('FRED Graph'!$E:$E,'FRED Graph'!$B:$B,'Party Series Data'!$A773,'FRED Graph'!$C:$C,'Party Series Data'!B$1)</f>
        <v>0</v>
      </c>
      <c r="C773">
        <f>SUMIFS('FRED Graph'!$E:$E,'FRED Graph'!$B:$B,'Party Series Data'!$A773,'FRED Graph'!$C:$C,'Party Series Data'!C$1)</f>
        <v>-55000</v>
      </c>
      <c r="D773">
        <f>INDEX('Presidential Data'!$C:$C,MATCH(YEAR(A773),'Presidential Data'!$A:$A,0),1)</f>
        <v>43</v>
      </c>
      <c r="E773" s="7">
        <f t="shared" si="12"/>
        <v>-55000</v>
      </c>
    </row>
    <row r="774" spans="1:5" x14ac:dyDescent="0.2">
      <c r="A774" s="2">
        <v>37742</v>
      </c>
      <c r="B774">
        <f>SUMIFS('FRED Graph'!$E:$E,'FRED Graph'!$B:$B,'Party Series Data'!$A774,'FRED Graph'!$C:$C,'Party Series Data'!B$1)</f>
        <v>0</v>
      </c>
      <c r="C774">
        <f>SUMIFS('FRED Graph'!$E:$E,'FRED Graph'!$B:$B,'Party Series Data'!$A774,'FRED Graph'!$C:$C,'Party Series Data'!C$1)</f>
        <v>19000</v>
      </c>
      <c r="D774">
        <f>INDEX('Presidential Data'!$C:$C,MATCH(YEAR(A774),'Presidential Data'!$A:$A,0),1)</f>
        <v>43</v>
      </c>
      <c r="E774" s="7">
        <f t="shared" si="12"/>
        <v>19000</v>
      </c>
    </row>
    <row r="775" spans="1:5" x14ac:dyDescent="0.2">
      <c r="A775" s="2">
        <v>37773</v>
      </c>
      <c r="B775">
        <f>SUMIFS('FRED Graph'!$E:$E,'FRED Graph'!$B:$B,'Party Series Data'!$A775,'FRED Graph'!$C:$C,'Party Series Data'!B$1)</f>
        <v>0</v>
      </c>
      <c r="C775">
        <f>SUMIFS('FRED Graph'!$E:$E,'FRED Graph'!$B:$B,'Party Series Data'!$A775,'FRED Graph'!$C:$C,'Party Series Data'!C$1)</f>
        <v>-2000</v>
      </c>
      <c r="D775">
        <f>INDEX('Presidential Data'!$C:$C,MATCH(YEAR(A775),'Presidential Data'!$A:$A,0),1)</f>
        <v>43</v>
      </c>
      <c r="E775" s="7">
        <f t="shared" si="12"/>
        <v>-2000</v>
      </c>
    </row>
    <row r="776" spans="1:5" x14ac:dyDescent="0.2">
      <c r="A776" s="2">
        <v>37803</v>
      </c>
      <c r="B776">
        <f>SUMIFS('FRED Graph'!$E:$E,'FRED Graph'!$B:$B,'Party Series Data'!$A776,'FRED Graph'!$C:$C,'Party Series Data'!B$1)</f>
        <v>0</v>
      </c>
      <c r="C776">
        <f>SUMIFS('FRED Graph'!$E:$E,'FRED Graph'!$B:$B,'Party Series Data'!$A776,'FRED Graph'!$C:$C,'Party Series Data'!C$1)</f>
        <v>-3000</v>
      </c>
      <c r="D776">
        <f>INDEX('Presidential Data'!$C:$C,MATCH(YEAR(A776),'Presidential Data'!$A:$A,0),1)</f>
        <v>43</v>
      </c>
      <c r="E776" s="7">
        <f t="shared" si="12"/>
        <v>-3000</v>
      </c>
    </row>
    <row r="777" spans="1:5" x14ac:dyDescent="0.2">
      <c r="A777" s="2">
        <v>37834</v>
      </c>
      <c r="B777">
        <f>SUMIFS('FRED Graph'!$E:$E,'FRED Graph'!$B:$B,'Party Series Data'!$A777,'FRED Graph'!$C:$C,'Party Series Data'!B$1)</f>
        <v>0</v>
      </c>
      <c r="C777">
        <f>SUMIFS('FRED Graph'!$E:$E,'FRED Graph'!$B:$B,'Party Series Data'!$A777,'FRED Graph'!$C:$C,'Party Series Data'!C$1)</f>
        <v>-42000</v>
      </c>
      <c r="D777">
        <f>INDEX('Presidential Data'!$C:$C,MATCH(YEAR(A777),'Presidential Data'!$A:$A,0),1)</f>
        <v>43</v>
      </c>
      <c r="E777" s="7">
        <f t="shared" si="12"/>
        <v>-42000</v>
      </c>
    </row>
    <row r="778" spans="1:5" x14ac:dyDescent="0.2">
      <c r="A778" s="2">
        <v>37865</v>
      </c>
      <c r="B778">
        <f>SUMIFS('FRED Graph'!$E:$E,'FRED Graph'!$B:$B,'Party Series Data'!$A778,'FRED Graph'!$C:$C,'Party Series Data'!B$1)</f>
        <v>0</v>
      </c>
      <c r="C778">
        <f>SUMIFS('FRED Graph'!$E:$E,'FRED Graph'!$B:$B,'Party Series Data'!$A778,'FRED Graph'!$C:$C,'Party Series Data'!C$1)</f>
        <v>105000</v>
      </c>
      <c r="D778">
        <f>INDEX('Presidential Data'!$C:$C,MATCH(YEAR(A778),'Presidential Data'!$A:$A,0),1)</f>
        <v>43</v>
      </c>
      <c r="E778" s="7">
        <f t="shared" si="12"/>
        <v>105000</v>
      </c>
    </row>
    <row r="779" spans="1:5" x14ac:dyDescent="0.2">
      <c r="A779" s="2">
        <v>37895</v>
      </c>
      <c r="B779">
        <f>SUMIFS('FRED Graph'!$E:$E,'FRED Graph'!$B:$B,'Party Series Data'!$A779,'FRED Graph'!$C:$C,'Party Series Data'!B$1)</f>
        <v>0</v>
      </c>
      <c r="C779">
        <f>SUMIFS('FRED Graph'!$E:$E,'FRED Graph'!$B:$B,'Party Series Data'!$A779,'FRED Graph'!$C:$C,'Party Series Data'!C$1)</f>
        <v>200000</v>
      </c>
      <c r="D779">
        <f>INDEX('Presidential Data'!$C:$C,MATCH(YEAR(A779),'Presidential Data'!$A:$A,0),1)</f>
        <v>43</v>
      </c>
      <c r="E779" s="7">
        <f t="shared" si="12"/>
        <v>200000</v>
      </c>
    </row>
    <row r="780" spans="1:5" x14ac:dyDescent="0.2">
      <c r="A780" s="2">
        <v>37926</v>
      </c>
      <c r="B780">
        <f>SUMIFS('FRED Graph'!$E:$E,'FRED Graph'!$B:$B,'Party Series Data'!$A780,'FRED Graph'!$C:$C,'Party Series Data'!B$1)</f>
        <v>0</v>
      </c>
      <c r="C780">
        <f>SUMIFS('FRED Graph'!$E:$E,'FRED Graph'!$B:$B,'Party Series Data'!$A780,'FRED Graph'!$C:$C,'Party Series Data'!C$1)</f>
        <v>20000</v>
      </c>
      <c r="D780">
        <f>INDEX('Presidential Data'!$C:$C,MATCH(YEAR(A780),'Presidential Data'!$A:$A,0),1)</f>
        <v>43</v>
      </c>
      <c r="E780" s="7">
        <f t="shared" si="12"/>
        <v>20000</v>
      </c>
    </row>
    <row r="781" spans="1:5" x14ac:dyDescent="0.2">
      <c r="A781" s="2">
        <v>37956</v>
      </c>
      <c r="B781">
        <f>SUMIFS('FRED Graph'!$E:$E,'FRED Graph'!$B:$B,'Party Series Data'!$A781,'FRED Graph'!$C:$C,'Party Series Data'!B$1)</f>
        <v>0</v>
      </c>
      <c r="C781">
        <f>SUMIFS('FRED Graph'!$E:$E,'FRED Graph'!$B:$B,'Party Series Data'!$A781,'FRED Graph'!$C:$C,'Party Series Data'!C$1)</f>
        <v>114000</v>
      </c>
      <c r="D781">
        <f>INDEX('Presidential Data'!$C:$C,MATCH(YEAR(A781),'Presidential Data'!$A:$A,0),1)</f>
        <v>43</v>
      </c>
      <c r="E781" s="7">
        <f t="shared" si="12"/>
        <v>114000</v>
      </c>
    </row>
    <row r="782" spans="1:5" x14ac:dyDescent="0.2">
      <c r="A782" s="2">
        <v>37987</v>
      </c>
      <c r="B782">
        <f>SUMIFS('FRED Graph'!$E:$E,'FRED Graph'!$B:$B,'Party Series Data'!$A782,'FRED Graph'!$C:$C,'Party Series Data'!B$1)</f>
        <v>0</v>
      </c>
      <c r="C782">
        <f>SUMIFS('FRED Graph'!$E:$E,'FRED Graph'!$B:$B,'Party Series Data'!$A782,'FRED Graph'!$C:$C,'Party Series Data'!C$1)</f>
        <v>181000</v>
      </c>
      <c r="D782">
        <f>INDEX('Presidential Data'!$C:$C,MATCH(YEAR(A782),'Presidential Data'!$A:$A,0),1)</f>
        <v>43</v>
      </c>
      <c r="E782" s="7">
        <f t="shared" si="12"/>
        <v>181000</v>
      </c>
    </row>
    <row r="783" spans="1:5" x14ac:dyDescent="0.2">
      <c r="A783" s="2">
        <v>38018</v>
      </c>
      <c r="B783">
        <f>SUMIFS('FRED Graph'!$E:$E,'FRED Graph'!$B:$B,'Party Series Data'!$A783,'FRED Graph'!$C:$C,'Party Series Data'!B$1)</f>
        <v>0</v>
      </c>
      <c r="C783">
        <f>SUMIFS('FRED Graph'!$E:$E,'FRED Graph'!$B:$B,'Party Series Data'!$A783,'FRED Graph'!$C:$C,'Party Series Data'!C$1)</f>
        <v>56000</v>
      </c>
      <c r="D783">
        <f>INDEX('Presidential Data'!$C:$C,MATCH(YEAR(A783),'Presidential Data'!$A:$A,0),1)</f>
        <v>43</v>
      </c>
      <c r="E783" s="7">
        <f t="shared" si="12"/>
        <v>56000</v>
      </c>
    </row>
    <row r="784" spans="1:5" x14ac:dyDescent="0.2">
      <c r="A784" s="2">
        <v>38047</v>
      </c>
      <c r="B784">
        <f>SUMIFS('FRED Graph'!$E:$E,'FRED Graph'!$B:$B,'Party Series Data'!$A784,'FRED Graph'!$C:$C,'Party Series Data'!B$1)</f>
        <v>0</v>
      </c>
      <c r="C784">
        <f>SUMIFS('FRED Graph'!$E:$E,'FRED Graph'!$B:$B,'Party Series Data'!$A784,'FRED Graph'!$C:$C,'Party Series Data'!C$1)</f>
        <v>317000</v>
      </c>
      <c r="D784">
        <f>INDEX('Presidential Data'!$C:$C,MATCH(YEAR(A784),'Presidential Data'!$A:$A,0),1)</f>
        <v>43</v>
      </c>
      <c r="E784" s="7">
        <f t="shared" si="12"/>
        <v>317000</v>
      </c>
    </row>
    <row r="785" spans="1:5" x14ac:dyDescent="0.2">
      <c r="A785" s="2">
        <v>38078</v>
      </c>
      <c r="B785">
        <f>SUMIFS('FRED Graph'!$E:$E,'FRED Graph'!$B:$B,'Party Series Data'!$A785,'FRED Graph'!$C:$C,'Party Series Data'!B$1)</f>
        <v>0</v>
      </c>
      <c r="C785">
        <f>SUMIFS('FRED Graph'!$E:$E,'FRED Graph'!$B:$B,'Party Series Data'!$A785,'FRED Graph'!$C:$C,'Party Series Data'!C$1)</f>
        <v>269000</v>
      </c>
      <c r="D785">
        <f>INDEX('Presidential Data'!$C:$C,MATCH(YEAR(A785),'Presidential Data'!$A:$A,0),1)</f>
        <v>43</v>
      </c>
      <c r="E785" s="7">
        <f t="shared" si="12"/>
        <v>269000</v>
      </c>
    </row>
    <row r="786" spans="1:5" x14ac:dyDescent="0.2">
      <c r="A786" s="2">
        <v>38108</v>
      </c>
      <c r="B786">
        <f>SUMIFS('FRED Graph'!$E:$E,'FRED Graph'!$B:$B,'Party Series Data'!$A786,'FRED Graph'!$C:$C,'Party Series Data'!B$1)</f>
        <v>0</v>
      </c>
      <c r="C786">
        <f>SUMIFS('FRED Graph'!$E:$E,'FRED Graph'!$B:$B,'Party Series Data'!$A786,'FRED Graph'!$C:$C,'Party Series Data'!C$1)</f>
        <v>283000</v>
      </c>
      <c r="D786">
        <f>INDEX('Presidential Data'!$C:$C,MATCH(YEAR(A786),'Presidential Data'!$A:$A,0),1)</f>
        <v>43</v>
      </c>
      <c r="E786" s="7">
        <f t="shared" si="12"/>
        <v>283000</v>
      </c>
    </row>
    <row r="787" spans="1:5" x14ac:dyDescent="0.2">
      <c r="A787" s="2">
        <v>38139</v>
      </c>
      <c r="B787">
        <f>SUMIFS('FRED Graph'!$E:$E,'FRED Graph'!$B:$B,'Party Series Data'!$A787,'FRED Graph'!$C:$C,'Party Series Data'!B$1)</f>
        <v>0</v>
      </c>
      <c r="C787">
        <f>SUMIFS('FRED Graph'!$E:$E,'FRED Graph'!$B:$B,'Party Series Data'!$A787,'FRED Graph'!$C:$C,'Party Series Data'!C$1)</f>
        <v>99000</v>
      </c>
      <c r="D787">
        <f>INDEX('Presidential Data'!$C:$C,MATCH(YEAR(A787),'Presidential Data'!$A:$A,0),1)</f>
        <v>43</v>
      </c>
      <c r="E787" s="7">
        <f t="shared" si="12"/>
        <v>99000</v>
      </c>
    </row>
    <row r="788" spans="1:5" x14ac:dyDescent="0.2">
      <c r="A788" s="2">
        <v>38169</v>
      </c>
      <c r="B788">
        <f>SUMIFS('FRED Graph'!$E:$E,'FRED Graph'!$B:$B,'Party Series Data'!$A788,'FRED Graph'!$C:$C,'Party Series Data'!B$1)</f>
        <v>0</v>
      </c>
      <c r="C788">
        <f>SUMIFS('FRED Graph'!$E:$E,'FRED Graph'!$B:$B,'Party Series Data'!$A788,'FRED Graph'!$C:$C,'Party Series Data'!C$1)</f>
        <v>55000</v>
      </c>
      <c r="D788">
        <f>INDEX('Presidential Data'!$C:$C,MATCH(YEAR(A788),'Presidential Data'!$A:$A,0),1)</f>
        <v>43</v>
      </c>
      <c r="E788" s="7">
        <f t="shared" si="12"/>
        <v>55000</v>
      </c>
    </row>
    <row r="789" spans="1:5" x14ac:dyDescent="0.2">
      <c r="A789" s="2">
        <v>38200</v>
      </c>
      <c r="B789">
        <f>SUMIFS('FRED Graph'!$E:$E,'FRED Graph'!$B:$B,'Party Series Data'!$A789,'FRED Graph'!$C:$C,'Party Series Data'!B$1)</f>
        <v>0</v>
      </c>
      <c r="C789">
        <f>SUMIFS('FRED Graph'!$E:$E,'FRED Graph'!$B:$B,'Party Series Data'!$A789,'FRED Graph'!$C:$C,'Party Series Data'!C$1)</f>
        <v>89000</v>
      </c>
      <c r="D789">
        <f>INDEX('Presidential Data'!$C:$C,MATCH(YEAR(A789),'Presidential Data'!$A:$A,0),1)</f>
        <v>43</v>
      </c>
      <c r="E789" s="7">
        <f t="shared" si="12"/>
        <v>89000</v>
      </c>
    </row>
    <row r="790" spans="1:5" x14ac:dyDescent="0.2">
      <c r="A790" s="2">
        <v>38231</v>
      </c>
      <c r="B790">
        <f>SUMIFS('FRED Graph'!$E:$E,'FRED Graph'!$B:$B,'Party Series Data'!$A790,'FRED Graph'!$C:$C,'Party Series Data'!B$1)</f>
        <v>0</v>
      </c>
      <c r="C790">
        <f>SUMIFS('FRED Graph'!$E:$E,'FRED Graph'!$B:$B,'Party Series Data'!$A790,'FRED Graph'!$C:$C,'Party Series Data'!C$1)</f>
        <v>156000</v>
      </c>
      <c r="D790">
        <f>INDEX('Presidential Data'!$C:$C,MATCH(YEAR(A790),'Presidential Data'!$A:$A,0),1)</f>
        <v>43</v>
      </c>
      <c r="E790" s="7">
        <f t="shared" si="12"/>
        <v>156000</v>
      </c>
    </row>
    <row r="791" spans="1:5" x14ac:dyDescent="0.2">
      <c r="A791" s="2">
        <v>38261</v>
      </c>
      <c r="B791">
        <f>SUMIFS('FRED Graph'!$E:$E,'FRED Graph'!$B:$B,'Party Series Data'!$A791,'FRED Graph'!$C:$C,'Party Series Data'!B$1)</f>
        <v>0</v>
      </c>
      <c r="C791">
        <f>SUMIFS('FRED Graph'!$E:$E,'FRED Graph'!$B:$B,'Party Series Data'!$A791,'FRED Graph'!$C:$C,'Party Series Data'!C$1)</f>
        <v>354000</v>
      </c>
      <c r="D791">
        <f>INDEX('Presidential Data'!$C:$C,MATCH(YEAR(A791),'Presidential Data'!$A:$A,0),1)</f>
        <v>43</v>
      </c>
      <c r="E791" s="7">
        <f t="shared" si="12"/>
        <v>354000</v>
      </c>
    </row>
    <row r="792" spans="1:5" x14ac:dyDescent="0.2">
      <c r="A792" s="2">
        <v>38292</v>
      </c>
      <c r="B792">
        <f>SUMIFS('FRED Graph'!$E:$E,'FRED Graph'!$B:$B,'Party Series Data'!$A792,'FRED Graph'!$C:$C,'Party Series Data'!B$1)</f>
        <v>0</v>
      </c>
      <c r="C792">
        <f>SUMIFS('FRED Graph'!$E:$E,'FRED Graph'!$B:$B,'Party Series Data'!$A792,'FRED Graph'!$C:$C,'Party Series Data'!C$1)</f>
        <v>56000</v>
      </c>
      <c r="D792">
        <f>INDEX('Presidential Data'!$C:$C,MATCH(YEAR(A792),'Presidential Data'!$A:$A,0),1)</f>
        <v>43</v>
      </c>
      <c r="E792" s="7">
        <f t="shared" si="12"/>
        <v>56000</v>
      </c>
    </row>
    <row r="793" spans="1:5" x14ac:dyDescent="0.2">
      <c r="A793" s="2">
        <v>38322</v>
      </c>
      <c r="B793">
        <f>SUMIFS('FRED Graph'!$E:$E,'FRED Graph'!$B:$B,'Party Series Data'!$A793,'FRED Graph'!$C:$C,'Party Series Data'!B$1)</f>
        <v>0</v>
      </c>
      <c r="C793">
        <f>SUMIFS('FRED Graph'!$E:$E,'FRED Graph'!$B:$B,'Party Series Data'!$A793,'FRED Graph'!$C:$C,'Party Series Data'!C$1)</f>
        <v>121000</v>
      </c>
      <c r="D793">
        <f>INDEX('Presidential Data'!$C:$C,MATCH(YEAR(A793),'Presidential Data'!$A:$A,0),1)</f>
        <v>43</v>
      </c>
      <c r="E793" s="7">
        <f t="shared" si="12"/>
        <v>121000</v>
      </c>
    </row>
    <row r="794" spans="1:5" x14ac:dyDescent="0.2">
      <c r="A794" s="2">
        <v>38353</v>
      </c>
      <c r="B794">
        <f>SUMIFS('FRED Graph'!$E:$E,'FRED Graph'!$B:$B,'Party Series Data'!$A794,'FRED Graph'!$C:$C,'Party Series Data'!B$1)</f>
        <v>0</v>
      </c>
      <c r="C794">
        <f>SUMIFS('FRED Graph'!$E:$E,'FRED Graph'!$B:$B,'Party Series Data'!$A794,'FRED Graph'!$C:$C,'Party Series Data'!C$1)</f>
        <v>150000</v>
      </c>
      <c r="D794">
        <f>INDEX('Presidential Data'!$C:$C,MATCH(YEAR(A794),'Presidential Data'!$A:$A,0),1)</f>
        <v>43</v>
      </c>
      <c r="E794" s="7">
        <f t="shared" si="12"/>
        <v>150000</v>
      </c>
    </row>
    <row r="795" spans="1:5" x14ac:dyDescent="0.2">
      <c r="A795" s="2">
        <v>38384</v>
      </c>
      <c r="B795">
        <f>SUMIFS('FRED Graph'!$E:$E,'FRED Graph'!$B:$B,'Party Series Data'!$A795,'FRED Graph'!$C:$C,'Party Series Data'!B$1)</f>
        <v>0</v>
      </c>
      <c r="C795">
        <f>SUMIFS('FRED Graph'!$E:$E,'FRED Graph'!$B:$B,'Party Series Data'!$A795,'FRED Graph'!$C:$C,'Party Series Data'!C$1)</f>
        <v>258000</v>
      </c>
      <c r="D795">
        <f>INDEX('Presidential Data'!$C:$C,MATCH(YEAR(A795),'Presidential Data'!$A:$A,0),1)</f>
        <v>43</v>
      </c>
      <c r="E795" s="7">
        <f t="shared" si="12"/>
        <v>258000</v>
      </c>
    </row>
    <row r="796" spans="1:5" x14ac:dyDescent="0.2">
      <c r="A796" s="2">
        <v>38412</v>
      </c>
      <c r="B796">
        <f>SUMIFS('FRED Graph'!$E:$E,'FRED Graph'!$B:$B,'Party Series Data'!$A796,'FRED Graph'!$C:$C,'Party Series Data'!B$1)</f>
        <v>0</v>
      </c>
      <c r="C796">
        <f>SUMIFS('FRED Graph'!$E:$E,'FRED Graph'!$B:$B,'Party Series Data'!$A796,'FRED Graph'!$C:$C,'Party Series Data'!C$1)</f>
        <v>124000</v>
      </c>
      <c r="D796">
        <f>INDEX('Presidential Data'!$C:$C,MATCH(YEAR(A796),'Presidential Data'!$A:$A,0),1)</f>
        <v>43</v>
      </c>
      <c r="E796" s="7">
        <f t="shared" si="12"/>
        <v>124000</v>
      </c>
    </row>
    <row r="797" spans="1:5" x14ac:dyDescent="0.2">
      <c r="A797" s="2">
        <v>38443</v>
      </c>
      <c r="B797">
        <f>SUMIFS('FRED Graph'!$E:$E,'FRED Graph'!$B:$B,'Party Series Data'!$A797,'FRED Graph'!$C:$C,'Party Series Data'!B$1)</f>
        <v>0</v>
      </c>
      <c r="C797">
        <f>SUMIFS('FRED Graph'!$E:$E,'FRED Graph'!$B:$B,'Party Series Data'!$A797,'FRED Graph'!$C:$C,'Party Series Data'!C$1)</f>
        <v>362000</v>
      </c>
      <c r="D797">
        <f>INDEX('Presidential Data'!$C:$C,MATCH(YEAR(A797),'Presidential Data'!$A:$A,0),1)</f>
        <v>43</v>
      </c>
      <c r="E797" s="7">
        <f t="shared" si="12"/>
        <v>362000</v>
      </c>
    </row>
    <row r="798" spans="1:5" x14ac:dyDescent="0.2">
      <c r="A798" s="2">
        <v>38473</v>
      </c>
      <c r="B798">
        <f>SUMIFS('FRED Graph'!$E:$E,'FRED Graph'!$B:$B,'Party Series Data'!$A798,'FRED Graph'!$C:$C,'Party Series Data'!B$1)</f>
        <v>0</v>
      </c>
      <c r="C798">
        <f>SUMIFS('FRED Graph'!$E:$E,'FRED Graph'!$B:$B,'Party Series Data'!$A798,'FRED Graph'!$C:$C,'Party Series Data'!C$1)</f>
        <v>172000</v>
      </c>
      <c r="D798">
        <f>INDEX('Presidential Data'!$C:$C,MATCH(YEAR(A798),'Presidential Data'!$A:$A,0),1)</f>
        <v>43</v>
      </c>
      <c r="E798" s="7">
        <f t="shared" si="12"/>
        <v>172000</v>
      </c>
    </row>
    <row r="799" spans="1:5" x14ac:dyDescent="0.2">
      <c r="A799" s="2">
        <v>38504</v>
      </c>
      <c r="B799">
        <f>SUMIFS('FRED Graph'!$E:$E,'FRED Graph'!$B:$B,'Party Series Data'!$A799,'FRED Graph'!$C:$C,'Party Series Data'!B$1)</f>
        <v>0</v>
      </c>
      <c r="C799">
        <f>SUMIFS('FRED Graph'!$E:$E,'FRED Graph'!$B:$B,'Party Series Data'!$A799,'FRED Graph'!$C:$C,'Party Series Data'!C$1)</f>
        <v>252000</v>
      </c>
      <c r="D799">
        <f>INDEX('Presidential Data'!$C:$C,MATCH(YEAR(A799),'Presidential Data'!$A:$A,0),1)</f>
        <v>43</v>
      </c>
      <c r="E799" s="7">
        <f t="shared" si="12"/>
        <v>252000</v>
      </c>
    </row>
    <row r="800" spans="1:5" x14ac:dyDescent="0.2">
      <c r="A800" s="2">
        <v>38534</v>
      </c>
      <c r="B800">
        <f>SUMIFS('FRED Graph'!$E:$E,'FRED Graph'!$B:$B,'Party Series Data'!$A800,'FRED Graph'!$C:$C,'Party Series Data'!B$1)</f>
        <v>0</v>
      </c>
      <c r="C800">
        <f>SUMIFS('FRED Graph'!$E:$E,'FRED Graph'!$B:$B,'Party Series Data'!$A800,'FRED Graph'!$C:$C,'Party Series Data'!C$1)</f>
        <v>354000</v>
      </c>
      <c r="D800">
        <f>INDEX('Presidential Data'!$C:$C,MATCH(YEAR(A800),'Presidential Data'!$A:$A,0),1)</f>
        <v>43</v>
      </c>
      <c r="E800" s="7">
        <f t="shared" si="12"/>
        <v>354000</v>
      </c>
    </row>
    <row r="801" spans="1:5" x14ac:dyDescent="0.2">
      <c r="A801" s="2">
        <v>38565</v>
      </c>
      <c r="B801">
        <f>SUMIFS('FRED Graph'!$E:$E,'FRED Graph'!$B:$B,'Party Series Data'!$A801,'FRED Graph'!$C:$C,'Party Series Data'!B$1)</f>
        <v>0</v>
      </c>
      <c r="C801">
        <f>SUMIFS('FRED Graph'!$E:$E,'FRED Graph'!$B:$B,'Party Series Data'!$A801,'FRED Graph'!$C:$C,'Party Series Data'!C$1)</f>
        <v>202000</v>
      </c>
      <c r="D801">
        <f>INDEX('Presidential Data'!$C:$C,MATCH(YEAR(A801),'Presidential Data'!$A:$A,0),1)</f>
        <v>43</v>
      </c>
      <c r="E801" s="7">
        <f t="shared" si="12"/>
        <v>202000</v>
      </c>
    </row>
    <row r="802" spans="1:5" x14ac:dyDescent="0.2">
      <c r="A802" s="2">
        <v>38596</v>
      </c>
      <c r="B802">
        <f>SUMIFS('FRED Graph'!$E:$E,'FRED Graph'!$B:$B,'Party Series Data'!$A802,'FRED Graph'!$C:$C,'Party Series Data'!B$1)</f>
        <v>0</v>
      </c>
      <c r="C802">
        <f>SUMIFS('FRED Graph'!$E:$E,'FRED Graph'!$B:$B,'Party Series Data'!$A802,'FRED Graph'!$C:$C,'Party Series Data'!C$1)</f>
        <v>68000</v>
      </c>
      <c r="D802">
        <f>INDEX('Presidential Data'!$C:$C,MATCH(YEAR(A802),'Presidential Data'!$A:$A,0),1)</f>
        <v>43</v>
      </c>
      <c r="E802" s="7">
        <f t="shared" si="12"/>
        <v>68000</v>
      </c>
    </row>
    <row r="803" spans="1:5" x14ac:dyDescent="0.2">
      <c r="A803" s="2">
        <v>38626</v>
      </c>
      <c r="B803">
        <f>SUMIFS('FRED Graph'!$E:$E,'FRED Graph'!$B:$B,'Party Series Data'!$A803,'FRED Graph'!$C:$C,'Party Series Data'!B$1)</f>
        <v>0</v>
      </c>
      <c r="C803">
        <f>SUMIFS('FRED Graph'!$E:$E,'FRED Graph'!$B:$B,'Party Series Data'!$A803,'FRED Graph'!$C:$C,'Party Series Data'!C$1)</f>
        <v>89000</v>
      </c>
      <c r="D803">
        <f>INDEX('Presidential Data'!$C:$C,MATCH(YEAR(A803),'Presidential Data'!$A:$A,0),1)</f>
        <v>43</v>
      </c>
      <c r="E803" s="7">
        <f t="shared" si="12"/>
        <v>89000</v>
      </c>
    </row>
    <row r="804" spans="1:5" x14ac:dyDescent="0.2">
      <c r="A804" s="2">
        <v>38657</v>
      </c>
      <c r="B804">
        <f>SUMIFS('FRED Graph'!$E:$E,'FRED Graph'!$B:$B,'Party Series Data'!$A804,'FRED Graph'!$C:$C,'Party Series Data'!B$1)</f>
        <v>0</v>
      </c>
      <c r="C804">
        <f>SUMIFS('FRED Graph'!$E:$E,'FRED Graph'!$B:$B,'Party Series Data'!$A804,'FRED Graph'!$C:$C,'Party Series Data'!C$1)</f>
        <v>338000</v>
      </c>
      <c r="D804">
        <f>INDEX('Presidential Data'!$C:$C,MATCH(YEAR(A804),'Presidential Data'!$A:$A,0),1)</f>
        <v>43</v>
      </c>
      <c r="E804" s="7">
        <f t="shared" si="12"/>
        <v>338000</v>
      </c>
    </row>
    <row r="805" spans="1:5" x14ac:dyDescent="0.2">
      <c r="A805" s="2">
        <v>38687</v>
      </c>
      <c r="B805">
        <f>SUMIFS('FRED Graph'!$E:$E,'FRED Graph'!$B:$B,'Party Series Data'!$A805,'FRED Graph'!$C:$C,'Party Series Data'!B$1)</f>
        <v>0</v>
      </c>
      <c r="C805">
        <f>SUMIFS('FRED Graph'!$E:$E,'FRED Graph'!$B:$B,'Party Series Data'!$A805,'FRED Graph'!$C:$C,'Party Series Data'!C$1)</f>
        <v>156000</v>
      </c>
      <c r="D805">
        <f>INDEX('Presidential Data'!$C:$C,MATCH(YEAR(A805),'Presidential Data'!$A:$A,0),1)</f>
        <v>43</v>
      </c>
      <c r="E805" s="7">
        <f t="shared" si="12"/>
        <v>156000</v>
      </c>
    </row>
    <row r="806" spans="1:5" x14ac:dyDescent="0.2">
      <c r="A806" s="2">
        <v>38718</v>
      </c>
      <c r="B806">
        <f>SUMIFS('FRED Graph'!$E:$E,'FRED Graph'!$B:$B,'Party Series Data'!$A806,'FRED Graph'!$C:$C,'Party Series Data'!B$1)</f>
        <v>0</v>
      </c>
      <c r="C806">
        <f>SUMIFS('FRED Graph'!$E:$E,'FRED Graph'!$B:$B,'Party Series Data'!$A806,'FRED Graph'!$C:$C,'Party Series Data'!C$1)</f>
        <v>280000</v>
      </c>
      <c r="D806">
        <f>INDEX('Presidential Data'!$C:$C,MATCH(YEAR(A806),'Presidential Data'!$A:$A,0),1)</f>
        <v>43</v>
      </c>
      <c r="E806" s="7">
        <f t="shared" si="12"/>
        <v>280000</v>
      </c>
    </row>
    <row r="807" spans="1:5" x14ac:dyDescent="0.2">
      <c r="A807" s="2">
        <v>38749</v>
      </c>
      <c r="B807">
        <f>SUMIFS('FRED Graph'!$E:$E,'FRED Graph'!$B:$B,'Party Series Data'!$A807,'FRED Graph'!$C:$C,'Party Series Data'!B$1)</f>
        <v>0</v>
      </c>
      <c r="C807">
        <f>SUMIFS('FRED Graph'!$E:$E,'FRED Graph'!$B:$B,'Party Series Data'!$A807,'FRED Graph'!$C:$C,'Party Series Data'!C$1)</f>
        <v>308000</v>
      </c>
      <c r="D807">
        <f>INDEX('Presidential Data'!$C:$C,MATCH(YEAR(A807),'Presidential Data'!$A:$A,0),1)</f>
        <v>43</v>
      </c>
      <c r="E807" s="7">
        <f t="shared" si="12"/>
        <v>308000</v>
      </c>
    </row>
    <row r="808" spans="1:5" x14ac:dyDescent="0.2">
      <c r="A808" s="2">
        <v>38777</v>
      </c>
      <c r="B808">
        <f>SUMIFS('FRED Graph'!$E:$E,'FRED Graph'!$B:$B,'Party Series Data'!$A808,'FRED Graph'!$C:$C,'Party Series Data'!B$1)</f>
        <v>0</v>
      </c>
      <c r="C808">
        <f>SUMIFS('FRED Graph'!$E:$E,'FRED Graph'!$B:$B,'Party Series Data'!$A808,'FRED Graph'!$C:$C,'Party Series Data'!C$1)</f>
        <v>310000</v>
      </c>
      <c r="D808">
        <f>INDEX('Presidential Data'!$C:$C,MATCH(YEAR(A808),'Presidential Data'!$A:$A,0),1)</f>
        <v>43</v>
      </c>
      <c r="E808" s="7">
        <f t="shared" si="12"/>
        <v>310000</v>
      </c>
    </row>
    <row r="809" spans="1:5" x14ac:dyDescent="0.2">
      <c r="A809" s="2">
        <v>38808</v>
      </c>
      <c r="B809">
        <f>SUMIFS('FRED Graph'!$E:$E,'FRED Graph'!$B:$B,'Party Series Data'!$A809,'FRED Graph'!$C:$C,'Party Series Data'!B$1)</f>
        <v>0</v>
      </c>
      <c r="C809">
        <f>SUMIFS('FRED Graph'!$E:$E,'FRED Graph'!$B:$B,'Party Series Data'!$A809,'FRED Graph'!$C:$C,'Party Series Data'!C$1)</f>
        <v>158000</v>
      </c>
      <c r="D809">
        <f>INDEX('Presidential Data'!$C:$C,MATCH(YEAR(A809),'Presidential Data'!$A:$A,0),1)</f>
        <v>43</v>
      </c>
      <c r="E809" s="7">
        <f t="shared" si="12"/>
        <v>158000</v>
      </c>
    </row>
    <row r="810" spans="1:5" x14ac:dyDescent="0.2">
      <c r="A810" s="2">
        <v>38838</v>
      </c>
      <c r="B810">
        <f>SUMIFS('FRED Graph'!$E:$E,'FRED Graph'!$B:$B,'Party Series Data'!$A810,'FRED Graph'!$C:$C,'Party Series Data'!B$1)</f>
        <v>0</v>
      </c>
      <c r="C810">
        <f>SUMIFS('FRED Graph'!$E:$E,'FRED Graph'!$B:$B,'Party Series Data'!$A810,'FRED Graph'!$C:$C,'Party Series Data'!C$1)</f>
        <v>39000</v>
      </c>
      <c r="D810">
        <f>INDEX('Presidential Data'!$C:$C,MATCH(YEAR(A810),'Presidential Data'!$A:$A,0),1)</f>
        <v>43</v>
      </c>
      <c r="E810" s="7">
        <f t="shared" si="12"/>
        <v>39000</v>
      </c>
    </row>
    <row r="811" spans="1:5" x14ac:dyDescent="0.2">
      <c r="A811" s="2">
        <v>38869</v>
      </c>
      <c r="B811">
        <f>SUMIFS('FRED Graph'!$E:$E,'FRED Graph'!$B:$B,'Party Series Data'!$A811,'FRED Graph'!$C:$C,'Party Series Data'!B$1)</f>
        <v>0</v>
      </c>
      <c r="C811">
        <f>SUMIFS('FRED Graph'!$E:$E,'FRED Graph'!$B:$B,'Party Series Data'!$A811,'FRED Graph'!$C:$C,'Party Series Data'!C$1)</f>
        <v>81000</v>
      </c>
      <c r="D811">
        <f>INDEX('Presidential Data'!$C:$C,MATCH(YEAR(A811),'Presidential Data'!$A:$A,0),1)</f>
        <v>43</v>
      </c>
      <c r="E811" s="7">
        <f t="shared" si="12"/>
        <v>81000</v>
      </c>
    </row>
    <row r="812" spans="1:5" x14ac:dyDescent="0.2">
      <c r="A812" s="2">
        <v>38899</v>
      </c>
      <c r="B812">
        <f>SUMIFS('FRED Graph'!$E:$E,'FRED Graph'!$B:$B,'Party Series Data'!$A812,'FRED Graph'!$C:$C,'Party Series Data'!B$1)</f>
        <v>0</v>
      </c>
      <c r="C812">
        <f>SUMIFS('FRED Graph'!$E:$E,'FRED Graph'!$B:$B,'Party Series Data'!$A812,'FRED Graph'!$C:$C,'Party Series Data'!C$1)</f>
        <v>195000</v>
      </c>
      <c r="D812">
        <f>INDEX('Presidential Data'!$C:$C,MATCH(YEAR(A812),'Presidential Data'!$A:$A,0),1)</f>
        <v>43</v>
      </c>
      <c r="E812" s="7">
        <f t="shared" si="12"/>
        <v>195000</v>
      </c>
    </row>
    <row r="813" spans="1:5" x14ac:dyDescent="0.2">
      <c r="A813" s="2">
        <v>38930</v>
      </c>
      <c r="B813">
        <f>SUMIFS('FRED Graph'!$E:$E,'FRED Graph'!$B:$B,'Party Series Data'!$A813,'FRED Graph'!$C:$C,'Party Series Data'!B$1)</f>
        <v>0</v>
      </c>
      <c r="C813">
        <f>SUMIFS('FRED Graph'!$E:$E,'FRED Graph'!$B:$B,'Party Series Data'!$A813,'FRED Graph'!$C:$C,'Party Series Data'!C$1)</f>
        <v>174000</v>
      </c>
      <c r="D813">
        <f>INDEX('Presidential Data'!$C:$C,MATCH(YEAR(A813),'Presidential Data'!$A:$A,0),1)</f>
        <v>43</v>
      </c>
      <c r="E813" s="7">
        <f t="shared" si="12"/>
        <v>174000</v>
      </c>
    </row>
    <row r="814" spans="1:5" x14ac:dyDescent="0.2">
      <c r="A814" s="2">
        <v>38961</v>
      </c>
      <c r="B814">
        <f>SUMIFS('FRED Graph'!$E:$E,'FRED Graph'!$B:$B,'Party Series Data'!$A814,'FRED Graph'!$C:$C,'Party Series Data'!B$1)</f>
        <v>0</v>
      </c>
      <c r="C814">
        <f>SUMIFS('FRED Graph'!$E:$E,'FRED Graph'!$B:$B,'Party Series Data'!$A814,'FRED Graph'!$C:$C,'Party Series Data'!C$1)</f>
        <v>149000</v>
      </c>
      <c r="D814">
        <f>INDEX('Presidential Data'!$C:$C,MATCH(YEAR(A814),'Presidential Data'!$A:$A,0),1)</f>
        <v>43</v>
      </c>
      <c r="E814" s="7">
        <f t="shared" si="12"/>
        <v>149000</v>
      </c>
    </row>
    <row r="815" spans="1:5" x14ac:dyDescent="0.2">
      <c r="A815" s="2">
        <v>38991</v>
      </c>
      <c r="B815">
        <f>SUMIFS('FRED Graph'!$E:$E,'FRED Graph'!$B:$B,'Party Series Data'!$A815,'FRED Graph'!$C:$C,'Party Series Data'!B$1)</f>
        <v>0</v>
      </c>
      <c r="C815">
        <f>SUMIFS('FRED Graph'!$E:$E,'FRED Graph'!$B:$B,'Party Series Data'!$A815,'FRED Graph'!$C:$C,'Party Series Data'!C$1)</f>
        <v>9000</v>
      </c>
      <c r="D815">
        <f>INDEX('Presidential Data'!$C:$C,MATCH(YEAR(A815),'Presidential Data'!$A:$A,0),1)</f>
        <v>43</v>
      </c>
      <c r="E815" s="7">
        <f t="shared" si="12"/>
        <v>9000</v>
      </c>
    </row>
    <row r="816" spans="1:5" x14ac:dyDescent="0.2">
      <c r="A816" s="2">
        <v>39022</v>
      </c>
      <c r="B816">
        <f>SUMIFS('FRED Graph'!$E:$E,'FRED Graph'!$B:$B,'Party Series Data'!$A816,'FRED Graph'!$C:$C,'Party Series Data'!B$1)</f>
        <v>0</v>
      </c>
      <c r="C816">
        <f>SUMIFS('FRED Graph'!$E:$E,'FRED Graph'!$B:$B,'Party Series Data'!$A816,'FRED Graph'!$C:$C,'Party Series Data'!C$1)</f>
        <v>211000</v>
      </c>
      <c r="D816">
        <f>INDEX('Presidential Data'!$C:$C,MATCH(YEAR(A816),'Presidential Data'!$A:$A,0),1)</f>
        <v>43</v>
      </c>
      <c r="E816" s="7">
        <f t="shared" si="12"/>
        <v>211000</v>
      </c>
    </row>
    <row r="817" spans="1:5" x14ac:dyDescent="0.2">
      <c r="A817" s="2">
        <v>39052</v>
      </c>
      <c r="B817">
        <f>SUMIFS('FRED Graph'!$E:$E,'FRED Graph'!$B:$B,'Party Series Data'!$A817,'FRED Graph'!$C:$C,'Party Series Data'!B$1)</f>
        <v>0</v>
      </c>
      <c r="C817">
        <f>SUMIFS('FRED Graph'!$E:$E,'FRED Graph'!$B:$B,'Party Series Data'!$A817,'FRED Graph'!$C:$C,'Party Series Data'!C$1)</f>
        <v>186000</v>
      </c>
      <c r="D817">
        <f>INDEX('Presidential Data'!$C:$C,MATCH(YEAR(A817),'Presidential Data'!$A:$A,0),1)</f>
        <v>43</v>
      </c>
      <c r="E817" s="7">
        <f t="shared" si="12"/>
        <v>186000</v>
      </c>
    </row>
    <row r="818" spans="1:5" x14ac:dyDescent="0.2">
      <c r="A818" s="2">
        <v>39083</v>
      </c>
      <c r="B818">
        <f>SUMIFS('FRED Graph'!$E:$E,'FRED Graph'!$B:$B,'Party Series Data'!$A818,'FRED Graph'!$C:$C,'Party Series Data'!B$1)</f>
        <v>0</v>
      </c>
      <c r="C818">
        <f>SUMIFS('FRED Graph'!$E:$E,'FRED Graph'!$B:$B,'Party Series Data'!$A818,'FRED Graph'!$C:$C,'Party Series Data'!C$1)</f>
        <v>228000</v>
      </c>
      <c r="D818">
        <f>INDEX('Presidential Data'!$C:$C,MATCH(YEAR(A818),'Presidential Data'!$A:$A,0),1)</f>
        <v>43</v>
      </c>
      <c r="E818" s="7">
        <f t="shared" si="12"/>
        <v>228000</v>
      </c>
    </row>
    <row r="819" spans="1:5" x14ac:dyDescent="0.2">
      <c r="A819" s="2">
        <v>39114</v>
      </c>
      <c r="B819">
        <f>SUMIFS('FRED Graph'!$E:$E,'FRED Graph'!$B:$B,'Party Series Data'!$A819,'FRED Graph'!$C:$C,'Party Series Data'!B$1)</f>
        <v>0</v>
      </c>
      <c r="C819">
        <f>SUMIFS('FRED Graph'!$E:$E,'FRED Graph'!$B:$B,'Party Series Data'!$A819,'FRED Graph'!$C:$C,'Party Series Data'!C$1)</f>
        <v>81000</v>
      </c>
      <c r="D819">
        <f>INDEX('Presidential Data'!$C:$C,MATCH(YEAR(A819),'Presidential Data'!$A:$A,0),1)</f>
        <v>43</v>
      </c>
      <c r="E819" s="7">
        <f t="shared" si="12"/>
        <v>81000</v>
      </c>
    </row>
    <row r="820" spans="1:5" x14ac:dyDescent="0.2">
      <c r="A820" s="2">
        <v>39142</v>
      </c>
      <c r="B820">
        <f>SUMIFS('FRED Graph'!$E:$E,'FRED Graph'!$B:$B,'Party Series Data'!$A820,'FRED Graph'!$C:$C,'Party Series Data'!B$1)</f>
        <v>0</v>
      </c>
      <c r="C820">
        <f>SUMIFS('FRED Graph'!$E:$E,'FRED Graph'!$B:$B,'Party Series Data'!$A820,'FRED Graph'!$C:$C,'Party Series Data'!C$1)</f>
        <v>235000</v>
      </c>
      <c r="D820">
        <f>INDEX('Presidential Data'!$C:$C,MATCH(YEAR(A820),'Presidential Data'!$A:$A,0),1)</f>
        <v>43</v>
      </c>
      <c r="E820" s="7">
        <f t="shared" si="12"/>
        <v>235000</v>
      </c>
    </row>
    <row r="821" spans="1:5" x14ac:dyDescent="0.2">
      <c r="A821" s="2">
        <v>39173</v>
      </c>
      <c r="B821">
        <f>SUMIFS('FRED Graph'!$E:$E,'FRED Graph'!$B:$B,'Party Series Data'!$A821,'FRED Graph'!$C:$C,'Party Series Data'!B$1)</f>
        <v>0</v>
      </c>
      <c r="C821">
        <f>SUMIFS('FRED Graph'!$E:$E,'FRED Graph'!$B:$B,'Party Series Data'!$A821,'FRED Graph'!$C:$C,'Party Series Data'!C$1)</f>
        <v>49000</v>
      </c>
      <c r="D821">
        <f>INDEX('Presidential Data'!$C:$C,MATCH(YEAR(A821),'Presidential Data'!$A:$A,0),1)</f>
        <v>43</v>
      </c>
      <c r="E821" s="7">
        <f t="shared" si="12"/>
        <v>49000</v>
      </c>
    </row>
    <row r="822" spans="1:5" x14ac:dyDescent="0.2">
      <c r="A822" s="2">
        <v>39203</v>
      </c>
      <c r="B822">
        <f>SUMIFS('FRED Graph'!$E:$E,'FRED Graph'!$B:$B,'Party Series Data'!$A822,'FRED Graph'!$C:$C,'Party Series Data'!B$1)</f>
        <v>0</v>
      </c>
      <c r="C822">
        <f>SUMIFS('FRED Graph'!$E:$E,'FRED Graph'!$B:$B,'Party Series Data'!$A822,'FRED Graph'!$C:$C,'Party Series Data'!C$1)</f>
        <v>151000</v>
      </c>
      <c r="D822">
        <f>INDEX('Presidential Data'!$C:$C,MATCH(YEAR(A822),'Presidential Data'!$A:$A,0),1)</f>
        <v>43</v>
      </c>
      <c r="E822" s="7">
        <f t="shared" si="12"/>
        <v>151000</v>
      </c>
    </row>
    <row r="823" spans="1:5" x14ac:dyDescent="0.2">
      <c r="A823" s="2">
        <v>39234</v>
      </c>
      <c r="B823">
        <f>SUMIFS('FRED Graph'!$E:$E,'FRED Graph'!$B:$B,'Party Series Data'!$A823,'FRED Graph'!$C:$C,'Party Series Data'!B$1)</f>
        <v>0</v>
      </c>
      <c r="C823">
        <f>SUMIFS('FRED Graph'!$E:$E,'FRED Graph'!$B:$B,'Party Series Data'!$A823,'FRED Graph'!$C:$C,'Party Series Data'!C$1)</f>
        <v>76000</v>
      </c>
      <c r="D823">
        <f>INDEX('Presidential Data'!$C:$C,MATCH(YEAR(A823),'Presidential Data'!$A:$A,0),1)</f>
        <v>43</v>
      </c>
      <c r="E823" s="7">
        <f t="shared" si="12"/>
        <v>76000</v>
      </c>
    </row>
    <row r="824" spans="1:5" x14ac:dyDescent="0.2">
      <c r="A824" s="2">
        <v>39264</v>
      </c>
      <c r="B824">
        <f>SUMIFS('FRED Graph'!$E:$E,'FRED Graph'!$B:$B,'Party Series Data'!$A824,'FRED Graph'!$C:$C,'Party Series Data'!B$1)</f>
        <v>0</v>
      </c>
      <c r="C824">
        <f>SUMIFS('FRED Graph'!$E:$E,'FRED Graph'!$B:$B,'Party Series Data'!$A824,'FRED Graph'!$C:$C,'Party Series Data'!C$1)</f>
        <v>-31000</v>
      </c>
      <c r="D824">
        <f>INDEX('Presidential Data'!$C:$C,MATCH(YEAR(A824),'Presidential Data'!$A:$A,0),1)</f>
        <v>43</v>
      </c>
      <c r="E824" s="7">
        <f t="shared" si="12"/>
        <v>-31000</v>
      </c>
    </row>
    <row r="825" spans="1:5" x14ac:dyDescent="0.2">
      <c r="A825" s="2">
        <v>39295</v>
      </c>
      <c r="B825">
        <f>SUMIFS('FRED Graph'!$E:$E,'FRED Graph'!$B:$B,'Party Series Data'!$A825,'FRED Graph'!$C:$C,'Party Series Data'!B$1)</f>
        <v>0</v>
      </c>
      <c r="C825">
        <f>SUMIFS('FRED Graph'!$E:$E,'FRED Graph'!$B:$B,'Party Series Data'!$A825,'FRED Graph'!$C:$C,'Party Series Data'!C$1)</f>
        <v>-23000</v>
      </c>
      <c r="D825">
        <f>INDEX('Presidential Data'!$C:$C,MATCH(YEAR(A825),'Presidential Data'!$A:$A,0),1)</f>
        <v>43</v>
      </c>
      <c r="E825" s="7">
        <f t="shared" si="12"/>
        <v>-23000</v>
      </c>
    </row>
    <row r="826" spans="1:5" x14ac:dyDescent="0.2">
      <c r="A826" s="2">
        <v>39326</v>
      </c>
      <c r="B826">
        <f>SUMIFS('FRED Graph'!$E:$E,'FRED Graph'!$B:$B,'Party Series Data'!$A826,'FRED Graph'!$C:$C,'Party Series Data'!B$1)</f>
        <v>0</v>
      </c>
      <c r="C826">
        <f>SUMIFS('FRED Graph'!$E:$E,'FRED Graph'!$B:$B,'Party Series Data'!$A826,'FRED Graph'!$C:$C,'Party Series Data'!C$1)</f>
        <v>80000</v>
      </c>
      <c r="D826">
        <f>INDEX('Presidential Data'!$C:$C,MATCH(YEAR(A826),'Presidential Data'!$A:$A,0),1)</f>
        <v>43</v>
      </c>
      <c r="E826" s="7">
        <f t="shared" si="12"/>
        <v>80000</v>
      </c>
    </row>
    <row r="827" spans="1:5" x14ac:dyDescent="0.2">
      <c r="A827" s="2">
        <v>39356</v>
      </c>
      <c r="B827">
        <f>SUMIFS('FRED Graph'!$E:$E,'FRED Graph'!$B:$B,'Party Series Data'!$A827,'FRED Graph'!$C:$C,'Party Series Data'!B$1)</f>
        <v>0</v>
      </c>
      <c r="C827">
        <f>SUMIFS('FRED Graph'!$E:$E,'FRED Graph'!$B:$B,'Party Series Data'!$A827,'FRED Graph'!$C:$C,'Party Series Data'!C$1)</f>
        <v>79000</v>
      </c>
      <c r="D827">
        <f>INDEX('Presidential Data'!$C:$C,MATCH(YEAR(A827),'Presidential Data'!$A:$A,0),1)</f>
        <v>43</v>
      </c>
      <c r="E827" s="7">
        <f t="shared" si="12"/>
        <v>79000</v>
      </c>
    </row>
    <row r="828" spans="1:5" x14ac:dyDescent="0.2">
      <c r="A828" s="2">
        <v>39387</v>
      </c>
      <c r="B828">
        <f>SUMIFS('FRED Graph'!$E:$E,'FRED Graph'!$B:$B,'Party Series Data'!$A828,'FRED Graph'!$C:$C,'Party Series Data'!B$1)</f>
        <v>0</v>
      </c>
      <c r="C828">
        <f>SUMIFS('FRED Graph'!$E:$E,'FRED Graph'!$B:$B,'Party Series Data'!$A828,'FRED Graph'!$C:$C,'Party Series Data'!C$1)</f>
        <v>110000</v>
      </c>
      <c r="D828">
        <f>INDEX('Presidential Data'!$C:$C,MATCH(YEAR(A828),'Presidential Data'!$A:$A,0),1)</f>
        <v>43</v>
      </c>
      <c r="E828" s="7">
        <f t="shared" si="12"/>
        <v>110000</v>
      </c>
    </row>
    <row r="829" spans="1:5" x14ac:dyDescent="0.2">
      <c r="A829" s="2">
        <v>39417</v>
      </c>
      <c r="B829">
        <f>SUMIFS('FRED Graph'!$E:$E,'FRED Graph'!$B:$B,'Party Series Data'!$A829,'FRED Graph'!$C:$C,'Party Series Data'!B$1)</f>
        <v>0</v>
      </c>
      <c r="C829">
        <f>SUMIFS('FRED Graph'!$E:$E,'FRED Graph'!$B:$B,'Party Series Data'!$A829,'FRED Graph'!$C:$C,'Party Series Data'!C$1)</f>
        <v>108000</v>
      </c>
      <c r="D829">
        <f>INDEX('Presidential Data'!$C:$C,MATCH(YEAR(A829),'Presidential Data'!$A:$A,0),1)</f>
        <v>43</v>
      </c>
      <c r="E829" s="7">
        <f t="shared" si="12"/>
        <v>108000</v>
      </c>
    </row>
    <row r="830" spans="1:5" x14ac:dyDescent="0.2">
      <c r="A830" s="2">
        <v>39448</v>
      </c>
      <c r="B830">
        <f>SUMIFS('FRED Graph'!$E:$E,'FRED Graph'!$B:$B,'Party Series Data'!$A830,'FRED Graph'!$C:$C,'Party Series Data'!B$1)</f>
        <v>0</v>
      </c>
      <c r="C830">
        <f>SUMIFS('FRED Graph'!$E:$E,'FRED Graph'!$B:$B,'Party Series Data'!$A830,'FRED Graph'!$C:$C,'Party Series Data'!C$1)</f>
        <v>11000</v>
      </c>
      <c r="D830">
        <f>INDEX('Presidential Data'!$C:$C,MATCH(YEAR(A830),'Presidential Data'!$A:$A,0),1)</f>
        <v>43</v>
      </c>
      <c r="E830" s="7">
        <f t="shared" si="12"/>
        <v>11000</v>
      </c>
    </row>
    <row r="831" spans="1:5" x14ac:dyDescent="0.2">
      <c r="A831" s="2">
        <v>39479</v>
      </c>
      <c r="B831">
        <f>SUMIFS('FRED Graph'!$E:$E,'FRED Graph'!$B:$B,'Party Series Data'!$A831,'FRED Graph'!$C:$C,'Party Series Data'!B$1)</f>
        <v>0</v>
      </c>
      <c r="C831">
        <f>SUMIFS('FRED Graph'!$E:$E,'FRED Graph'!$B:$B,'Party Series Data'!$A831,'FRED Graph'!$C:$C,'Party Series Data'!C$1)</f>
        <v>-79000</v>
      </c>
      <c r="D831">
        <f>INDEX('Presidential Data'!$C:$C,MATCH(YEAR(A831),'Presidential Data'!$A:$A,0),1)</f>
        <v>43</v>
      </c>
      <c r="E831" s="7">
        <f t="shared" si="12"/>
        <v>-79000</v>
      </c>
    </row>
    <row r="832" spans="1:5" x14ac:dyDescent="0.2">
      <c r="A832" s="2">
        <v>39508</v>
      </c>
      <c r="B832">
        <f>SUMIFS('FRED Graph'!$E:$E,'FRED Graph'!$B:$B,'Party Series Data'!$A832,'FRED Graph'!$C:$C,'Party Series Data'!B$1)</f>
        <v>0</v>
      </c>
      <c r="C832">
        <f>SUMIFS('FRED Graph'!$E:$E,'FRED Graph'!$B:$B,'Party Series Data'!$A832,'FRED Graph'!$C:$C,'Party Series Data'!C$1)</f>
        <v>-49000</v>
      </c>
      <c r="D832">
        <f>INDEX('Presidential Data'!$C:$C,MATCH(YEAR(A832),'Presidential Data'!$A:$A,0),1)</f>
        <v>43</v>
      </c>
      <c r="E832" s="7">
        <f t="shared" si="12"/>
        <v>-49000</v>
      </c>
    </row>
    <row r="833" spans="1:5" x14ac:dyDescent="0.2">
      <c r="A833" s="2">
        <v>39539</v>
      </c>
      <c r="B833">
        <f>SUMIFS('FRED Graph'!$E:$E,'FRED Graph'!$B:$B,'Party Series Data'!$A833,'FRED Graph'!$C:$C,'Party Series Data'!B$1)</f>
        <v>0</v>
      </c>
      <c r="C833">
        <f>SUMIFS('FRED Graph'!$E:$E,'FRED Graph'!$B:$B,'Party Series Data'!$A833,'FRED Graph'!$C:$C,'Party Series Data'!C$1)</f>
        <v>-240000</v>
      </c>
      <c r="D833">
        <f>INDEX('Presidential Data'!$C:$C,MATCH(YEAR(A833),'Presidential Data'!$A:$A,0),1)</f>
        <v>43</v>
      </c>
      <c r="E833" s="7">
        <f t="shared" si="12"/>
        <v>-240000</v>
      </c>
    </row>
    <row r="834" spans="1:5" x14ac:dyDescent="0.2">
      <c r="A834" s="2">
        <v>39569</v>
      </c>
      <c r="B834">
        <f>SUMIFS('FRED Graph'!$E:$E,'FRED Graph'!$B:$B,'Party Series Data'!$A834,'FRED Graph'!$C:$C,'Party Series Data'!B$1)</f>
        <v>0</v>
      </c>
      <c r="C834">
        <f>SUMIFS('FRED Graph'!$E:$E,'FRED Graph'!$B:$B,'Party Series Data'!$A834,'FRED Graph'!$C:$C,'Party Series Data'!C$1)</f>
        <v>-177000</v>
      </c>
      <c r="D834">
        <f>INDEX('Presidential Data'!$C:$C,MATCH(YEAR(A834),'Presidential Data'!$A:$A,0),1)</f>
        <v>43</v>
      </c>
      <c r="E834" s="7">
        <f t="shared" si="12"/>
        <v>-177000</v>
      </c>
    </row>
    <row r="835" spans="1:5" x14ac:dyDescent="0.2">
      <c r="A835" s="2">
        <v>39600</v>
      </c>
      <c r="B835">
        <f>SUMIFS('FRED Graph'!$E:$E,'FRED Graph'!$B:$B,'Party Series Data'!$A835,'FRED Graph'!$C:$C,'Party Series Data'!B$1)</f>
        <v>0</v>
      </c>
      <c r="C835">
        <f>SUMIFS('FRED Graph'!$E:$E,'FRED Graph'!$B:$B,'Party Series Data'!$A835,'FRED Graph'!$C:$C,'Party Series Data'!C$1)</f>
        <v>-171000</v>
      </c>
      <c r="D835">
        <f>INDEX('Presidential Data'!$C:$C,MATCH(YEAR(A835),'Presidential Data'!$A:$A,0),1)</f>
        <v>43</v>
      </c>
      <c r="E835" s="7">
        <f t="shared" ref="E835:E898" si="13">B835+C835</f>
        <v>-171000</v>
      </c>
    </row>
    <row r="836" spans="1:5" x14ac:dyDescent="0.2">
      <c r="A836" s="2">
        <v>39630</v>
      </c>
      <c r="B836">
        <f>SUMIFS('FRED Graph'!$E:$E,'FRED Graph'!$B:$B,'Party Series Data'!$A836,'FRED Graph'!$C:$C,'Party Series Data'!B$1)</f>
        <v>0</v>
      </c>
      <c r="C836">
        <f>SUMIFS('FRED Graph'!$E:$E,'FRED Graph'!$B:$B,'Party Series Data'!$A836,'FRED Graph'!$C:$C,'Party Series Data'!C$1)</f>
        <v>-196000</v>
      </c>
      <c r="D836">
        <f>INDEX('Presidential Data'!$C:$C,MATCH(YEAR(A836),'Presidential Data'!$A:$A,0),1)</f>
        <v>43</v>
      </c>
      <c r="E836" s="7">
        <f t="shared" si="13"/>
        <v>-196000</v>
      </c>
    </row>
    <row r="837" spans="1:5" x14ac:dyDescent="0.2">
      <c r="A837" s="2">
        <v>39661</v>
      </c>
      <c r="B837">
        <f>SUMIFS('FRED Graph'!$E:$E,'FRED Graph'!$B:$B,'Party Series Data'!$A837,'FRED Graph'!$C:$C,'Party Series Data'!B$1)</f>
        <v>0</v>
      </c>
      <c r="C837">
        <f>SUMIFS('FRED Graph'!$E:$E,'FRED Graph'!$B:$B,'Party Series Data'!$A837,'FRED Graph'!$C:$C,'Party Series Data'!C$1)</f>
        <v>-278000</v>
      </c>
      <c r="D837">
        <f>INDEX('Presidential Data'!$C:$C,MATCH(YEAR(A837),'Presidential Data'!$A:$A,0),1)</f>
        <v>43</v>
      </c>
      <c r="E837" s="7">
        <f t="shared" si="13"/>
        <v>-278000</v>
      </c>
    </row>
    <row r="838" spans="1:5" x14ac:dyDescent="0.2">
      <c r="A838" s="2">
        <v>39692</v>
      </c>
      <c r="B838">
        <f>SUMIFS('FRED Graph'!$E:$E,'FRED Graph'!$B:$B,'Party Series Data'!$A838,'FRED Graph'!$C:$C,'Party Series Data'!B$1)</f>
        <v>0</v>
      </c>
      <c r="C838">
        <f>SUMIFS('FRED Graph'!$E:$E,'FRED Graph'!$B:$B,'Party Series Data'!$A838,'FRED Graph'!$C:$C,'Party Series Data'!C$1)</f>
        <v>-460000</v>
      </c>
      <c r="D838">
        <f>INDEX('Presidential Data'!$C:$C,MATCH(YEAR(A838),'Presidential Data'!$A:$A,0),1)</f>
        <v>43</v>
      </c>
      <c r="E838" s="7">
        <f t="shared" si="13"/>
        <v>-460000</v>
      </c>
    </row>
    <row r="839" spans="1:5" x14ac:dyDescent="0.2">
      <c r="A839" s="2">
        <v>39722</v>
      </c>
      <c r="B839">
        <f>SUMIFS('FRED Graph'!$E:$E,'FRED Graph'!$B:$B,'Party Series Data'!$A839,'FRED Graph'!$C:$C,'Party Series Data'!B$1)</f>
        <v>0</v>
      </c>
      <c r="C839">
        <f>SUMIFS('FRED Graph'!$E:$E,'FRED Graph'!$B:$B,'Party Series Data'!$A839,'FRED Graph'!$C:$C,'Party Series Data'!C$1)</f>
        <v>-481000</v>
      </c>
      <c r="D839">
        <f>INDEX('Presidential Data'!$C:$C,MATCH(YEAR(A839),'Presidential Data'!$A:$A,0),1)</f>
        <v>43</v>
      </c>
      <c r="E839" s="7">
        <f t="shared" si="13"/>
        <v>-481000</v>
      </c>
    </row>
    <row r="840" spans="1:5" x14ac:dyDescent="0.2">
      <c r="A840" s="2">
        <v>39753</v>
      </c>
      <c r="B840">
        <f>SUMIFS('FRED Graph'!$E:$E,'FRED Graph'!$B:$B,'Party Series Data'!$A840,'FRED Graph'!$C:$C,'Party Series Data'!B$1)</f>
        <v>0</v>
      </c>
      <c r="C840">
        <f>SUMIFS('FRED Graph'!$E:$E,'FRED Graph'!$B:$B,'Party Series Data'!$A840,'FRED Graph'!$C:$C,'Party Series Data'!C$1)</f>
        <v>-727000</v>
      </c>
      <c r="D840">
        <f>INDEX('Presidential Data'!$C:$C,MATCH(YEAR(A840),'Presidential Data'!$A:$A,0),1)</f>
        <v>43</v>
      </c>
      <c r="E840" s="7">
        <f t="shared" si="13"/>
        <v>-727000</v>
      </c>
    </row>
    <row r="841" spans="1:5" x14ac:dyDescent="0.2">
      <c r="A841" s="2">
        <v>39783</v>
      </c>
      <c r="B841">
        <f>SUMIFS('FRED Graph'!$E:$E,'FRED Graph'!$B:$B,'Party Series Data'!$A841,'FRED Graph'!$C:$C,'Party Series Data'!B$1)</f>
        <v>0</v>
      </c>
      <c r="C841">
        <f>SUMIFS('FRED Graph'!$E:$E,'FRED Graph'!$B:$B,'Party Series Data'!$A841,'FRED Graph'!$C:$C,'Party Series Data'!C$1)</f>
        <v>-706000</v>
      </c>
      <c r="D841">
        <f>INDEX('Presidential Data'!$C:$C,MATCH(YEAR(A841),'Presidential Data'!$A:$A,0),1)</f>
        <v>43</v>
      </c>
      <c r="E841" s="7">
        <f t="shared" si="13"/>
        <v>-706000</v>
      </c>
    </row>
    <row r="842" spans="1:5" x14ac:dyDescent="0.2">
      <c r="A842" s="2">
        <v>39814</v>
      </c>
      <c r="B842">
        <f>SUMIFS('FRED Graph'!$E:$E,'FRED Graph'!$B:$B,'Party Series Data'!$A842,'FRED Graph'!$C:$C,'Party Series Data'!B$1)</f>
        <v>-784000</v>
      </c>
      <c r="C842">
        <f>SUMIFS('FRED Graph'!$E:$E,'FRED Graph'!$B:$B,'Party Series Data'!$A842,'FRED Graph'!$C:$C,'Party Series Data'!C$1)</f>
        <v>0</v>
      </c>
      <c r="D842">
        <f>INDEX('Presidential Data'!$C:$C,MATCH(YEAR(A842),'Presidential Data'!$A:$A,0),1)</f>
        <v>44</v>
      </c>
      <c r="E842" s="7">
        <f t="shared" si="13"/>
        <v>-784000</v>
      </c>
    </row>
    <row r="843" spans="1:5" x14ac:dyDescent="0.2">
      <c r="A843" s="2">
        <v>39845</v>
      </c>
      <c r="B843">
        <f>SUMIFS('FRED Graph'!$E:$E,'FRED Graph'!$B:$B,'Party Series Data'!$A843,'FRED Graph'!$C:$C,'Party Series Data'!B$1)</f>
        <v>-743000</v>
      </c>
      <c r="C843">
        <f>SUMIFS('FRED Graph'!$E:$E,'FRED Graph'!$B:$B,'Party Series Data'!$A843,'FRED Graph'!$C:$C,'Party Series Data'!C$1)</f>
        <v>0</v>
      </c>
      <c r="D843">
        <f>INDEX('Presidential Data'!$C:$C,MATCH(YEAR(A843),'Presidential Data'!$A:$A,0),1)</f>
        <v>44</v>
      </c>
      <c r="E843" s="7">
        <f t="shared" si="13"/>
        <v>-743000</v>
      </c>
    </row>
    <row r="844" spans="1:5" x14ac:dyDescent="0.2">
      <c r="A844" s="2">
        <v>39873</v>
      </c>
      <c r="B844">
        <f>SUMIFS('FRED Graph'!$E:$E,'FRED Graph'!$B:$B,'Party Series Data'!$A844,'FRED Graph'!$C:$C,'Party Series Data'!B$1)</f>
        <v>-800000</v>
      </c>
      <c r="C844">
        <f>SUMIFS('FRED Graph'!$E:$E,'FRED Graph'!$B:$B,'Party Series Data'!$A844,'FRED Graph'!$C:$C,'Party Series Data'!C$1)</f>
        <v>0</v>
      </c>
      <c r="D844">
        <f>INDEX('Presidential Data'!$C:$C,MATCH(YEAR(A844),'Presidential Data'!$A:$A,0),1)</f>
        <v>44</v>
      </c>
      <c r="E844" s="7">
        <f t="shared" si="13"/>
        <v>-800000</v>
      </c>
    </row>
    <row r="845" spans="1:5" x14ac:dyDescent="0.2">
      <c r="A845" s="2">
        <v>39904</v>
      </c>
      <c r="B845">
        <f>SUMIFS('FRED Graph'!$E:$E,'FRED Graph'!$B:$B,'Party Series Data'!$A845,'FRED Graph'!$C:$C,'Party Series Data'!B$1)</f>
        <v>-695000</v>
      </c>
      <c r="C845">
        <f>SUMIFS('FRED Graph'!$E:$E,'FRED Graph'!$B:$B,'Party Series Data'!$A845,'FRED Graph'!$C:$C,'Party Series Data'!C$1)</f>
        <v>0</v>
      </c>
      <c r="D845">
        <f>INDEX('Presidential Data'!$C:$C,MATCH(YEAR(A845),'Presidential Data'!$A:$A,0),1)</f>
        <v>44</v>
      </c>
      <c r="E845" s="7">
        <f t="shared" si="13"/>
        <v>-695000</v>
      </c>
    </row>
    <row r="846" spans="1:5" x14ac:dyDescent="0.2">
      <c r="A846" s="2">
        <v>39934</v>
      </c>
      <c r="B846">
        <f>SUMIFS('FRED Graph'!$E:$E,'FRED Graph'!$B:$B,'Party Series Data'!$A846,'FRED Graph'!$C:$C,'Party Series Data'!B$1)</f>
        <v>-342000</v>
      </c>
      <c r="C846">
        <f>SUMIFS('FRED Graph'!$E:$E,'FRED Graph'!$B:$B,'Party Series Data'!$A846,'FRED Graph'!$C:$C,'Party Series Data'!C$1)</f>
        <v>0</v>
      </c>
      <c r="D846">
        <f>INDEX('Presidential Data'!$C:$C,MATCH(YEAR(A846),'Presidential Data'!$A:$A,0),1)</f>
        <v>44</v>
      </c>
      <c r="E846" s="7">
        <f t="shared" si="13"/>
        <v>-342000</v>
      </c>
    </row>
    <row r="847" spans="1:5" x14ac:dyDescent="0.2">
      <c r="A847" s="2">
        <v>39965</v>
      </c>
      <c r="B847">
        <f>SUMIFS('FRED Graph'!$E:$E,'FRED Graph'!$B:$B,'Party Series Data'!$A847,'FRED Graph'!$C:$C,'Party Series Data'!B$1)</f>
        <v>-467000</v>
      </c>
      <c r="C847">
        <f>SUMIFS('FRED Graph'!$E:$E,'FRED Graph'!$B:$B,'Party Series Data'!$A847,'FRED Graph'!$C:$C,'Party Series Data'!C$1)</f>
        <v>0</v>
      </c>
      <c r="D847">
        <f>INDEX('Presidential Data'!$C:$C,MATCH(YEAR(A847),'Presidential Data'!$A:$A,0),1)</f>
        <v>44</v>
      </c>
      <c r="E847" s="7">
        <f t="shared" si="13"/>
        <v>-467000</v>
      </c>
    </row>
    <row r="848" spans="1:5" x14ac:dyDescent="0.2">
      <c r="A848" s="2">
        <v>39995</v>
      </c>
      <c r="B848">
        <f>SUMIFS('FRED Graph'!$E:$E,'FRED Graph'!$B:$B,'Party Series Data'!$A848,'FRED Graph'!$C:$C,'Party Series Data'!B$1)</f>
        <v>-340000</v>
      </c>
      <c r="C848">
        <f>SUMIFS('FRED Graph'!$E:$E,'FRED Graph'!$B:$B,'Party Series Data'!$A848,'FRED Graph'!$C:$C,'Party Series Data'!C$1)</f>
        <v>0</v>
      </c>
      <c r="D848">
        <f>INDEX('Presidential Data'!$C:$C,MATCH(YEAR(A848),'Presidential Data'!$A:$A,0),1)</f>
        <v>44</v>
      </c>
      <c r="E848" s="7">
        <f t="shared" si="13"/>
        <v>-340000</v>
      </c>
    </row>
    <row r="849" spans="1:5" x14ac:dyDescent="0.2">
      <c r="A849" s="2">
        <v>40026</v>
      </c>
      <c r="B849">
        <f>SUMIFS('FRED Graph'!$E:$E,'FRED Graph'!$B:$B,'Party Series Data'!$A849,'FRED Graph'!$C:$C,'Party Series Data'!B$1)</f>
        <v>-183000</v>
      </c>
      <c r="C849">
        <f>SUMIFS('FRED Graph'!$E:$E,'FRED Graph'!$B:$B,'Party Series Data'!$A849,'FRED Graph'!$C:$C,'Party Series Data'!C$1)</f>
        <v>0</v>
      </c>
      <c r="D849">
        <f>INDEX('Presidential Data'!$C:$C,MATCH(YEAR(A849),'Presidential Data'!$A:$A,0),1)</f>
        <v>44</v>
      </c>
      <c r="E849" s="7">
        <f t="shared" si="13"/>
        <v>-183000</v>
      </c>
    </row>
    <row r="850" spans="1:5" x14ac:dyDescent="0.2">
      <c r="A850" s="2">
        <v>40057</v>
      </c>
      <c r="B850">
        <f>SUMIFS('FRED Graph'!$E:$E,'FRED Graph'!$B:$B,'Party Series Data'!$A850,'FRED Graph'!$C:$C,'Party Series Data'!B$1)</f>
        <v>-241000</v>
      </c>
      <c r="C850">
        <f>SUMIFS('FRED Graph'!$E:$E,'FRED Graph'!$B:$B,'Party Series Data'!$A850,'FRED Graph'!$C:$C,'Party Series Data'!C$1)</f>
        <v>0</v>
      </c>
      <c r="D850">
        <f>INDEX('Presidential Data'!$C:$C,MATCH(YEAR(A850),'Presidential Data'!$A:$A,0),1)</f>
        <v>44</v>
      </c>
      <c r="E850" s="7">
        <f t="shared" si="13"/>
        <v>-241000</v>
      </c>
    </row>
    <row r="851" spans="1:5" x14ac:dyDescent="0.2">
      <c r="A851" s="2">
        <v>40087</v>
      </c>
      <c r="B851">
        <f>SUMIFS('FRED Graph'!$E:$E,'FRED Graph'!$B:$B,'Party Series Data'!$A851,'FRED Graph'!$C:$C,'Party Series Data'!B$1)</f>
        <v>-199000</v>
      </c>
      <c r="C851">
        <f>SUMIFS('FRED Graph'!$E:$E,'FRED Graph'!$B:$B,'Party Series Data'!$A851,'FRED Graph'!$C:$C,'Party Series Data'!C$1)</f>
        <v>0</v>
      </c>
      <c r="D851">
        <f>INDEX('Presidential Data'!$C:$C,MATCH(YEAR(A851),'Presidential Data'!$A:$A,0),1)</f>
        <v>44</v>
      </c>
      <c r="E851" s="7">
        <f t="shared" si="13"/>
        <v>-199000</v>
      </c>
    </row>
    <row r="852" spans="1:5" x14ac:dyDescent="0.2">
      <c r="A852" s="2">
        <v>40118</v>
      </c>
      <c r="B852">
        <f>SUMIFS('FRED Graph'!$E:$E,'FRED Graph'!$B:$B,'Party Series Data'!$A852,'FRED Graph'!$C:$C,'Party Series Data'!B$1)</f>
        <v>12000</v>
      </c>
      <c r="C852">
        <f>SUMIFS('FRED Graph'!$E:$E,'FRED Graph'!$B:$B,'Party Series Data'!$A852,'FRED Graph'!$C:$C,'Party Series Data'!C$1)</f>
        <v>0</v>
      </c>
      <c r="D852">
        <f>INDEX('Presidential Data'!$C:$C,MATCH(YEAR(A852),'Presidential Data'!$A:$A,0),1)</f>
        <v>44</v>
      </c>
      <c r="E852" s="7">
        <f t="shared" si="13"/>
        <v>12000</v>
      </c>
    </row>
    <row r="853" spans="1:5" x14ac:dyDescent="0.2">
      <c r="A853" s="2">
        <v>40148</v>
      </c>
      <c r="B853">
        <f>SUMIFS('FRED Graph'!$E:$E,'FRED Graph'!$B:$B,'Party Series Data'!$A853,'FRED Graph'!$C:$C,'Party Series Data'!B$1)</f>
        <v>-269000</v>
      </c>
      <c r="C853">
        <f>SUMIFS('FRED Graph'!$E:$E,'FRED Graph'!$B:$B,'Party Series Data'!$A853,'FRED Graph'!$C:$C,'Party Series Data'!C$1)</f>
        <v>0</v>
      </c>
      <c r="D853">
        <f>INDEX('Presidential Data'!$C:$C,MATCH(YEAR(A853),'Presidential Data'!$A:$A,0),1)</f>
        <v>44</v>
      </c>
      <c r="E853" s="7">
        <f t="shared" si="13"/>
        <v>-269000</v>
      </c>
    </row>
    <row r="854" spans="1:5" x14ac:dyDescent="0.2">
      <c r="A854" s="2">
        <v>40179</v>
      </c>
      <c r="B854">
        <f>SUMIFS('FRED Graph'!$E:$E,'FRED Graph'!$B:$B,'Party Series Data'!$A854,'FRED Graph'!$C:$C,'Party Series Data'!B$1)</f>
        <v>2000</v>
      </c>
      <c r="C854">
        <f>SUMIFS('FRED Graph'!$E:$E,'FRED Graph'!$B:$B,'Party Series Data'!$A854,'FRED Graph'!$C:$C,'Party Series Data'!C$1)</f>
        <v>0</v>
      </c>
      <c r="D854">
        <f>INDEX('Presidential Data'!$C:$C,MATCH(YEAR(A854),'Presidential Data'!$A:$A,0),1)</f>
        <v>44</v>
      </c>
      <c r="E854" s="7">
        <f t="shared" si="13"/>
        <v>2000</v>
      </c>
    </row>
    <row r="855" spans="1:5" x14ac:dyDescent="0.2">
      <c r="A855" s="2">
        <v>40210</v>
      </c>
      <c r="B855">
        <f>SUMIFS('FRED Graph'!$E:$E,'FRED Graph'!$B:$B,'Party Series Data'!$A855,'FRED Graph'!$C:$C,'Party Series Data'!B$1)</f>
        <v>-92000</v>
      </c>
      <c r="C855">
        <f>SUMIFS('FRED Graph'!$E:$E,'FRED Graph'!$B:$B,'Party Series Data'!$A855,'FRED Graph'!$C:$C,'Party Series Data'!C$1)</f>
        <v>0</v>
      </c>
      <c r="D855">
        <f>INDEX('Presidential Data'!$C:$C,MATCH(YEAR(A855),'Presidential Data'!$A:$A,0),1)</f>
        <v>44</v>
      </c>
      <c r="E855" s="7">
        <f t="shared" si="13"/>
        <v>-92000</v>
      </c>
    </row>
    <row r="856" spans="1:5" x14ac:dyDescent="0.2">
      <c r="A856" s="2">
        <v>40238</v>
      </c>
      <c r="B856">
        <f>SUMIFS('FRED Graph'!$E:$E,'FRED Graph'!$B:$B,'Party Series Data'!$A856,'FRED Graph'!$C:$C,'Party Series Data'!B$1)</f>
        <v>181000</v>
      </c>
      <c r="C856">
        <f>SUMIFS('FRED Graph'!$E:$E,'FRED Graph'!$B:$B,'Party Series Data'!$A856,'FRED Graph'!$C:$C,'Party Series Data'!C$1)</f>
        <v>0</v>
      </c>
      <c r="D856">
        <f>INDEX('Presidential Data'!$C:$C,MATCH(YEAR(A856),'Presidential Data'!$A:$A,0),1)</f>
        <v>44</v>
      </c>
      <c r="E856" s="7">
        <f t="shared" si="13"/>
        <v>181000</v>
      </c>
    </row>
    <row r="857" spans="1:5" x14ac:dyDescent="0.2">
      <c r="A857" s="2">
        <v>40269</v>
      </c>
      <c r="B857">
        <f>SUMIFS('FRED Graph'!$E:$E,'FRED Graph'!$B:$B,'Party Series Data'!$A857,'FRED Graph'!$C:$C,'Party Series Data'!B$1)</f>
        <v>231000</v>
      </c>
      <c r="C857">
        <f>SUMIFS('FRED Graph'!$E:$E,'FRED Graph'!$B:$B,'Party Series Data'!$A857,'FRED Graph'!$C:$C,'Party Series Data'!C$1)</f>
        <v>0</v>
      </c>
      <c r="D857">
        <f>INDEX('Presidential Data'!$C:$C,MATCH(YEAR(A857),'Presidential Data'!$A:$A,0),1)</f>
        <v>44</v>
      </c>
      <c r="E857" s="7">
        <f t="shared" si="13"/>
        <v>231000</v>
      </c>
    </row>
    <row r="858" spans="1:5" x14ac:dyDescent="0.2">
      <c r="A858" s="2">
        <v>40299</v>
      </c>
      <c r="B858">
        <f>SUMIFS('FRED Graph'!$E:$E,'FRED Graph'!$B:$B,'Party Series Data'!$A858,'FRED Graph'!$C:$C,'Party Series Data'!B$1)</f>
        <v>540000</v>
      </c>
      <c r="C858">
        <f>SUMIFS('FRED Graph'!$E:$E,'FRED Graph'!$B:$B,'Party Series Data'!$A858,'FRED Graph'!$C:$C,'Party Series Data'!C$1)</f>
        <v>0</v>
      </c>
      <c r="D858">
        <f>INDEX('Presidential Data'!$C:$C,MATCH(YEAR(A858),'Presidential Data'!$A:$A,0),1)</f>
        <v>44</v>
      </c>
      <c r="E858" s="7">
        <f t="shared" si="13"/>
        <v>540000</v>
      </c>
    </row>
    <row r="859" spans="1:5" x14ac:dyDescent="0.2">
      <c r="A859" s="2">
        <v>40330</v>
      </c>
      <c r="B859">
        <f>SUMIFS('FRED Graph'!$E:$E,'FRED Graph'!$B:$B,'Party Series Data'!$A859,'FRED Graph'!$C:$C,'Party Series Data'!B$1)</f>
        <v>-139000</v>
      </c>
      <c r="C859">
        <f>SUMIFS('FRED Graph'!$E:$E,'FRED Graph'!$B:$B,'Party Series Data'!$A859,'FRED Graph'!$C:$C,'Party Series Data'!C$1)</f>
        <v>0</v>
      </c>
      <c r="D859">
        <f>INDEX('Presidential Data'!$C:$C,MATCH(YEAR(A859),'Presidential Data'!$A:$A,0),1)</f>
        <v>44</v>
      </c>
      <c r="E859" s="7">
        <f t="shared" si="13"/>
        <v>-139000</v>
      </c>
    </row>
    <row r="860" spans="1:5" x14ac:dyDescent="0.2">
      <c r="A860" s="2">
        <v>40360</v>
      </c>
      <c r="B860">
        <f>SUMIFS('FRED Graph'!$E:$E,'FRED Graph'!$B:$B,'Party Series Data'!$A860,'FRED Graph'!$C:$C,'Party Series Data'!B$1)</f>
        <v>-84000</v>
      </c>
      <c r="C860">
        <f>SUMIFS('FRED Graph'!$E:$E,'FRED Graph'!$B:$B,'Party Series Data'!$A860,'FRED Graph'!$C:$C,'Party Series Data'!C$1)</f>
        <v>0</v>
      </c>
      <c r="D860">
        <f>INDEX('Presidential Data'!$C:$C,MATCH(YEAR(A860),'Presidential Data'!$A:$A,0),1)</f>
        <v>44</v>
      </c>
      <c r="E860" s="7">
        <f t="shared" si="13"/>
        <v>-84000</v>
      </c>
    </row>
    <row r="861" spans="1:5" x14ac:dyDescent="0.2">
      <c r="A861" s="2">
        <v>40391</v>
      </c>
      <c r="B861">
        <f>SUMIFS('FRED Graph'!$E:$E,'FRED Graph'!$B:$B,'Party Series Data'!$A861,'FRED Graph'!$C:$C,'Party Series Data'!B$1)</f>
        <v>-5000</v>
      </c>
      <c r="C861">
        <f>SUMIFS('FRED Graph'!$E:$E,'FRED Graph'!$B:$B,'Party Series Data'!$A861,'FRED Graph'!$C:$C,'Party Series Data'!C$1)</f>
        <v>0</v>
      </c>
      <c r="D861">
        <f>INDEX('Presidential Data'!$C:$C,MATCH(YEAR(A861),'Presidential Data'!$A:$A,0),1)</f>
        <v>44</v>
      </c>
      <c r="E861" s="7">
        <f t="shared" si="13"/>
        <v>-5000</v>
      </c>
    </row>
    <row r="862" spans="1:5" x14ac:dyDescent="0.2">
      <c r="A862" s="2">
        <v>40422</v>
      </c>
      <c r="B862">
        <f>SUMIFS('FRED Graph'!$E:$E,'FRED Graph'!$B:$B,'Party Series Data'!$A862,'FRED Graph'!$C:$C,'Party Series Data'!B$1)</f>
        <v>-65000</v>
      </c>
      <c r="C862">
        <f>SUMIFS('FRED Graph'!$E:$E,'FRED Graph'!$B:$B,'Party Series Data'!$A862,'FRED Graph'!$C:$C,'Party Series Data'!C$1)</f>
        <v>0</v>
      </c>
      <c r="D862">
        <f>INDEX('Presidential Data'!$C:$C,MATCH(YEAR(A862),'Presidential Data'!$A:$A,0),1)</f>
        <v>44</v>
      </c>
      <c r="E862" s="7">
        <f t="shared" si="13"/>
        <v>-65000</v>
      </c>
    </row>
    <row r="863" spans="1:5" x14ac:dyDescent="0.2">
      <c r="A863" s="2">
        <v>40452</v>
      </c>
      <c r="B863">
        <f>SUMIFS('FRED Graph'!$E:$E,'FRED Graph'!$B:$B,'Party Series Data'!$A863,'FRED Graph'!$C:$C,'Party Series Data'!B$1)</f>
        <v>268000</v>
      </c>
      <c r="C863">
        <f>SUMIFS('FRED Graph'!$E:$E,'FRED Graph'!$B:$B,'Party Series Data'!$A863,'FRED Graph'!$C:$C,'Party Series Data'!C$1)</f>
        <v>0</v>
      </c>
      <c r="D863">
        <f>INDEX('Presidential Data'!$C:$C,MATCH(YEAR(A863),'Presidential Data'!$A:$A,0),1)</f>
        <v>44</v>
      </c>
      <c r="E863" s="7">
        <f t="shared" si="13"/>
        <v>268000</v>
      </c>
    </row>
    <row r="864" spans="1:5" x14ac:dyDescent="0.2">
      <c r="A864" s="2">
        <v>40483</v>
      </c>
      <c r="B864">
        <f>SUMIFS('FRED Graph'!$E:$E,'FRED Graph'!$B:$B,'Party Series Data'!$A864,'FRED Graph'!$C:$C,'Party Series Data'!B$1)</f>
        <v>125000</v>
      </c>
      <c r="C864">
        <f>SUMIFS('FRED Graph'!$E:$E,'FRED Graph'!$B:$B,'Party Series Data'!$A864,'FRED Graph'!$C:$C,'Party Series Data'!C$1)</f>
        <v>0</v>
      </c>
      <c r="D864">
        <f>INDEX('Presidential Data'!$C:$C,MATCH(YEAR(A864),'Presidential Data'!$A:$A,0),1)</f>
        <v>44</v>
      </c>
      <c r="E864" s="7">
        <f t="shared" si="13"/>
        <v>125000</v>
      </c>
    </row>
    <row r="865" spans="1:5" x14ac:dyDescent="0.2">
      <c r="A865" s="2">
        <v>40513</v>
      </c>
      <c r="B865">
        <f>SUMIFS('FRED Graph'!$E:$E,'FRED Graph'!$B:$B,'Party Series Data'!$A865,'FRED Graph'!$C:$C,'Party Series Data'!B$1)</f>
        <v>72000</v>
      </c>
      <c r="C865">
        <f>SUMIFS('FRED Graph'!$E:$E,'FRED Graph'!$B:$B,'Party Series Data'!$A865,'FRED Graph'!$C:$C,'Party Series Data'!C$1)</f>
        <v>0</v>
      </c>
      <c r="D865">
        <f>INDEX('Presidential Data'!$C:$C,MATCH(YEAR(A865),'Presidential Data'!$A:$A,0),1)</f>
        <v>44</v>
      </c>
      <c r="E865" s="7">
        <f t="shared" si="13"/>
        <v>72000</v>
      </c>
    </row>
    <row r="866" spans="1:5" x14ac:dyDescent="0.2">
      <c r="A866" s="2">
        <v>40544</v>
      </c>
      <c r="B866">
        <f>SUMIFS('FRED Graph'!$E:$E,'FRED Graph'!$B:$B,'Party Series Data'!$A866,'FRED Graph'!$C:$C,'Party Series Data'!B$1)</f>
        <v>19000</v>
      </c>
      <c r="C866">
        <f>SUMIFS('FRED Graph'!$E:$E,'FRED Graph'!$B:$B,'Party Series Data'!$A866,'FRED Graph'!$C:$C,'Party Series Data'!C$1)</f>
        <v>0</v>
      </c>
      <c r="D866">
        <f>INDEX('Presidential Data'!$C:$C,MATCH(YEAR(A866),'Presidential Data'!$A:$A,0),1)</f>
        <v>44</v>
      </c>
      <c r="E866" s="7">
        <f t="shared" si="13"/>
        <v>19000</v>
      </c>
    </row>
    <row r="867" spans="1:5" x14ac:dyDescent="0.2">
      <c r="A867" s="2">
        <v>40575</v>
      </c>
      <c r="B867">
        <f>SUMIFS('FRED Graph'!$E:$E,'FRED Graph'!$B:$B,'Party Series Data'!$A867,'FRED Graph'!$C:$C,'Party Series Data'!B$1)</f>
        <v>212000</v>
      </c>
      <c r="C867">
        <f>SUMIFS('FRED Graph'!$E:$E,'FRED Graph'!$B:$B,'Party Series Data'!$A867,'FRED Graph'!$C:$C,'Party Series Data'!C$1)</f>
        <v>0</v>
      </c>
      <c r="D867">
        <f>INDEX('Presidential Data'!$C:$C,MATCH(YEAR(A867),'Presidential Data'!$A:$A,0),1)</f>
        <v>44</v>
      </c>
      <c r="E867" s="7">
        <f t="shared" si="13"/>
        <v>212000</v>
      </c>
    </row>
    <row r="868" spans="1:5" x14ac:dyDescent="0.2">
      <c r="A868" s="2">
        <v>40603</v>
      </c>
      <c r="B868">
        <f>SUMIFS('FRED Graph'!$E:$E,'FRED Graph'!$B:$B,'Party Series Data'!$A868,'FRED Graph'!$C:$C,'Party Series Data'!B$1)</f>
        <v>235000</v>
      </c>
      <c r="C868">
        <f>SUMIFS('FRED Graph'!$E:$E,'FRED Graph'!$B:$B,'Party Series Data'!$A868,'FRED Graph'!$C:$C,'Party Series Data'!C$1)</f>
        <v>0</v>
      </c>
      <c r="D868">
        <f>INDEX('Presidential Data'!$C:$C,MATCH(YEAR(A868),'Presidential Data'!$A:$A,0),1)</f>
        <v>44</v>
      </c>
      <c r="E868" s="7">
        <f t="shared" si="13"/>
        <v>235000</v>
      </c>
    </row>
    <row r="869" spans="1:5" x14ac:dyDescent="0.2">
      <c r="A869" s="2">
        <v>40634</v>
      </c>
      <c r="B869">
        <f>SUMIFS('FRED Graph'!$E:$E,'FRED Graph'!$B:$B,'Party Series Data'!$A869,'FRED Graph'!$C:$C,'Party Series Data'!B$1)</f>
        <v>314000</v>
      </c>
      <c r="C869">
        <f>SUMIFS('FRED Graph'!$E:$E,'FRED Graph'!$B:$B,'Party Series Data'!$A869,'FRED Graph'!$C:$C,'Party Series Data'!C$1)</f>
        <v>0</v>
      </c>
      <c r="D869">
        <f>INDEX('Presidential Data'!$C:$C,MATCH(YEAR(A869),'Presidential Data'!$A:$A,0),1)</f>
        <v>44</v>
      </c>
      <c r="E869" s="7">
        <f t="shared" si="13"/>
        <v>314000</v>
      </c>
    </row>
    <row r="870" spans="1:5" x14ac:dyDescent="0.2">
      <c r="A870" s="2">
        <v>40664</v>
      </c>
      <c r="B870">
        <f>SUMIFS('FRED Graph'!$E:$E,'FRED Graph'!$B:$B,'Party Series Data'!$A870,'FRED Graph'!$C:$C,'Party Series Data'!B$1)</f>
        <v>101000</v>
      </c>
      <c r="C870">
        <f>SUMIFS('FRED Graph'!$E:$E,'FRED Graph'!$B:$B,'Party Series Data'!$A870,'FRED Graph'!$C:$C,'Party Series Data'!C$1)</f>
        <v>0</v>
      </c>
      <c r="D870">
        <f>INDEX('Presidential Data'!$C:$C,MATCH(YEAR(A870),'Presidential Data'!$A:$A,0),1)</f>
        <v>44</v>
      </c>
      <c r="E870" s="7">
        <f t="shared" si="13"/>
        <v>101000</v>
      </c>
    </row>
    <row r="871" spans="1:5" x14ac:dyDescent="0.2">
      <c r="A871" s="2">
        <v>40695</v>
      </c>
      <c r="B871">
        <f>SUMIFS('FRED Graph'!$E:$E,'FRED Graph'!$B:$B,'Party Series Data'!$A871,'FRED Graph'!$C:$C,'Party Series Data'!B$1)</f>
        <v>236000</v>
      </c>
      <c r="C871">
        <f>SUMIFS('FRED Graph'!$E:$E,'FRED Graph'!$B:$B,'Party Series Data'!$A871,'FRED Graph'!$C:$C,'Party Series Data'!C$1)</f>
        <v>0</v>
      </c>
      <c r="D871">
        <f>INDEX('Presidential Data'!$C:$C,MATCH(YEAR(A871),'Presidential Data'!$A:$A,0),1)</f>
        <v>44</v>
      </c>
      <c r="E871" s="7">
        <f t="shared" si="13"/>
        <v>236000</v>
      </c>
    </row>
    <row r="872" spans="1:5" x14ac:dyDescent="0.2">
      <c r="A872" s="2">
        <v>40725</v>
      </c>
      <c r="B872">
        <f>SUMIFS('FRED Graph'!$E:$E,'FRED Graph'!$B:$B,'Party Series Data'!$A872,'FRED Graph'!$C:$C,'Party Series Data'!B$1)</f>
        <v>60000</v>
      </c>
      <c r="C872">
        <f>SUMIFS('FRED Graph'!$E:$E,'FRED Graph'!$B:$B,'Party Series Data'!$A872,'FRED Graph'!$C:$C,'Party Series Data'!C$1)</f>
        <v>0</v>
      </c>
      <c r="D872">
        <f>INDEX('Presidential Data'!$C:$C,MATCH(YEAR(A872),'Presidential Data'!$A:$A,0),1)</f>
        <v>44</v>
      </c>
      <c r="E872" s="7">
        <f t="shared" si="13"/>
        <v>60000</v>
      </c>
    </row>
    <row r="873" spans="1:5" x14ac:dyDescent="0.2">
      <c r="A873" s="2">
        <v>40756</v>
      </c>
      <c r="B873">
        <f>SUMIFS('FRED Graph'!$E:$E,'FRED Graph'!$B:$B,'Party Series Data'!$A873,'FRED Graph'!$C:$C,'Party Series Data'!B$1)</f>
        <v>126000</v>
      </c>
      <c r="C873">
        <f>SUMIFS('FRED Graph'!$E:$E,'FRED Graph'!$B:$B,'Party Series Data'!$A873,'FRED Graph'!$C:$C,'Party Series Data'!C$1)</f>
        <v>0</v>
      </c>
      <c r="D873">
        <f>INDEX('Presidential Data'!$C:$C,MATCH(YEAR(A873),'Presidential Data'!$A:$A,0),1)</f>
        <v>44</v>
      </c>
      <c r="E873" s="7">
        <f t="shared" si="13"/>
        <v>126000</v>
      </c>
    </row>
    <row r="874" spans="1:5" x14ac:dyDescent="0.2">
      <c r="A874" s="2">
        <v>40787</v>
      </c>
      <c r="B874">
        <f>SUMIFS('FRED Graph'!$E:$E,'FRED Graph'!$B:$B,'Party Series Data'!$A874,'FRED Graph'!$C:$C,'Party Series Data'!B$1)</f>
        <v>233000</v>
      </c>
      <c r="C874">
        <f>SUMIFS('FRED Graph'!$E:$E,'FRED Graph'!$B:$B,'Party Series Data'!$A874,'FRED Graph'!$C:$C,'Party Series Data'!C$1)</f>
        <v>0</v>
      </c>
      <c r="D874">
        <f>INDEX('Presidential Data'!$C:$C,MATCH(YEAR(A874),'Presidential Data'!$A:$A,0),1)</f>
        <v>44</v>
      </c>
      <c r="E874" s="7">
        <f t="shared" si="13"/>
        <v>233000</v>
      </c>
    </row>
    <row r="875" spans="1:5" x14ac:dyDescent="0.2">
      <c r="A875" s="2">
        <v>40817</v>
      </c>
      <c r="B875">
        <f>SUMIFS('FRED Graph'!$E:$E,'FRED Graph'!$B:$B,'Party Series Data'!$A875,'FRED Graph'!$C:$C,'Party Series Data'!B$1)</f>
        <v>204000</v>
      </c>
      <c r="C875">
        <f>SUMIFS('FRED Graph'!$E:$E,'FRED Graph'!$B:$B,'Party Series Data'!$A875,'FRED Graph'!$C:$C,'Party Series Data'!C$1)</f>
        <v>0</v>
      </c>
      <c r="D875">
        <f>INDEX('Presidential Data'!$C:$C,MATCH(YEAR(A875),'Presidential Data'!$A:$A,0),1)</f>
        <v>44</v>
      </c>
      <c r="E875" s="7">
        <f t="shared" si="13"/>
        <v>204000</v>
      </c>
    </row>
    <row r="876" spans="1:5" x14ac:dyDescent="0.2">
      <c r="A876" s="2">
        <v>40848</v>
      </c>
      <c r="B876">
        <f>SUMIFS('FRED Graph'!$E:$E,'FRED Graph'!$B:$B,'Party Series Data'!$A876,'FRED Graph'!$C:$C,'Party Series Data'!B$1)</f>
        <v>132000</v>
      </c>
      <c r="C876">
        <f>SUMIFS('FRED Graph'!$E:$E,'FRED Graph'!$B:$B,'Party Series Data'!$A876,'FRED Graph'!$C:$C,'Party Series Data'!C$1)</f>
        <v>0</v>
      </c>
      <c r="D876">
        <f>INDEX('Presidential Data'!$C:$C,MATCH(YEAR(A876),'Presidential Data'!$A:$A,0),1)</f>
        <v>44</v>
      </c>
      <c r="E876" s="7">
        <f t="shared" si="13"/>
        <v>132000</v>
      </c>
    </row>
    <row r="877" spans="1:5" x14ac:dyDescent="0.2">
      <c r="A877" s="2">
        <v>40878</v>
      </c>
      <c r="B877">
        <f>SUMIFS('FRED Graph'!$E:$E,'FRED Graph'!$B:$B,'Party Series Data'!$A877,'FRED Graph'!$C:$C,'Party Series Data'!B$1)</f>
        <v>202000</v>
      </c>
      <c r="C877">
        <f>SUMIFS('FRED Graph'!$E:$E,'FRED Graph'!$B:$B,'Party Series Data'!$A877,'FRED Graph'!$C:$C,'Party Series Data'!C$1)</f>
        <v>0</v>
      </c>
      <c r="D877">
        <f>INDEX('Presidential Data'!$C:$C,MATCH(YEAR(A877),'Presidential Data'!$A:$A,0),1)</f>
        <v>44</v>
      </c>
      <c r="E877" s="7">
        <f t="shared" si="13"/>
        <v>202000</v>
      </c>
    </row>
    <row r="878" spans="1:5" x14ac:dyDescent="0.2">
      <c r="A878" s="2">
        <v>40909</v>
      </c>
      <c r="B878">
        <f>SUMIFS('FRED Graph'!$E:$E,'FRED Graph'!$B:$B,'Party Series Data'!$A878,'FRED Graph'!$C:$C,'Party Series Data'!B$1)</f>
        <v>354000</v>
      </c>
      <c r="C878">
        <f>SUMIFS('FRED Graph'!$E:$E,'FRED Graph'!$B:$B,'Party Series Data'!$A878,'FRED Graph'!$C:$C,'Party Series Data'!C$1)</f>
        <v>0</v>
      </c>
      <c r="D878">
        <f>INDEX('Presidential Data'!$C:$C,MATCH(YEAR(A878),'Presidential Data'!$A:$A,0),1)</f>
        <v>44</v>
      </c>
      <c r="E878" s="7">
        <f t="shared" si="13"/>
        <v>354000</v>
      </c>
    </row>
    <row r="879" spans="1:5" x14ac:dyDescent="0.2">
      <c r="A879" s="2">
        <v>40940</v>
      </c>
      <c r="B879">
        <f>SUMIFS('FRED Graph'!$E:$E,'FRED Graph'!$B:$B,'Party Series Data'!$A879,'FRED Graph'!$C:$C,'Party Series Data'!B$1)</f>
        <v>262000</v>
      </c>
      <c r="C879">
        <f>SUMIFS('FRED Graph'!$E:$E,'FRED Graph'!$B:$B,'Party Series Data'!$A879,'FRED Graph'!$C:$C,'Party Series Data'!C$1)</f>
        <v>0</v>
      </c>
      <c r="D879">
        <f>INDEX('Presidential Data'!$C:$C,MATCH(YEAR(A879),'Presidential Data'!$A:$A,0),1)</f>
        <v>44</v>
      </c>
      <c r="E879" s="7">
        <f t="shared" si="13"/>
        <v>262000</v>
      </c>
    </row>
    <row r="880" spans="1:5" x14ac:dyDescent="0.2">
      <c r="A880" s="2">
        <v>40969</v>
      </c>
      <c r="B880">
        <f>SUMIFS('FRED Graph'!$E:$E,'FRED Graph'!$B:$B,'Party Series Data'!$A880,'FRED Graph'!$C:$C,'Party Series Data'!B$1)</f>
        <v>240000</v>
      </c>
      <c r="C880">
        <f>SUMIFS('FRED Graph'!$E:$E,'FRED Graph'!$B:$B,'Party Series Data'!$A880,'FRED Graph'!$C:$C,'Party Series Data'!C$1)</f>
        <v>0</v>
      </c>
      <c r="D880">
        <f>INDEX('Presidential Data'!$C:$C,MATCH(YEAR(A880),'Presidential Data'!$A:$A,0),1)</f>
        <v>44</v>
      </c>
      <c r="E880" s="7">
        <f t="shared" si="13"/>
        <v>240000</v>
      </c>
    </row>
    <row r="881" spans="1:5" x14ac:dyDescent="0.2">
      <c r="A881" s="2">
        <v>41000</v>
      </c>
      <c r="B881">
        <f>SUMIFS('FRED Graph'!$E:$E,'FRED Graph'!$B:$B,'Party Series Data'!$A881,'FRED Graph'!$C:$C,'Party Series Data'!B$1)</f>
        <v>82000</v>
      </c>
      <c r="C881">
        <f>SUMIFS('FRED Graph'!$E:$E,'FRED Graph'!$B:$B,'Party Series Data'!$A881,'FRED Graph'!$C:$C,'Party Series Data'!C$1)</f>
        <v>0</v>
      </c>
      <c r="D881">
        <f>INDEX('Presidential Data'!$C:$C,MATCH(YEAR(A881),'Presidential Data'!$A:$A,0),1)</f>
        <v>44</v>
      </c>
      <c r="E881" s="7">
        <f t="shared" si="13"/>
        <v>82000</v>
      </c>
    </row>
    <row r="882" spans="1:5" x14ac:dyDescent="0.2">
      <c r="A882" s="2">
        <v>41030</v>
      </c>
      <c r="B882">
        <f>SUMIFS('FRED Graph'!$E:$E,'FRED Graph'!$B:$B,'Party Series Data'!$A882,'FRED Graph'!$C:$C,'Party Series Data'!B$1)</f>
        <v>100000</v>
      </c>
      <c r="C882">
        <f>SUMIFS('FRED Graph'!$E:$E,'FRED Graph'!$B:$B,'Party Series Data'!$A882,'FRED Graph'!$C:$C,'Party Series Data'!C$1)</f>
        <v>0</v>
      </c>
      <c r="D882">
        <f>INDEX('Presidential Data'!$C:$C,MATCH(YEAR(A882),'Presidential Data'!$A:$A,0),1)</f>
        <v>44</v>
      </c>
      <c r="E882" s="7">
        <f t="shared" si="13"/>
        <v>100000</v>
      </c>
    </row>
    <row r="883" spans="1:5" x14ac:dyDescent="0.2">
      <c r="A883" s="2">
        <v>41061</v>
      </c>
      <c r="B883">
        <f>SUMIFS('FRED Graph'!$E:$E,'FRED Graph'!$B:$B,'Party Series Data'!$A883,'FRED Graph'!$C:$C,'Party Series Data'!B$1)</f>
        <v>73000</v>
      </c>
      <c r="C883">
        <f>SUMIFS('FRED Graph'!$E:$E,'FRED Graph'!$B:$B,'Party Series Data'!$A883,'FRED Graph'!$C:$C,'Party Series Data'!C$1)</f>
        <v>0</v>
      </c>
      <c r="D883">
        <f>INDEX('Presidential Data'!$C:$C,MATCH(YEAR(A883),'Presidential Data'!$A:$A,0),1)</f>
        <v>44</v>
      </c>
      <c r="E883" s="7">
        <f t="shared" si="13"/>
        <v>73000</v>
      </c>
    </row>
    <row r="884" spans="1:5" x14ac:dyDescent="0.2">
      <c r="A884" s="2">
        <v>41091</v>
      </c>
      <c r="B884">
        <f>SUMIFS('FRED Graph'!$E:$E,'FRED Graph'!$B:$B,'Party Series Data'!$A884,'FRED Graph'!$C:$C,'Party Series Data'!B$1)</f>
        <v>152000</v>
      </c>
      <c r="C884">
        <f>SUMIFS('FRED Graph'!$E:$E,'FRED Graph'!$B:$B,'Party Series Data'!$A884,'FRED Graph'!$C:$C,'Party Series Data'!C$1)</f>
        <v>0</v>
      </c>
      <c r="D884">
        <f>INDEX('Presidential Data'!$C:$C,MATCH(YEAR(A884),'Presidential Data'!$A:$A,0),1)</f>
        <v>44</v>
      </c>
      <c r="E884" s="7">
        <f t="shared" si="13"/>
        <v>152000</v>
      </c>
    </row>
    <row r="885" spans="1:5" x14ac:dyDescent="0.2">
      <c r="A885" s="2">
        <v>41122</v>
      </c>
      <c r="B885">
        <f>SUMIFS('FRED Graph'!$E:$E,'FRED Graph'!$B:$B,'Party Series Data'!$A885,'FRED Graph'!$C:$C,'Party Series Data'!B$1)</f>
        <v>172000</v>
      </c>
      <c r="C885">
        <f>SUMIFS('FRED Graph'!$E:$E,'FRED Graph'!$B:$B,'Party Series Data'!$A885,'FRED Graph'!$C:$C,'Party Series Data'!C$1)</f>
        <v>0</v>
      </c>
      <c r="D885">
        <f>INDEX('Presidential Data'!$C:$C,MATCH(YEAR(A885),'Presidential Data'!$A:$A,0),1)</f>
        <v>44</v>
      </c>
      <c r="E885" s="7">
        <f t="shared" si="13"/>
        <v>172000</v>
      </c>
    </row>
    <row r="886" spans="1:5" x14ac:dyDescent="0.2">
      <c r="A886" s="2">
        <v>41153</v>
      </c>
      <c r="B886">
        <f>SUMIFS('FRED Graph'!$E:$E,'FRED Graph'!$B:$B,'Party Series Data'!$A886,'FRED Graph'!$C:$C,'Party Series Data'!B$1)</f>
        <v>187000</v>
      </c>
      <c r="C886">
        <f>SUMIFS('FRED Graph'!$E:$E,'FRED Graph'!$B:$B,'Party Series Data'!$A886,'FRED Graph'!$C:$C,'Party Series Data'!C$1)</f>
        <v>0</v>
      </c>
      <c r="D886">
        <f>INDEX('Presidential Data'!$C:$C,MATCH(YEAR(A886),'Presidential Data'!$A:$A,0),1)</f>
        <v>44</v>
      </c>
      <c r="E886" s="7">
        <f t="shared" si="13"/>
        <v>187000</v>
      </c>
    </row>
    <row r="887" spans="1:5" x14ac:dyDescent="0.2">
      <c r="A887" s="2">
        <v>41183</v>
      </c>
      <c r="B887">
        <f>SUMIFS('FRED Graph'!$E:$E,'FRED Graph'!$B:$B,'Party Series Data'!$A887,'FRED Graph'!$C:$C,'Party Series Data'!B$1)</f>
        <v>159000</v>
      </c>
      <c r="C887">
        <f>SUMIFS('FRED Graph'!$E:$E,'FRED Graph'!$B:$B,'Party Series Data'!$A887,'FRED Graph'!$C:$C,'Party Series Data'!C$1)</f>
        <v>0</v>
      </c>
      <c r="D887">
        <f>INDEX('Presidential Data'!$C:$C,MATCH(YEAR(A887),'Presidential Data'!$A:$A,0),1)</f>
        <v>44</v>
      </c>
      <c r="E887" s="7">
        <f t="shared" si="13"/>
        <v>159000</v>
      </c>
    </row>
    <row r="888" spans="1:5" x14ac:dyDescent="0.2">
      <c r="A888" s="2">
        <v>41214</v>
      </c>
      <c r="B888">
        <f>SUMIFS('FRED Graph'!$E:$E,'FRED Graph'!$B:$B,'Party Series Data'!$A888,'FRED Graph'!$C:$C,'Party Series Data'!B$1)</f>
        <v>156000</v>
      </c>
      <c r="C888">
        <f>SUMIFS('FRED Graph'!$E:$E,'FRED Graph'!$B:$B,'Party Series Data'!$A888,'FRED Graph'!$C:$C,'Party Series Data'!C$1)</f>
        <v>0</v>
      </c>
      <c r="D888">
        <f>INDEX('Presidential Data'!$C:$C,MATCH(YEAR(A888),'Presidential Data'!$A:$A,0),1)</f>
        <v>44</v>
      </c>
      <c r="E888" s="7">
        <f t="shared" si="13"/>
        <v>156000</v>
      </c>
    </row>
    <row r="889" spans="1:5" x14ac:dyDescent="0.2">
      <c r="A889" s="2">
        <v>41244</v>
      </c>
      <c r="B889">
        <f>SUMIFS('FRED Graph'!$E:$E,'FRED Graph'!$B:$B,'Party Series Data'!$A889,'FRED Graph'!$C:$C,'Party Series Data'!B$1)</f>
        <v>239000</v>
      </c>
      <c r="C889">
        <f>SUMIFS('FRED Graph'!$E:$E,'FRED Graph'!$B:$B,'Party Series Data'!$A889,'FRED Graph'!$C:$C,'Party Series Data'!C$1)</f>
        <v>0</v>
      </c>
      <c r="D889">
        <f>INDEX('Presidential Data'!$C:$C,MATCH(YEAR(A889),'Presidential Data'!$A:$A,0),1)</f>
        <v>44</v>
      </c>
      <c r="E889" s="7">
        <f t="shared" si="13"/>
        <v>239000</v>
      </c>
    </row>
    <row r="890" spans="1:5" x14ac:dyDescent="0.2">
      <c r="A890" s="2">
        <v>41275</v>
      </c>
      <c r="B890">
        <f>SUMIFS('FRED Graph'!$E:$E,'FRED Graph'!$B:$B,'Party Series Data'!$A890,'FRED Graph'!$C:$C,'Party Series Data'!B$1)</f>
        <v>191000</v>
      </c>
      <c r="C890">
        <f>SUMIFS('FRED Graph'!$E:$E,'FRED Graph'!$B:$B,'Party Series Data'!$A890,'FRED Graph'!$C:$C,'Party Series Data'!C$1)</f>
        <v>0</v>
      </c>
      <c r="D890">
        <f>INDEX('Presidential Data'!$C:$C,MATCH(YEAR(A890),'Presidential Data'!$A:$A,0),1)</f>
        <v>44</v>
      </c>
      <c r="E890" s="7">
        <f t="shared" si="13"/>
        <v>191000</v>
      </c>
    </row>
    <row r="891" spans="1:5" x14ac:dyDescent="0.2">
      <c r="A891" s="2">
        <v>41306</v>
      </c>
      <c r="B891">
        <f>SUMIFS('FRED Graph'!$E:$E,'FRED Graph'!$B:$B,'Party Series Data'!$A891,'FRED Graph'!$C:$C,'Party Series Data'!B$1)</f>
        <v>278000</v>
      </c>
      <c r="C891">
        <f>SUMIFS('FRED Graph'!$E:$E,'FRED Graph'!$B:$B,'Party Series Data'!$A891,'FRED Graph'!$C:$C,'Party Series Data'!C$1)</f>
        <v>0</v>
      </c>
      <c r="D891">
        <f>INDEX('Presidential Data'!$C:$C,MATCH(YEAR(A891),'Presidential Data'!$A:$A,0),1)</f>
        <v>44</v>
      </c>
      <c r="E891" s="7">
        <f t="shared" si="13"/>
        <v>278000</v>
      </c>
    </row>
    <row r="892" spans="1:5" x14ac:dyDescent="0.2">
      <c r="A892" s="2">
        <v>41334</v>
      </c>
      <c r="B892">
        <f>SUMIFS('FRED Graph'!$E:$E,'FRED Graph'!$B:$B,'Party Series Data'!$A892,'FRED Graph'!$C:$C,'Party Series Data'!B$1)</f>
        <v>139000</v>
      </c>
      <c r="C892">
        <f>SUMIFS('FRED Graph'!$E:$E,'FRED Graph'!$B:$B,'Party Series Data'!$A892,'FRED Graph'!$C:$C,'Party Series Data'!C$1)</f>
        <v>0</v>
      </c>
      <c r="D892">
        <f>INDEX('Presidential Data'!$C:$C,MATCH(YEAR(A892),'Presidential Data'!$A:$A,0),1)</f>
        <v>44</v>
      </c>
      <c r="E892" s="7">
        <f t="shared" si="13"/>
        <v>139000</v>
      </c>
    </row>
    <row r="893" spans="1:5" x14ac:dyDescent="0.2">
      <c r="A893" s="2">
        <v>41365</v>
      </c>
      <c r="B893">
        <f>SUMIFS('FRED Graph'!$E:$E,'FRED Graph'!$B:$B,'Party Series Data'!$A893,'FRED Graph'!$C:$C,'Party Series Data'!B$1)</f>
        <v>191000</v>
      </c>
      <c r="C893">
        <f>SUMIFS('FRED Graph'!$E:$E,'FRED Graph'!$B:$B,'Party Series Data'!$A893,'FRED Graph'!$C:$C,'Party Series Data'!C$1)</f>
        <v>0</v>
      </c>
      <c r="D893">
        <f>INDEX('Presidential Data'!$C:$C,MATCH(YEAR(A893),'Presidential Data'!$A:$A,0),1)</f>
        <v>44</v>
      </c>
      <c r="E893" s="7">
        <f t="shared" si="13"/>
        <v>191000</v>
      </c>
    </row>
    <row r="894" spans="1:5" x14ac:dyDescent="0.2">
      <c r="A894" s="2">
        <v>41395</v>
      </c>
      <c r="B894">
        <f>SUMIFS('FRED Graph'!$E:$E,'FRED Graph'!$B:$B,'Party Series Data'!$A894,'FRED Graph'!$C:$C,'Party Series Data'!B$1)</f>
        <v>222000</v>
      </c>
      <c r="C894">
        <f>SUMIFS('FRED Graph'!$E:$E,'FRED Graph'!$B:$B,'Party Series Data'!$A894,'FRED Graph'!$C:$C,'Party Series Data'!C$1)</f>
        <v>0</v>
      </c>
      <c r="D894">
        <f>INDEX('Presidential Data'!$C:$C,MATCH(YEAR(A894),'Presidential Data'!$A:$A,0),1)</f>
        <v>44</v>
      </c>
      <c r="E894" s="7">
        <f t="shared" si="13"/>
        <v>222000</v>
      </c>
    </row>
    <row r="895" spans="1:5" x14ac:dyDescent="0.2">
      <c r="A895" s="2">
        <v>41426</v>
      </c>
      <c r="B895">
        <f>SUMIFS('FRED Graph'!$E:$E,'FRED Graph'!$B:$B,'Party Series Data'!$A895,'FRED Graph'!$C:$C,'Party Series Data'!B$1)</f>
        <v>181000</v>
      </c>
      <c r="C895">
        <f>SUMIFS('FRED Graph'!$E:$E,'FRED Graph'!$B:$B,'Party Series Data'!$A895,'FRED Graph'!$C:$C,'Party Series Data'!C$1)</f>
        <v>0</v>
      </c>
      <c r="D895">
        <f>INDEX('Presidential Data'!$C:$C,MATCH(YEAR(A895),'Presidential Data'!$A:$A,0),1)</f>
        <v>44</v>
      </c>
      <c r="E895" s="7">
        <f t="shared" si="13"/>
        <v>181000</v>
      </c>
    </row>
    <row r="896" spans="1:5" x14ac:dyDescent="0.2">
      <c r="A896" s="2">
        <v>41456</v>
      </c>
      <c r="B896">
        <f>SUMIFS('FRED Graph'!$E:$E,'FRED Graph'!$B:$B,'Party Series Data'!$A896,'FRED Graph'!$C:$C,'Party Series Data'!B$1)</f>
        <v>112000</v>
      </c>
      <c r="C896">
        <f>SUMIFS('FRED Graph'!$E:$E,'FRED Graph'!$B:$B,'Party Series Data'!$A896,'FRED Graph'!$C:$C,'Party Series Data'!C$1)</f>
        <v>0</v>
      </c>
      <c r="D896">
        <f>INDEX('Presidential Data'!$C:$C,MATCH(YEAR(A896),'Presidential Data'!$A:$A,0),1)</f>
        <v>44</v>
      </c>
      <c r="E896" s="7">
        <f t="shared" si="13"/>
        <v>112000</v>
      </c>
    </row>
    <row r="897" spans="1:5" x14ac:dyDescent="0.2">
      <c r="A897" s="2">
        <v>41487</v>
      </c>
      <c r="B897">
        <f>SUMIFS('FRED Graph'!$E:$E,'FRED Graph'!$B:$B,'Party Series Data'!$A897,'FRED Graph'!$C:$C,'Party Series Data'!B$1)</f>
        <v>242000</v>
      </c>
      <c r="C897">
        <f>SUMIFS('FRED Graph'!$E:$E,'FRED Graph'!$B:$B,'Party Series Data'!$A897,'FRED Graph'!$C:$C,'Party Series Data'!C$1)</f>
        <v>0</v>
      </c>
      <c r="D897">
        <f>INDEX('Presidential Data'!$C:$C,MATCH(YEAR(A897),'Presidential Data'!$A:$A,0),1)</f>
        <v>44</v>
      </c>
      <c r="E897" s="7">
        <f t="shared" si="13"/>
        <v>242000</v>
      </c>
    </row>
    <row r="898" spans="1:5" x14ac:dyDescent="0.2">
      <c r="A898" s="2">
        <v>41518</v>
      </c>
      <c r="B898">
        <f>SUMIFS('FRED Graph'!$E:$E,'FRED Graph'!$B:$B,'Party Series Data'!$A898,'FRED Graph'!$C:$C,'Party Series Data'!B$1)</f>
        <v>187000</v>
      </c>
      <c r="C898">
        <f>SUMIFS('FRED Graph'!$E:$E,'FRED Graph'!$B:$B,'Party Series Data'!$A898,'FRED Graph'!$C:$C,'Party Series Data'!C$1)</f>
        <v>0</v>
      </c>
      <c r="D898">
        <f>INDEX('Presidential Data'!$C:$C,MATCH(YEAR(A898),'Presidential Data'!$A:$A,0),1)</f>
        <v>44</v>
      </c>
      <c r="E898" s="7">
        <f t="shared" si="13"/>
        <v>187000</v>
      </c>
    </row>
    <row r="899" spans="1:5" x14ac:dyDescent="0.2">
      <c r="A899" s="2">
        <v>41548</v>
      </c>
      <c r="B899">
        <f>SUMIFS('FRED Graph'!$E:$E,'FRED Graph'!$B:$B,'Party Series Data'!$A899,'FRED Graph'!$C:$C,'Party Series Data'!B$1)</f>
        <v>225000</v>
      </c>
      <c r="C899">
        <f>SUMIFS('FRED Graph'!$E:$E,'FRED Graph'!$B:$B,'Party Series Data'!$A899,'FRED Graph'!$C:$C,'Party Series Data'!C$1)</f>
        <v>0</v>
      </c>
      <c r="D899">
        <f>INDEX('Presidential Data'!$C:$C,MATCH(YEAR(A899),'Presidential Data'!$A:$A,0),1)</f>
        <v>44</v>
      </c>
      <c r="E899" s="7">
        <f t="shared" ref="E899:E962" si="14">B899+C899</f>
        <v>225000</v>
      </c>
    </row>
    <row r="900" spans="1:5" x14ac:dyDescent="0.2">
      <c r="A900" s="2">
        <v>41579</v>
      </c>
      <c r="B900">
        <f>SUMIFS('FRED Graph'!$E:$E,'FRED Graph'!$B:$B,'Party Series Data'!$A900,'FRED Graph'!$C:$C,'Party Series Data'!B$1)</f>
        <v>264000</v>
      </c>
      <c r="C900">
        <f>SUMIFS('FRED Graph'!$E:$E,'FRED Graph'!$B:$B,'Party Series Data'!$A900,'FRED Graph'!$C:$C,'Party Series Data'!C$1)</f>
        <v>0</v>
      </c>
      <c r="D900">
        <f>INDEX('Presidential Data'!$C:$C,MATCH(YEAR(A900),'Presidential Data'!$A:$A,0),1)</f>
        <v>44</v>
      </c>
      <c r="E900" s="7">
        <f t="shared" si="14"/>
        <v>264000</v>
      </c>
    </row>
    <row r="901" spans="1:5" x14ac:dyDescent="0.2">
      <c r="A901" s="2">
        <v>41609</v>
      </c>
      <c r="B901">
        <f>SUMIFS('FRED Graph'!$E:$E,'FRED Graph'!$B:$B,'Party Series Data'!$A901,'FRED Graph'!$C:$C,'Party Series Data'!B$1)</f>
        <v>69000</v>
      </c>
      <c r="C901">
        <f>SUMIFS('FRED Graph'!$E:$E,'FRED Graph'!$B:$B,'Party Series Data'!$A901,'FRED Graph'!$C:$C,'Party Series Data'!C$1)</f>
        <v>0</v>
      </c>
      <c r="D901">
        <f>INDEX('Presidential Data'!$C:$C,MATCH(YEAR(A901),'Presidential Data'!$A:$A,0),1)</f>
        <v>44</v>
      </c>
      <c r="E901" s="7">
        <f t="shared" si="14"/>
        <v>69000</v>
      </c>
    </row>
    <row r="902" spans="1:5" x14ac:dyDescent="0.2">
      <c r="A902" s="2">
        <v>41640</v>
      </c>
      <c r="B902">
        <f>SUMIFS('FRED Graph'!$E:$E,'FRED Graph'!$B:$B,'Party Series Data'!$A902,'FRED Graph'!$C:$C,'Party Series Data'!B$1)</f>
        <v>175000</v>
      </c>
      <c r="C902">
        <f>SUMIFS('FRED Graph'!$E:$E,'FRED Graph'!$B:$B,'Party Series Data'!$A902,'FRED Graph'!$C:$C,'Party Series Data'!C$1)</f>
        <v>0</v>
      </c>
      <c r="D902">
        <f>INDEX('Presidential Data'!$C:$C,MATCH(YEAR(A902),'Presidential Data'!$A:$A,0),1)</f>
        <v>44</v>
      </c>
      <c r="E902" s="7">
        <f t="shared" si="14"/>
        <v>175000</v>
      </c>
    </row>
    <row r="903" spans="1:5" x14ac:dyDescent="0.2">
      <c r="A903" s="2">
        <v>41671</v>
      </c>
      <c r="B903">
        <f>SUMIFS('FRED Graph'!$E:$E,'FRED Graph'!$B:$B,'Party Series Data'!$A903,'FRED Graph'!$C:$C,'Party Series Data'!B$1)</f>
        <v>166000</v>
      </c>
      <c r="C903">
        <f>SUMIFS('FRED Graph'!$E:$E,'FRED Graph'!$B:$B,'Party Series Data'!$A903,'FRED Graph'!$C:$C,'Party Series Data'!C$1)</f>
        <v>0</v>
      </c>
      <c r="D903">
        <f>INDEX('Presidential Data'!$C:$C,MATCH(YEAR(A903),'Presidential Data'!$A:$A,0),1)</f>
        <v>44</v>
      </c>
      <c r="E903" s="7">
        <f t="shared" si="14"/>
        <v>166000</v>
      </c>
    </row>
    <row r="904" spans="1:5" x14ac:dyDescent="0.2">
      <c r="A904" s="2">
        <v>41699</v>
      </c>
      <c r="B904">
        <f>SUMIFS('FRED Graph'!$E:$E,'FRED Graph'!$B:$B,'Party Series Data'!$A904,'FRED Graph'!$C:$C,'Party Series Data'!B$1)</f>
        <v>254000</v>
      </c>
      <c r="C904">
        <f>SUMIFS('FRED Graph'!$E:$E,'FRED Graph'!$B:$B,'Party Series Data'!$A904,'FRED Graph'!$C:$C,'Party Series Data'!C$1)</f>
        <v>0</v>
      </c>
      <c r="D904">
        <f>INDEX('Presidential Data'!$C:$C,MATCH(YEAR(A904),'Presidential Data'!$A:$A,0),1)</f>
        <v>44</v>
      </c>
      <c r="E904" s="7">
        <f t="shared" si="14"/>
        <v>254000</v>
      </c>
    </row>
    <row r="905" spans="1:5" x14ac:dyDescent="0.2">
      <c r="A905" s="2">
        <v>41730</v>
      </c>
      <c r="B905">
        <f>SUMIFS('FRED Graph'!$E:$E,'FRED Graph'!$B:$B,'Party Series Data'!$A905,'FRED Graph'!$C:$C,'Party Series Data'!B$1)</f>
        <v>325000</v>
      </c>
      <c r="C905">
        <f>SUMIFS('FRED Graph'!$E:$E,'FRED Graph'!$B:$B,'Party Series Data'!$A905,'FRED Graph'!$C:$C,'Party Series Data'!C$1)</f>
        <v>0</v>
      </c>
      <c r="D905">
        <f>INDEX('Presidential Data'!$C:$C,MATCH(YEAR(A905),'Presidential Data'!$A:$A,0),1)</f>
        <v>44</v>
      </c>
      <c r="E905" s="7">
        <f t="shared" si="14"/>
        <v>325000</v>
      </c>
    </row>
    <row r="906" spans="1:5" x14ac:dyDescent="0.2">
      <c r="A906" s="2">
        <v>41760</v>
      </c>
      <c r="B906">
        <f>SUMIFS('FRED Graph'!$E:$E,'FRED Graph'!$B:$B,'Party Series Data'!$A906,'FRED Graph'!$C:$C,'Party Series Data'!B$1)</f>
        <v>218000</v>
      </c>
      <c r="C906">
        <f>SUMIFS('FRED Graph'!$E:$E,'FRED Graph'!$B:$B,'Party Series Data'!$A906,'FRED Graph'!$C:$C,'Party Series Data'!C$1)</f>
        <v>0</v>
      </c>
      <c r="D906">
        <f>INDEX('Presidential Data'!$C:$C,MATCH(YEAR(A906),'Presidential Data'!$A:$A,0),1)</f>
        <v>44</v>
      </c>
      <c r="E906" s="7">
        <f t="shared" si="14"/>
        <v>218000</v>
      </c>
    </row>
    <row r="907" spans="1:5" x14ac:dyDescent="0.2">
      <c r="A907" s="2">
        <v>41791</v>
      </c>
      <c r="B907">
        <f>SUMIFS('FRED Graph'!$E:$E,'FRED Graph'!$B:$B,'Party Series Data'!$A907,'FRED Graph'!$C:$C,'Party Series Data'!B$1)</f>
        <v>326000</v>
      </c>
      <c r="C907">
        <f>SUMIFS('FRED Graph'!$E:$E,'FRED Graph'!$B:$B,'Party Series Data'!$A907,'FRED Graph'!$C:$C,'Party Series Data'!C$1)</f>
        <v>0</v>
      </c>
      <c r="D907">
        <f>INDEX('Presidential Data'!$C:$C,MATCH(YEAR(A907),'Presidential Data'!$A:$A,0),1)</f>
        <v>44</v>
      </c>
      <c r="E907" s="7">
        <f t="shared" si="14"/>
        <v>326000</v>
      </c>
    </row>
    <row r="908" spans="1:5" x14ac:dyDescent="0.2">
      <c r="A908" s="2">
        <v>41821</v>
      </c>
      <c r="B908">
        <f>SUMIFS('FRED Graph'!$E:$E,'FRED Graph'!$B:$B,'Party Series Data'!$A908,'FRED Graph'!$C:$C,'Party Series Data'!B$1)</f>
        <v>232000</v>
      </c>
      <c r="C908">
        <f>SUMIFS('FRED Graph'!$E:$E,'FRED Graph'!$B:$B,'Party Series Data'!$A908,'FRED Graph'!$C:$C,'Party Series Data'!C$1)</f>
        <v>0</v>
      </c>
      <c r="D908">
        <f>INDEX('Presidential Data'!$C:$C,MATCH(YEAR(A908),'Presidential Data'!$A:$A,0),1)</f>
        <v>44</v>
      </c>
      <c r="E908" s="7">
        <f t="shared" si="14"/>
        <v>232000</v>
      </c>
    </row>
    <row r="909" spans="1:5" x14ac:dyDescent="0.2">
      <c r="A909" s="2">
        <v>41852</v>
      </c>
      <c r="B909">
        <f>SUMIFS('FRED Graph'!$E:$E,'FRED Graph'!$B:$B,'Party Series Data'!$A909,'FRED Graph'!$C:$C,'Party Series Data'!B$1)</f>
        <v>188000</v>
      </c>
      <c r="C909">
        <f>SUMIFS('FRED Graph'!$E:$E,'FRED Graph'!$B:$B,'Party Series Data'!$A909,'FRED Graph'!$C:$C,'Party Series Data'!C$1)</f>
        <v>0</v>
      </c>
      <c r="D909">
        <f>INDEX('Presidential Data'!$C:$C,MATCH(YEAR(A909),'Presidential Data'!$A:$A,0),1)</f>
        <v>44</v>
      </c>
      <c r="E909" s="7">
        <f t="shared" si="14"/>
        <v>188000</v>
      </c>
    </row>
    <row r="910" spans="1:5" x14ac:dyDescent="0.2">
      <c r="A910" s="2">
        <v>41883</v>
      </c>
      <c r="B910">
        <f>SUMIFS('FRED Graph'!$E:$E,'FRED Graph'!$B:$B,'Party Series Data'!$A910,'FRED Graph'!$C:$C,'Party Series Data'!B$1)</f>
        <v>309000</v>
      </c>
      <c r="C910">
        <f>SUMIFS('FRED Graph'!$E:$E,'FRED Graph'!$B:$B,'Party Series Data'!$A910,'FRED Graph'!$C:$C,'Party Series Data'!C$1)</f>
        <v>0</v>
      </c>
      <c r="D910">
        <f>INDEX('Presidential Data'!$C:$C,MATCH(YEAR(A910),'Presidential Data'!$A:$A,0),1)</f>
        <v>44</v>
      </c>
      <c r="E910" s="7">
        <f t="shared" si="14"/>
        <v>309000</v>
      </c>
    </row>
    <row r="911" spans="1:5" x14ac:dyDescent="0.2">
      <c r="A911" s="2">
        <v>41913</v>
      </c>
      <c r="B911">
        <f>SUMIFS('FRED Graph'!$E:$E,'FRED Graph'!$B:$B,'Party Series Data'!$A911,'FRED Graph'!$C:$C,'Party Series Data'!B$1)</f>
        <v>252000</v>
      </c>
      <c r="C911">
        <f>SUMIFS('FRED Graph'!$E:$E,'FRED Graph'!$B:$B,'Party Series Data'!$A911,'FRED Graph'!$C:$C,'Party Series Data'!C$1)</f>
        <v>0</v>
      </c>
      <c r="D911">
        <f>INDEX('Presidential Data'!$C:$C,MATCH(YEAR(A911),'Presidential Data'!$A:$A,0),1)</f>
        <v>44</v>
      </c>
      <c r="E911" s="7">
        <f t="shared" si="14"/>
        <v>252000</v>
      </c>
    </row>
    <row r="912" spans="1:5" x14ac:dyDescent="0.2">
      <c r="A912" s="2">
        <v>41944</v>
      </c>
      <c r="B912">
        <f>SUMIFS('FRED Graph'!$E:$E,'FRED Graph'!$B:$B,'Party Series Data'!$A912,'FRED Graph'!$C:$C,'Party Series Data'!B$1)</f>
        <v>291000</v>
      </c>
      <c r="C912">
        <f>SUMIFS('FRED Graph'!$E:$E,'FRED Graph'!$B:$B,'Party Series Data'!$A912,'FRED Graph'!$C:$C,'Party Series Data'!C$1)</f>
        <v>0</v>
      </c>
      <c r="D912">
        <f>INDEX('Presidential Data'!$C:$C,MATCH(YEAR(A912),'Presidential Data'!$A:$A,0),1)</f>
        <v>44</v>
      </c>
      <c r="E912" s="7">
        <f t="shared" si="14"/>
        <v>291000</v>
      </c>
    </row>
    <row r="913" spans="1:5" x14ac:dyDescent="0.2">
      <c r="A913" s="2">
        <v>41974</v>
      </c>
      <c r="B913">
        <f>SUMIFS('FRED Graph'!$E:$E,'FRED Graph'!$B:$B,'Party Series Data'!$A913,'FRED Graph'!$C:$C,'Party Series Data'!B$1)</f>
        <v>268000</v>
      </c>
      <c r="C913">
        <f>SUMIFS('FRED Graph'!$E:$E,'FRED Graph'!$B:$B,'Party Series Data'!$A913,'FRED Graph'!$C:$C,'Party Series Data'!C$1)</f>
        <v>0</v>
      </c>
      <c r="D913">
        <f>INDEX('Presidential Data'!$C:$C,MATCH(YEAR(A913),'Presidential Data'!$A:$A,0),1)</f>
        <v>44</v>
      </c>
      <c r="E913" s="7">
        <f t="shared" si="14"/>
        <v>268000</v>
      </c>
    </row>
    <row r="914" spans="1:5" x14ac:dyDescent="0.2">
      <c r="A914" s="2">
        <v>42005</v>
      </c>
      <c r="B914">
        <f>SUMIFS('FRED Graph'!$E:$E,'FRED Graph'!$B:$B,'Party Series Data'!$A914,'FRED Graph'!$C:$C,'Party Series Data'!B$1)</f>
        <v>191000</v>
      </c>
      <c r="C914">
        <f>SUMIFS('FRED Graph'!$E:$E,'FRED Graph'!$B:$B,'Party Series Data'!$A914,'FRED Graph'!$C:$C,'Party Series Data'!C$1)</f>
        <v>0</v>
      </c>
      <c r="D914">
        <f>INDEX('Presidential Data'!$C:$C,MATCH(YEAR(A914),'Presidential Data'!$A:$A,0),1)</f>
        <v>44</v>
      </c>
      <c r="E914" s="7">
        <f t="shared" si="14"/>
        <v>191000</v>
      </c>
    </row>
    <row r="915" spans="1:5" x14ac:dyDescent="0.2">
      <c r="A915" s="2">
        <v>42036</v>
      </c>
      <c r="B915">
        <f>SUMIFS('FRED Graph'!$E:$E,'FRED Graph'!$B:$B,'Party Series Data'!$A915,'FRED Graph'!$C:$C,'Party Series Data'!B$1)</f>
        <v>271000</v>
      </c>
      <c r="C915">
        <f>SUMIFS('FRED Graph'!$E:$E,'FRED Graph'!$B:$B,'Party Series Data'!$A915,'FRED Graph'!$C:$C,'Party Series Data'!C$1)</f>
        <v>0</v>
      </c>
      <c r="D915">
        <f>INDEX('Presidential Data'!$C:$C,MATCH(YEAR(A915),'Presidential Data'!$A:$A,0),1)</f>
        <v>44</v>
      </c>
      <c r="E915" s="7">
        <f t="shared" si="14"/>
        <v>271000</v>
      </c>
    </row>
    <row r="916" spans="1:5" x14ac:dyDescent="0.2">
      <c r="A916" s="2">
        <v>42064</v>
      </c>
      <c r="B916">
        <f>SUMIFS('FRED Graph'!$E:$E,'FRED Graph'!$B:$B,'Party Series Data'!$A916,'FRED Graph'!$C:$C,'Party Series Data'!B$1)</f>
        <v>71000</v>
      </c>
      <c r="C916">
        <f>SUMIFS('FRED Graph'!$E:$E,'FRED Graph'!$B:$B,'Party Series Data'!$A916,'FRED Graph'!$C:$C,'Party Series Data'!C$1)</f>
        <v>0</v>
      </c>
      <c r="D916">
        <f>INDEX('Presidential Data'!$C:$C,MATCH(YEAR(A916),'Presidential Data'!$A:$A,0),1)</f>
        <v>44</v>
      </c>
      <c r="E916" s="7">
        <f t="shared" si="14"/>
        <v>71000</v>
      </c>
    </row>
    <row r="917" spans="1:5" x14ac:dyDescent="0.2">
      <c r="A917" s="2">
        <v>42095</v>
      </c>
      <c r="B917">
        <f>SUMIFS('FRED Graph'!$E:$E,'FRED Graph'!$B:$B,'Party Series Data'!$A917,'FRED Graph'!$C:$C,'Party Series Data'!B$1)</f>
        <v>284000</v>
      </c>
      <c r="C917">
        <f>SUMIFS('FRED Graph'!$E:$E,'FRED Graph'!$B:$B,'Party Series Data'!$A917,'FRED Graph'!$C:$C,'Party Series Data'!C$1)</f>
        <v>0</v>
      </c>
      <c r="D917">
        <f>INDEX('Presidential Data'!$C:$C,MATCH(YEAR(A917),'Presidential Data'!$A:$A,0),1)</f>
        <v>44</v>
      </c>
      <c r="E917" s="7">
        <f t="shared" si="14"/>
        <v>284000</v>
      </c>
    </row>
    <row r="918" spans="1:5" x14ac:dyDescent="0.2">
      <c r="A918" s="2">
        <v>42125</v>
      </c>
      <c r="B918">
        <f>SUMIFS('FRED Graph'!$E:$E,'FRED Graph'!$B:$B,'Party Series Data'!$A918,'FRED Graph'!$C:$C,'Party Series Data'!B$1)</f>
        <v>331000</v>
      </c>
      <c r="C918">
        <f>SUMIFS('FRED Graph'!$E:$E,'FRED Graph'!$B:$B,'Party Series Data'!$A918,'FRED Graph'!$C:$C,'Party Series Data'!C$1)</f>
        <v>0</v>
      </c>
      <c r="D918">
        <f>INDEX('Presidential Data'!$C:$C,MATCH(YEAR(A918),'Presidential Data'!$A:$A,0),1)</f>
        <v>44</v>
      </c>
      <c r="E918" s="7">
        <f t="shared" si="14"/>
        <v>331000</v>
      </c>
    </row>
    <row r="919" spans="1:5" x14ac:dyDescent="0.2">
      <c r="A919" s="2">
        <v>42156</v>
      </c>
      <c r="B919">
        <f>SUMIFS('FRED Graph'!$E:$E,'FRED Graph'!$B:$B,'Party Series Data'!$A919,'FRED Graph'!$C:$C,'Party Series Data'!B$1)</f>
        <v>174000</v>
      </c>
      <c r="C919">
        <f>SUMIFS('FRED Graph'!$E:$E,'FRED Graph'!$B:$B,'Party Series Data'!$A919,'FRED Graph'!$C:$C,'Party Series Data'!C$1)</f>
        <v>0</v>
      </c>
      <c r="D919">
        <f>INDEX('Presidential Data'!$C:$C,MATCH(YEAR(A919),'Presidential Data'!$A:$A,0),1)</f>
        <v>44</v>
      </c>
      <c r="E919" s="7">
        <f t="shared" si="14"/>
        <v>174000</v>
      </c>
    </row>
    <row r="920" spans="1:5" x14ac:dyDescent="0.2">
      <c r="A920" s="2">
        <v>42186</v>
      </c>
      <c r="B920">
        <f>SUMIFS('FRED Graph'!$E:$E,'FRED Graph'!$B:$B,'Party Series Data'!$A920,'FRED Graph'!$C:$C,'Party Series Data'!B$1)</f>
        <v>302000</v>
      </c>
      <c r="C920">
        <f>SUMIFS('FRED Graph'!$E:$E,'FRED Graph'!$B:$B,'Party Series Data'!$A920,'FRED Graph'!$C:$C,'Party Series Data'!C$1)</f>
        <v>0</v>
      </c>
      <c r="D920">
        <f>INDEX('Presidential Data'!$C:$C,MATCH(YEAR(A920),'Presidential Data'!$A:$A,0),1)</f>
        <v>44</v>
      </c>
      <c r="E920" s="7">
        <f t="shared" si="14"/>
        <v>302000</v>
      </c>
    </row>
    <row r="921" spans="1:5" x14ac:dyDescent="0.2">
      <c r="A921" s="2">
        <v>42217</v>
      </c>
      <c r="B921">
        <f>SUMIFS('FRED Graph'!$E:$E,'FRED Graph'!$B:$B,'Party Series Data'!$A921,'FRED Graph'!$C:$C,'Party Series Data'!B$1)</f>
        <v>125000</v>
      </c>
      <c r="C921">
        <f>SUMIFS('FRED Graph'!$E:$E,'FRED Graph'!$B:$B,'Party Series Data'!$A921,'FRED Graph'!$C:$C,'Party Series Data'!C$1)</f>
        <v>0</v>
      </c>
      <c r="D921">
        <f>INDEX('Presidential Data'!$C:$C,MATCH(YEAR(A921),'Presidential Data'!$A:$A,0),1)</f>
        <v>44</v>
      </c>
      <c r="E921" s="7">
        <f t="shared" si="14"/>
        <v>125000</v>
      </c>
    </row>
    <row r="922" spans="1:5" x14ac:dyDescent="0.2">
      <c r="A922" s="2">
        <v>42248</v>
      </c>
      <c r="B922">
        <f>SUMIFS('FRED Graph'!$E:$E,'FRED Graph'!$B:$B,'Party Series Data'!$A922,'FRED Graph'!$C:$C,'Party Series Data'!B$1)</f>
        <v>155000</v>
      </c>
      <c r="C922">
        <f>SUMIFS('FRED Graph'!$E:$E,'FRED Graph'!$B:$B,'Party Series Data'!$A922,'FRED Graph'!$C:$C,'Party Series Data'!C$1)</f>
        <v>0</v>
      </c>
      <c r="D922">
        <f>INDEX('Presidential Data'!$C:$C,MATCH(YEAR(A922),'Presidential Data'!$A:$A,0),1)</f>
        <v>44</v>
      </c>
      <c r="E922" s="7">
        <f t="shared" si="14"/>
        <v>155000</v>
      </c>
    </row>
    <row r="923" spans="1:5" x14ac:dyDescent="0.2">
      <c r="A923" s="2">
        <v>42278</v>
      </c>
      <c r="B923">
        <f>SUMIFS('FRED Graph'!$E:$E,'FRED Graph'!$B:$B,'Party Series Data'!$A923,'FRED Graph'!$C:$C,'Party Series Data'!B$1)</f>
        <v>306000</v>
      </c>
      <c r="C923">
        <f>SUMIFS('FRED Graph'!$E:$E,'FRED Graph'!$B:$B,'Party Series Data'!$A923,'FRED Graph'!$C:$C,'Party Series Data'!C$1)</f>
        <v>0</v>
      </c>
      <c r="D923">
        <f>INDEX('Presidential Data'!$C:$C,MATCH(YEAR(A923),'Presidential Data'!$A:$A,0),1)</f>
        <v>44</v>
      </c>
      <c r="E923" s="7">
        <f t="shared" si="14"/>
        <v>306000</v>
      </c>
    </row>
    <row r="924" spans="1:5" x14ac:dyDescent="0.2">
      <c r="A924" s="2">
        <v>42309</v>
      </c>
      <c r="B924">
        <f>SUMIFS('FRED Graph'!$E:$E,'FRED Graph'!$B:$B,'Party Series Data'!$A924,'FRED Graph'!$C:$C,'Party Series Data'!B$1)</f>
        <v>237000</v>
      </c>
      <c r="C924">
        <f>SUMIFS('FRED Graph'!$E:$E,'FRED Graph'!$B:$B,'Party Series Data'!$A924,'FRED Graph'!$C:$C,'Party Series Data'!C$1)</f>
        <v>0</v>
      </c>
      <c r="D924">
        <f>INDEX('Presidential Data'!$C:$C,MATCH(YEAR(A924),'Presidential Data'!$A:$A,0),1)</f>
        <v>44</v>
      </c>
      <c r="E924" s="7">
        <f t="shared" si="14"/>
        <v>237000</v>
      </c>
    </row>
    <row r="925" spans="1:5" x14ac:dyDescent="0.2">
      <c r="A925" s="2">
        <v>42339</v>
      </c>
      <c r="B925">
        <f>SUMIFS('FRED Graph'!$E:$E,'FRED Graph'!$B:$B,'Party Series Data'!$A925,'FRED Graph'!$C:$C,'Party Series Data'!B$1)</f>
        <v>273000</v>
      </c>
      <c r="C925">
        <f>SUMIFS('FRED Graph'!$E:$E,'FRED Graph'!$B:$B,'Party Series Data'!$A925,'FRED Graph'!$C:$C,'Party Series Data'!C$1)</f>
        <v>0</v>
      </c>
      <c r="D925">
        <f>INDEX('Presidential Data'!$C:$C,MATCH(YEAR(A925),'Presidential Data'!$A:$A,0),1)</f>
        <v>44</v>
      </c>
      <c r="E925" s="7">
        <f t="shared" si="14"/>
        <v>273000</v>
      </c>
    </row>
    <row r="926" spans="1:5" x14ac:dyDescent="0.2">
      <c r="A926" s="2">
        <v>42370</v>
      </c>
      <c r="B926">
        <f>SUMIFS('FRED Graph'!$E:$E,'FRED Graph'!$B:$B,'Party Series Data'!$A926,'FRED Graph'!$C:$C,'Party Series Data'!B$1)</f>
        <v>73000</v>
      </c>
      <c r="C926">
        <f>SUMIFS('FRED Graph'!$E:$E,'FRED Graph'!$B:$B,'Party Series Data'!$A926,'FRED Graph'!$C:$C,'Party Series Data'!C$1)</f>
        <v>0</v>
      </c>
      <c r="D926">
        <f>INDEX('Presidential Data'!$C:$C,MATCH(YEAR(A926),'Presidential Data'!$A:$A,0),1)</f>
        <v>44</v>
      </c>
      <c r="E926" s="7">
        <f t="shared" si="14"/>
        <v>73000</v>
      </c>
    </row>
    <row r="927" spans="1:5" x14ac:dyDescent="0.2">
      <c r="A927" s="2">
        <v>42401</v>
      </c>
      <c r="B927">
        <f>SUMIFS('FRED Graph'!$E:$E,'FRED Graph'!$B:$B,'Party Series Data'!$A927,'FRED Graph'!$C:$C,'Party Series Data'!B$1)</f>
        <v>263000</v>
      </c>
      <c r="C927">
        <f>SUMIFS('FRED Graph'!$E:$E,'FRED Graph'!$B:$B,'Party Series Data'!$A927,'FRED Graph'!$C:$C,'Party Series Data'!C$1)</f>
        <v>0</v>
      </c>
      <c r="D927">
        <f>INDEX('Presidential Data'!$C:$C,MATCH(YEAR(A927),'Presidential Data'!$A:$A,0),1)</f>
        <v>44</v>
      </c>
      <c r="E927" s="7">
        <f t="shared" si="14"/>
        <v>263000</v>
      </c>
    </row>
    <row r="928" spans="1:5" x14ac:dyDescent="0.2">
      <c r="A928" s="2">
        <v>42430</v>
      </c>
      <c r="B928">
        <f>SUMIFS('FRED Graph'!$E:$E,'FRED Graph'!$B:$B,'Party Series Data'!$A928,'FRED Graph'!$C:$C,'Party Series Data'!B$1)</f>
        <v>229000</v>
      </c>
      <c r="C928">
        <f>SUMIFS('FRED Graph'!$E:$E,'FRED Graph'!$B:$B,'Party Series Data'!$A928,'FRED Graph'!$C:$C,'Party Series Data'!C$1)</f>
        <v>0</v>
      </c>
      <c r="D928">
        <f>INDEX('Presidential Data'!$C:$C,MATCH(YEAR(A928),'Presidential Data'!$A:$A,0),1)</f>
        <v>44</v>
      </c>
      <c r="E928" s="7">
        <f t="shared" si="14"/>
        <v>229000</v>
      </c>
    </row>
    <row r="929" spans="1:5" x14ac:dyDescent="0.2">
      <c r="A929" s="2">
        <v>42461</v>
      </c>
      <c r="B929">
        <f>SUMIFS('FRED Graph'!$E:$E,'FRED Graph'!$B:$B,'Party Series Data'!$A929,'FRED Graph'!$C:$C,'Party Series Data'!B$1)</f>
        <v>187000</v>
      </c>
      <c r="C929">
        <f>SUMIFS('FRED Graph'!$E:$E,'FRED Graph'!$B:$B,'Party Series Data'!$A929,'FRED Graph'!$C:$C,'Party Series Data'!C$1)</f>
        <v>0</v>
      </c>
      <c r="D929">
        <f>INDEX('Presidential Data'!$C:$C,MATCH(YEAR(A929),'Presidential Data'!$A:$A,0),1)</f>
        <v>44</v>
      </c>
      <c r="E929" s="7">
        <f t="shared" si="14"/>
        <v>187000</v>
      </c>
    </row>
    <row r="930" spans="1:5" x14ac:dyDescent="0.2">
      <c r="A930" s="2">
        <v>42491</v>
      </c>
      <c r="B930">
        <f>SUMIFS('FRED Graph'!$E:$E,'FRED Graph'!$B:$B,'Party Series Data'!$A930,'FRED Graph'!$C:$C,'Party Series Data'!B$1)</f>
        <v>42000</v>
      </c>
      <c r="C930">
        <f>SUMIFS('FRED Graph'!$E:$E,'FRED Graph'!$B:$B,'Party Series Data'!$A930,'FRED Graph'!$C:$C,'Party Series Data'!C$1)</f>
        <v>0</v>
      </c>
      <c r="D930">
        <f>INDEX('Presidential Data'!$C:$C,MATCH(YEAR(A930),'Presidential Data'!$A:$A,0),1)</f>
        <v>44</v>
      </c>
      <c r="E930" s="7">
        <f t="shared" si="14"/>
        <v>42000</v>
      </c>
    </row>
    <row r="931" spans="1:5" x14ac:dyDescent="0.2">
      <c r="A931" s="2">
        <v>42522</v>
      </c>
      <c r="B931">
        <f>SUMIFS('FRED Graph'!$E:$E,'FRED Graph'!$B:$B,'Party Series Data'!$A931,'FRED Graph'!$C:$C,'Party Series Data'!B$1)</f>
        <v>267000</v>
      </c>
      <c r="C931">
        <f>SUMIFS('FRED Graph'!$E:$E,'FRED Graph'!$B:$B,'Party Series Data'!$A931,'FRED Graph'!$C:$C,'Party Series Data'!C$1)</f>
        <v>0</v>
      </c>
      <c r="D931">
        <f>INDEX('Presidential Data'!$C:$C,MATCH(YEAR(A931),'Presidential Data'!$A:$A,0),1)</f>
        <v>44</v>
      </c>
      <c r="E931" s="7">
        <f t="shared" si="14"/>
        <v>267000</v>
      </c>
    </row>
    <row r="932" spans="1:5" x14ac:dyDescent="0.2">
      <c r="A932" s="2">
        <v>42552</v>
      </c>
      <c r="B932">
        <f>SUMIFS('FRED Graph'!$E:$E,'FRED Graph'!$B:$B,'Party Series Data'!$A932,'FRED Graph'!$C:$C,'Party Series Data'!B$1)</f>
        <v>354000</v>
      </c>
      <c r="C932">
        <f>SUMIFS('FRED Graph'!$E:$E,'FRED Graph'!$B:$B,'Party Series Data'!$A932,'FRED Graph'!$C:$C,'Party Series Data'!C$1)</f>
        <v>0</v>
      </c>
      <c r="D932">
        <f>INDEX('Presidential Data'!$C:$C,MATCH(YEAR(A932),'Presidential Data'!$A:$A,0),1)</f>
        <v>44</v>
      </c>
      <c r="E932" s="7">
        <f t="shared" si="14"/>
        <v>354000</v>
      </c>
    </row>
    <row r="933" spans="1:5" x14ac:dyDescent="0.2">
      <c r="A933" s="2">
        <v>42583</v>
      </c>
      <c r="B933">
        <f>SUMIFS('FRED Graph'!$E:$E,'FRED Graph'!$B:$B,'Party Series Data'!$A933,'FRED Graph'!$C:$C,'Party Series Data'!B$1)</f>
        <v>135000</v>
      </c>
      <c r="C933">
        <f>SUMIFS('FRED Graph'!$E:$E,'FRED Graph'!$B:$B,'Party Series Data'!$A933,'FRED Graph'!$C:$C,'Party Series Data'!C$1)</f>
        <v>0</v>
      </c>
      <c r="D933">
        <f>INDEX('Presidential Data'!$C:$C,MATCH(YEAR(A933),'Presidential Data'!$A:$A,0),1)</f>
        <v>44</v>
      </c>
      <c r="E933" s="7">
        <f t="shared" si="14"/>
        <v>135000</v>
      </c>
    </row>
    <row r="934" spans="1:5" x14ac:dyDescent="0.2">
      <c r="A934" s="2">
        <v>42614</v>
      </c>
      <c r="B934">
        <f>SUMIFS('FRED Graph'!$E:$E,'FRED Graph'!$B:$B,'Party Series Data'!$A934,'FRED Graph'!$C:$C,'Party Series Data'!B$1)</f>
        <v>269000</v>
      </c>
      <c r="C934">
        <f>SUMIFS('FRED Graph'!$E:$E,'FRED Graph'!$B:$B,'Party Series Data'!$A934,'FRED Graph'!$C:$C,'Party Series Data'!C$1)</f>
        <v>0</v>
      </c>
      <c r="D934">
        <f>INDEX('Presidential Data'!$C:$C,MATCH(YEAR(A934),'Presidential Data'!$A:$A,0),1)</f>
        <v>44</v>
      </c>
      <c r="E934" s="7">
        <f t="shared" si="14"/>
        <v>269000</v>
      </c>
    </row>
    <row r="935" spans="1:5" x14ac:dyDescent="0.2">
      <c r="A935" s="2">
        <v>42644</v>
      </c>
      <c r="B935">
        <f>SUMIFS('FRED Graph'!$E:$E,'FRED Graph'!$B:$B,'Party Series Data'!$A935,'FRED Graph'!$C:$C,'Party Series Data'!B$1)</f>
        <v>145000</v>
      </c>
      <c r="C935">
        <f>SUMIFS('FRED Graph'!$E:$E,'FRED Graph'!$B:$B,'Party Series Data'!$A935,'FRED Graph'!$C:$C,'Party Series Data'!C$1)</f>
        <v>0</v>
      </c>
      <c r="D935">
        <f>INDEX('Presidential Data'!$C:$C,MATCH(YEAR(A935),'Presidential Data'!$A:$A,0),1)</f>
        <v>44</v>
      </c>
      <c r="E935" s="7">
        <f t="shared" si="14"/>
        <v>145000</v>
      </c>
    </row>
    <row r="936" spans="1:5" x14ac:dyDescent="0.2">
      <c r="A936" s="2">
        <v>42675</v>
      </c>
      <c r="B936">
        <f>SUMIFS('FRED Graph'!$E:$E,'FRED Graph'!$B:$B,'Party Series Data'!$A936,'FRED Graph'!$C:$C,'Party Series Data'!B$1)</f>
        <v>151000</v>
      </c>
      <c r="C936">
        <f>SUMIFS('FRED Graph'!$E:$E,'FRED Graph'!$B:$B,'Party Series Data'!$A936,'FRED Graph'!$C:$C,'Party Series Data'!C$1)</f>
        <v>0</v>
      </c>
      <c r="D936">
        <f>INDEX('Presidential Data'!$C:$C,MATCH(YEAR(A936),'Presidential Data'!$A:$A,0),1)</f>
        <v>44</v>
      </c>
      <c r="E936" s="7">
        <f t="shared" si="14"/>
        <v>151000</v>
      </c>
    </row>
    <row r="937" spans="1:5" x14ac:dyDescent="0.2">
      <c r="A937" s="2">
        <v>42705</v>
      </c>
      <c r="B937">
        <f>SUMIFS('FRED Graph'!$E:$E,'FRED Graph'!$B:$B,'Party Series Data'!$A937,'FRED Graph'!$C:$C,'Party Series Data'!B$1)</f>
        <v>230000</v>
      </c>
      <c r="C937">
        <f>SUMIFS('FRED Graph'!$E:$E,'FRED Graph'!$B:$B,'Party Series Data'!$A937,'FRED Graph'!$C:$C,'Party Series Data'!C$1)</f>
        <v>0</v>
      </c>
      <c r="D937">
        <f>INDEX('Presidential Data'!$C:$C,MATCH(YEAR(A937),'Presidential Data'!$A:$A,0),1)</f>
        <v>44</v>
      </c>
      <c r="E937" s="7">
        <f t="shared" si="14"/>
        <v>230000</v>
      </c>
    </row>
    <row r="938" spans="1:5" x14ac:dyDescent="0.2">
      <c r="A938" s="2">
        <v>42736</v>
      </c>
      <c r="B938">
        <f>SUMIFS('FRED Graph'!$E:$E,'FRED Graph'!$B:$B,'Party Series Data'!$A938,'FRED Graph'!$C:$C,'Party Series Data'!B$1)</f>
        <v>0</v>
      </c>
      <c r="C938">
        <f>SUMIFS('FRED Graph'!$E:$E,'FRED Graph'!$B:$B,'Party Series Data'!$A938,'FRED Graph'!$C:$C,'Party Series Data'!C$1)</f>
        <v>185000</v>
      </c>
      <c r="D938">
        <f>INDEX('Presidential Data'!$C:$C,MATCH(YEAR(A938),'Presidential Data'!$A:$A,0),1)</f>
        <v>45</v>
      </c>
      <c r="E938" s="7">
        <f t="shared" si="14"/>
        <v>185000</v>
      </c>
    </row>
    <row r="939" spans="1:5" x14ac:dyDescent="0.2">
      <c r="A939" s="2">
        <v>42767</v>
      </c>
      <c r="B939">
        <f>SUMIFS('FRED Graph'!$E:$E,'FRED Graph'!$B:$B,'Party Series Data'!$A939,'FRED Graph'!$C:$C,'Party Series Data'!B$1)</f>
        <v>0</v>
      </c>
      <c r="C939">
        <f>SUMIFS('FRED Graph'!$E:$E,'FRED Graph'!$B:$B,'Party Series Data'!$A939,'FRED Graph'!$C:$C,'Party Series Data'!C$1)</f>
        <v>188000</v>
      </c>
      <c r="D939">
        <f>INDEX('Presidential Data'!$C:$C,MATCH(YEAR(A939),'Presidential Data'!$A:$A,0),1)</f>
        <v>45</v>
      </c>
      <c r="E939" s="7">
        <f t="shared" si="14"/>
        <v>188000</v>
      </c>
    </row>
    <row r="940" spans="1:5" x14ac:dyDescent="0.2">
      <c r="A940" s="2">
        <v>42795</v>
      </c>
      <c r="B940">
        <f>SUMIFS('FRED Graph'!$E:$E,'FRED Graph'!$B:$B,'Party Series Data'!$A940,'FRED Graph'!$C:$C,'Party Series Data'!B$1)</f>
        <v>0</v>
      </c>
      <c r="C940">
        <f>SUMIFS('FRED Graph'!$E:$E,'FRED Graph'!$B:$B,'Party Series Data'!$A940,'FRED Graph'!$C:$C,'Party Series Data'!C$1)</f>
        <v>129000</v>
      </c>
      <c r="D940">
        <f>INDEX('Presidential Data'!$C:$C,MATCH(YEAR(A940),'Presidential Data'!$A:$A,0),1)</f>
        <v>45</v>
      </c>
      <c r="E940" s="7">
        <f t="shared" si="14"/>
        <v>129000</v>
      </c>
    </row>
    <row r="941" spans="1:5" x14ac:dyDescent="0.2">
      <c r="A941" s="2">
        <v>42826</v>
      </c>
      <c r="B941">
        <f>SUMIFS('FRED Graph'!$E:$E,'FRED Graph'!$B:$B,'Party Series Data'!$A941,'FRED Graph'!$C:$C,'Party Series Data'!B$1)</f>
        <v>0</v>
      </c>
      <c r="C941">
        <f>SUMIFS('FRED Graph'!$E:$E,'FRED Graph'!$B:$B,'Party Series Data'!$A941,'FRED Graph'!$C:$C,'Party Series Data'!C$1)</f>
        <v>197000</v>
      </c>
      <c r="D941">
        <f>INDEX('Presidential Data'!$C:$C,MATCH(YEAR(A941),'Presidential Data'!$A:$A,0),1)</f>
        <v>45</v>
      </c>
      <c r="E941" s="7">
        <f t="shared" si="14"/>
        <v>197000</v>
      </c>
    </row>
    <row r="942" spans="1:5" x14ac:dyDescent="0.2">
      <c r="A942" s="2">
        <v>42856</v>
      </c>
      <c r="B942">
        <f>SUMIFS('FRED Graph'!$E:$E,'FRED Graph'!$B:$B,'Party Series Data'!$A942,'FRED Graph'!$C:$C,'Party Series Data'!B$1)</f>
        <v>0</v>
      </c>
      <c r="C942">
        <f>SUMIFS('FRED Graph'!$E:$E,'FRED Graph'!$B:$B,'Party Series Data'!$A942,'FRED Graph'!$C:$C,'Party Series Data'!C$1)</f>
        <v>155000</v>
      </c>
      <c r="D942">
        <f>INDEX('Presidential Data'!$C:$C,MATCH(YEAR(A942),'Presidential Data'!$A:$A,0),1)</f>
        <v>45</v>
      </c>
      <c r="E942" s="7">
        <f t="shared" si="14"/>
        <v>155000</v>
      </c>
    </row>
    <row r="943" spans="1:5" x14ac:dyDescent="0.2">
      <c r="A943" s="2">
        <v>42887</v>
      </c>
      <c r="B943">
        <f>SUMIFS('FRED Graph'!$E:$E,'FRED Graph'!$B:$B,'Party Series Data'!$A943,'FRED Graph'!$C:$C,'Party Series Data'!B$1)</f>
        <v>0</v>
      </c>
      <c r="C943">
        <f>SUMIFS('FRED Graph'!$E:$E,'FRED Graph'!$B:$B,'Party Series Data'!$A943,'FRED Graph'!$C:$C,'Party Series Data'!C$1)</f>
        <v>216000</v>
      </c>
      <c r="D943">
        <f>INDEX('Presidential Data'!$C:$C,MATCH(YEAR(A943),'Presidential Data'!$A:$A,0),1)</f>
        <v>45</v>
      </c>
      <c r="E943" s="7">
        <f t="shared" si="14"/>
        <v>216000</v>
      </c>
    </row>
    <row r="944" spans="1:5" x14ac:dyDescent="0.2">
      <c r="A944" s="2">
        <v>42917</v>
      </c>
      <c r="B944">
        <f>SUMIFS('FRED Graph'!$E:$E,'FRED Graph'!$B:$B,'Party Series Data'!$A944,'FRED Graph'!$C:$C,'Party Series Data'!B$1)</f>
        <v>0</v>
      </c>
      <c r="C944">
        <f>SUMIFS('FRED Graph'!$E:$E,'FRED Graph'!$B:$B,'Party Series Data'!$A944,'FRED Graph'!$C:$C,'Party Series Data'!C$1)</f>
        <v>215000</v>
      </c>
      <c r="D944">
        <f>INDEX('Presidential Data'!$C:$C,MATCH(YEAR(A944),'Presidential Data'!$A:$A,0),1)</f>
        <v>45</v>
      </c>
      <c r="E944" s="7">
        <f t="shared" si="14"/>
        <v>215000</v>
      </c>
    </row>
    <row r="945" spans="1:5" x14ac:dyDescent="0.2">
      <c r="A945" s="2">
        <v>42948</v>
      </c>
      <c r="B945">
        <f>SUMIFS('FRED Graph'!$E:$E,'FRED Graph'!$B:$B,'Party Series Data'!$A945,'FRED Graph'!$C:$C,'Party Series Data'!B$1)</f>
        <v>0</v>
      </c>
      <c r="C945">
        <f>SUMIFS('FRED Graph'!$E:$E,'FRED Graph'!$B:$B,'Party Series Data'!$A945,'FRED Graph'!$C:$C,'Party Series Data'!C$1)</f>
        <v>184000</v>
      </c>
      <c r="D945">
        <f>INDEX('Presidential Data'!$C:$C,MATCH(YEAR(A945),'Presidential Data'!$A:$A,0),1)</f>
        <v>45</v>
      </c>
      <c r="E945" s="7">
        <f t="shared" si="14"/>
        <v>184000</v>
      </c>
    </row>
    <row r="946" spans="1:5" x14ac:dyDescent="0.2">
      <c r="A946" s="2">
        <v>42979</v>
      </c>
      <c r="B946">
        <f>SUMIFS('FRED Graph'!$E:$E,'FRED Graph'!$B:$B,'Party Series Data'!$A946,'FRED Graph'!$C:$C,'Party Series Data'!B$1)</f>
        <v>0</v>
      </c>
      <c r="C946">
        <f>SUMIFS('FRED Graph'!$E:$E,'FRED Graph'!$B:$B,'Party Series Data'!$A946,'FRED Graph'!$C:$C,'Party Series Data'!C$1)</f>
        <v>18000</v>
      </c>
      <c r="D946">
        <f>INDEX('Presidential Data'!$C:$C,MATCH(YEAR(A946),'Presidential Data'!$A:$A,0),1)</f>
        <v>45</v>
      </c>
      <c r="E946" s="7">
        <f t="shared" si="14"/>
        <v>18000</v>
      </c>
    </row>
    <row r="947" spans="1:5" x14ac:dyDescent="0.2">
      <c r="A947" s="2">
        <v>43009</v>
      </c>
      <c r="B947">
        <f>SUMIFS('FRED Graph'!$E:$E,'FRED Graph'!$B:$B,'Party Series Data'!$A947,'FRED Graph'!$C:$C,'Party Series Data'!B$1)</f>
        <v>0</v>
      </c>
      <c r="C947">
        <f>SUMIFS('FRED Graph'!$E:$E,'FRED Graph'!$B:$B,'Party Series Data'!$A947,'FRED Graph'!$C:$C,'Party Series Data'!C$1)</f>
        <v>267000</v>
      </c>
      <c r="D947">
        <f>INDEX('Presidential Data'!$C:$C,MATCH(YEAR(A947),'Presidential Data'!$A:$A,0),1)</f>
        <v>45</v>
      </c>
      <c r="E947" s="7">
        <f t="shared" si="14"/>
        <v>267000</v>
      </c>
    </row>
    <row r="948" spans="1:5" x14ac:dyDescent="0.2">
      <c r="A948" s="2">
        <v>43040</v>
      </c>
      <c r="B948">
        <f>SUMIFS('FRED Graph'!$E:$E,'FRED Graph'!$B:$B,'Party Series Data'!$A948,'FRED Graph'!$C:$C,'Party Series Data'!B$1)</f>
        <v>0</v>
      </c>
      <c r="C948">
        <f>SUMIFS('FRED Graph'!$E:$E,'FRED Graph'!$B:$B,'Party Series Data'!$A948,'FRED Graph'!$C:$C,'Party Series Data'!C$1)</f>
        <v>225000</v>
      </c>
      <c r="D948">
        <f>INDEX('Presidential Data'!$C:$C,MATCH(YEAR(A948),'Presidential Data'!$A:$A,0),1)</f>
        <v>45</v>
      </c>
      <c r="E948" s="7">
        <f t="shared" si="14"/>
        <v>225000</v>
      </c>
    </row>
    <row r="949" spans="1:5" x14ac:dyDescent="0.2">
      <c r="A949" s="2">
        <v>43070</v>
      </c>
      <c r="B949">
        <f>SUMIFS('FRED Graph'!$E:$E,'FRED Graph'!$B:$B,'Party Series Data'!$A949,'FRED Graph'!$C:$C,'Party Series Data'!B$1)</f>
        <v>0</v>
      </c>
      <c r="C949">
        <f>SUMIFS('FRED Graph'!$E:$E,'FRED Graph'!$B:$B,'Party Series Data'!$A949,'FRED Graph'!$C:$C,'Party Series Data'!C$1)</f>
        <v>130000</v>
      </c>
      <c r="D949">
        <f>INDEX('Presidential Data'!$C:$C,MATCH(YEAR(A949),'Presidential Data'!$A:$A,0),1)</f>
        <v>45</v>
      </c>
      <c r="E949" s="7">
        <f t="shared" si="14"/>
        <v>130000</v>
      </c>
    </row>
    <row r="950" spans="1:5" x14ac:dyDescent="0.2">
      <c r="A950" s="2">
        <v>43101</v>
      </c>
      <c r="B950">
        <f>SUMIFS('FRED Graph'!$E:$E,'FRED Graph'!$B:$B,'Party Series Data'!$A950,'FRED Graph'!$C:$C,'Party Series Data'!B$1)</f>
        <v>0</v>
      </c>
      <c r="C950">
        <f>SUMIFS('FRED Graph'!$E:$E,'FRED Graph'!$B:$B,'Party Series Data'!$A950,'FRED Graph'!$C:$C,'Party Series Data'!C$1)</f>
        <v>121000</v>
      </c>
      <c r="D950">
        <f>INDEX('Presidential Data'!$C:$C,MATCH(YEAR(A950),'Presidential Data'!$A:$A,0),1)</f>
        <v>45</v>
      </c>
      <c r="E950" s="7">
        <f t="shared" si="14"/>
        <v>121000</v>
      </c>
    </row>
    <row r="951" spans="1:5" x14ac:dyDescent="0.2">
      <c r="A951" s="2">
        <v>43132</v>
      </c>
      <c r="B951">
        <f>SUMIFS('FRED Graph'!$E:$E,'FRED Graph'!$B:$B,'Party Series Data'!$A951,'FRED Graph'!$C:$C,'Party Series Data'!B$1)</f>
        <v>0</v>
      </c>
      <c r="C951">
        <f>SUMIFS('FRED Graph'!$E:$E,'FRED Graph'!$B:$B,'Party Series Data'!$A951,'FRED Graph'!$C:$C,'Party Series Data'!C$1)</f>
        <v>406000</v>
      </c>
      <c r="D951">
        <f>INDEX('Presidential Data'!$C:$C,MATCH(YEAR(A951),'Presidential Data'!$A:$A,0),1)</f>
        <v>45</v>
      </c>
      <c r="E951" s="7">
        <f t="shared" si="14"/>
        <v>406000</v>
      </c>
    </row>
    <row r="952" spans="1:5" x14ac:dyDescent="0.2">
      <c r="A952" s="2">
        <v>43160</v>
      </c>
      <c r="B952">
        <f>SUMIFS('FRED Graph'!$E:$E,'FRED Graph'!$B:$B,'Party Series Data'!$A952,'FRED Graph'!$C:$C,'Party Series Data'!B$1)</f>
        <v>0</v>
      </c>
      <c r="C952">
        <f>SUMIFS('FRED Graph'!$E:$E,'FRED Graph'!$B:$B,'Party Series Data'!$A952,'FRED Graph'!$C:$C,'Party Series Data'!C$1)</f>
        <v>176000</v>
      </c>
      <c r="D952">
        <f>INDEX('Presidential Data'!$C:$C,MATCH(YEAR(A952),'Presidential Data'!$A:$A,0),1)</f>
        <v>45</v>
      </c>
      <c r="E952" s="7">
        <f t="shared" si="14"/>
        <v>176000</v>
      </c>
    </row>
    <row r="953" spans="1:5" x14ac:dyDescent="0.2">
      <c r="A953" s="2">
        <v>43191</v>
      </c>
      <c r="B953">
        <f>SUMIFS('FRED Graph'!$E:$E,'FRED Graph'!$B:$B,'Party Series Data'!$A953,'FRED Graph'!$C:$C,'Party Series Data'!B$1)</f>
        <v>0</v>
      </c>
      <c r="C953">
        <f>SUMIFS('FRED Graph'!$E:$E,'FRED Graph'!$B:$B,'Party Series Data'!$A953,'FRED Graph'!$C:$C,'Party Series Data'!C$1)</f>
        <v>137000</v>
      </c>
      <c r="D953">
        <f>INDEX('Presidential Data'!$C:$C,MATCH(YEAR(A953),'Presidential Data'!$A:$A,0),1)</f>
        <v>45</v>
      </c>
      <c r="E953" s="7">
        <f t="shared" si="14"/>
        <v>137000</v>
      </c>
    </row>
    <row r="954" spans="1:5" x14ac:dyDescent="0.2">
      <c r="A954" s="2">
        <v>43221</v>
      </c>
      <c r="B954">
        <f>SUMIFS('FRED Graph'!$E:$E,'FRED Graph'!$B:$B,'Party Series Data'!$A954,'FRED Graph'!$C:$C,'Party Series Data'!B$1)</f>
        <v>0</v>
      </c>
      <c r="C954">
        <f>SUMIFS('FRED Graph'!$E:$E,'FRED Graph'!$B:$B,'Party Series Data'!$A954,'FRED Graph'!$C:$C,'Party Series Data'!C$1)</f>
        <v>278000</v>
      </c>
      <c r="D954">
        <f>INDEX('Presidential Data'!$C:$C,MATCH(YEAR(A954),'Presidential Data'!$A:$A,0),1)</f>
        <v>45</v>
      </c>
      <c r="E954" s="7">
        <f t="shared" si="14"/>
        <v>278000</v>
      </c>
    </row>
    <row r="955" spans="1:5" x14ac:dyDescent="0.2">
      <c r="A955" s="2">
        <v>43252</v>
      </c>
      <c r="B955">
        <f>SUMIFS('FRED Graph'!$E:$E,'FRED Graph'!$B:$B,'Party Series Data'!$A955,'FRED Graph'!$C:$C,'Party Series Data'!B$1)</f>
        <v>0</v>
      </c>
      <c r="C955">
        <f>SUMIFS('FRED Graph'!$E:$E,'FRED Graph'!$B:$B,'Party Series Data'!$A955,'FRED Graph'!$C:$C,'Party Series Data'!C$1)</f>
        <v>219000</v>
      </c>
      <c r="D955">
        <f>INDEX('Presidential Data'!$C:$C,MATCH(YEAR(A955),'Presidential Data'!$A:$A,0),1)</f>
        <v>45</v>
      </c>
      <c r="E955" s="7">
        <f t="shared" si="14"/>
        <v>219000</v>
      </c>
    </row>
    <row r="956" spans="1:5" x14ac:dyDescent="0.2">
      <c r="A956" s="2">
        <v>43282</v>
      </c>
      <c r="B956">
        <f>SUMIFS('FRED Graph'!$E:$E,'FRED Graph'!$B:$B,'Party Series Data'!$A956,'FRED Graph'!$C:$C,'Party Series Data'!B$1)</f>
        <v>0</v>
      </c>
      <c r="C956">
        <f>SUMIFS('FRED Graph'!$E:$E,'FRED Graph'!$B:$B,'Party Series Data'!$A956,'FRED Graph'!$C:$C,'Party Series Data'!C$1)</f>
        <v>136000</v>
      </c>
      <c r="D956">
        <f>INDEX('Presidential Data'!$C:$C,MATCH(YEAR(A956),'Presidential Data'!$A:$A,0),1)</f>
        <v>45</v>
      </c>
      <c r="E956" s="7">
        <f t="shared" si="14"/>
        <v>136000</v>
      </c>
    </row>
    <row r="957" spans="1:5" x14ac:dyDescent="0.2">
      <c r="A957" s="2">
        <v>43313</v>
      </c>
      <c r="B957">
        <f>SUMIFS('FRED Graph'!$E:$E,'FRED Graph'!$B:$B,'Party Series Data'!$A957,'FRED Graph'!$C:$C,'Party Series Data'!B$1)</f>
        <v>0</v>
      </c>
      <c r="C957">
        <f>SUMIFS('FRED Graph'!$E:$E,'FRED Graph'!$B:$B,'Party Series Data'!$A957,'FRED Graph'!$C:$C,'Party Series Data'!C$1)</f>
        <v>244000</v>
      </c>
      <c r="D957">
        <f>INDEX('Presidential Data'!$C:$C,MATCH(YEAR(A957),'Presidential Data'!$A:$A,0),1)</f>
        <v>45</v>
      </c>
      <c r="E957" s="7">
        <f t="shared" si="14"/>
        <v>244000</v>
      </c>
    </row>
    <row r="958" spans="1:5" x14ac:dyDescent="0.2">
      <c r="A958" s="2">
        <v>43344</v>
      </c>
      <c r="B958">
        <f>SUMIFS('FRED Graph'!$E:$E,'FRED Graph'!$B:$B,'Party Series Data'!$A958,'FRED Graph'!$C:$C,'Party Series Data'!B$1)</f>
        <v>0</v>
      </c>
      <c r="C958">
        <f>SUMIFS('FRED Graph'!$E:$E,'FRED Graph'!$B:$B,'Party Series Data'!$A958,'FRED Graph'!$C:$C,'Party Series Data'!C$1)</f>
        <v>80000</v>
      </c>
      <c r="D958">
        <f>INDEX('Presidential Data'!$C:$C,MATCH(YEAR(A958),'Presidential Data'!$A:$A,0),1)</f>
        <v>45</v>
      </c>
      <c r="E958" s="7">
        <f t="shared" si="14"/>
        <v>80000</v>
      </c>
    </row>
    <row r="959" spans="1:5" x14ac:dyDescent="0.2">
      <c r="A959" s="2">
        <v>43374</v>
      </c>
      <c r="B959">
        <f>SUMIFS('FRED Graph'!$E:$E,'FRED Graph'!$B:$B,'Party Series Data'!$A959,'FRED Graph'!$C:$C,'Party Series Data'!B$1)</f>
        <v>0</v>
      </c>
      <c r="C959">
        <f>SUMIFS('FRED Graph'!$E:$E,'FRED Graph'!$B:$B,'Party Series Data'!$A959,'FRED Graph'!$C:$C,'Party Series Data'!C$1)</f>
        <v>201000</v>
      </c>
      <c r="D959">
        <f>INDEX('Presidential Data'!$C:$C,MATCH(YEAR(A959),'Presidential Data'!$A:$A,0),1)</f>
        <v>45</v>
      </c>
      <c r="E959" s="7">
        <f t="shared" si="14"/>
        <v>201000</v>
      </c>
    </row>
    <row r="960" spans="1:5" x14ac:dyDescent="0.2">
      <c r="A960" s="2">
        <v>43405</v>
      </c>
      <c r="B960">
        <f>SUMIFS('FRED Graph'!$E:$E,'FRED Graph'!$B:$B,'Party Series Data'!$A960,'FRED Graph'!$C:$C,'Party Series Data'!B$1)</f>
        <v>0</v>
      </c>
      <c r="C960">
        <f>SUMIFS('FRED Graph'!$E:$E,'FRED Graph'!$B:$B,'Party Series Data'!$A960,'FRED Graph'!$C:$C,'Party Series Data'!C$1)</f>
        <v>134000</v>
      </c>
      <c r="D960">
        <f>INDEX('Presidential Data'!$C:$C,MATCH(YEAR(A960),'Presidential Data'!$A:$A,0),1)</f>
        <v>45</v>
      </c>
      <c r="E960" s="7">
        <f t="shared" si="14"/>
        <v>134000</v>
      </c>
    </row>
    <row r="961" spans="1:5" x14ac:dyDescent="0.2">
      <c r="A961" s="2">
        <v>43435</v>
      </c>
      <c r="B961">
        <f>SUMIFS('FRED Graph'!$E:$E,'FRED Graph'!$B:$B,'Party Series Data'!$A961,'FRED Graph'!$C:$C,'Party Series Data'!B$1)</f>
        <v>0</v>
      </c>
      <c r="C961">
        <f>SUMIFS('FRED Graph'!$E:$E,'FRED Graph'!$B:$B,'Party Series Data'!$A961,'FRED Graph'!$C:$C,'Party Series Data'!C$1)</f>
        <v>182000</v>
      </c>
      <c r="D961">
        <f>INDEX('Presidential Data'!$C:$C,MATCH(YEAR(A961),'Presidential Data'!$A:$A,0),1)</f>
        <v>45</v>
      </c>
      <c r="E961" s="7">
        <f t="shared" si="14"/>
        <v>182000</v>
      </c>
    </row>
    <row r="962" spans="1:5" x14ac:dyDescent="0.2">
      <c r="A962" s="2">
        <v>43466</v>
      </c>
      <c r="B962">
        <f>SUMIFS('FRED Graph'!$E:$E,'FRED Graph'!$B:$B,'Party Series Data'!$A962,'FRED Graph'!$C:$C,'Party Series Data'!B$1)</f>
        <v>0</v>
      </c>
      <c r="C962">
        <f>SUMIFS('FRED Graph'!$E:$E,'FRED Graph'!$B:$B,'Party Series Data'!$A962,'FRED Graph'!$C:$C,'Party Series Data'!C$1)</f>
        <v>269000</v>
      </c>
      <c r="D962">
        <f>INDEX('Presidential Data'!$C:$C,MATCH(YEAR(A962),'Presidential Data'!$A:$A,0),1)</f>
        <v>45</v>
      </c>
      <c r="E962" s="7">
        <f t="shared" si="14"/>
        <v>269000</v>
      </c>
    </row>
    <row r="963" spans="1:5" x14ac:dyDescent="0.2">
      <c r="A963" s="2">
        <v>43497</v>
      </c>
      <c r="B963">
        <f>SUMIFS('FRED Graph'!$E:$E,'FRED Graph'!$B:$B,'Party Series Data'!$A963,'FRED Graph'!$C:$C,'Party Series Data'!B$1)</f>
        <v>0</v>
      </c>
      <c r="C963">
        <f>SUMIFS('FRED Graph'!$E:$E,'FRED Graph'!$B:$B,'Party Series Data'!$A963,'FRED Graph'!$C:$C,'Party Series Data'!C$1)</f>
        <v>1000</v>
      </c>
      <c r="D963">
        <f>INDEX('Presidential Data'!$C:$C,MATCH(YEAR(A963),'Presidential Data'!$A:$A,0),1)</f>
        <v>45</v>
      </c>
      <c r="E963" s="7">
        <f t="shared" ref="E963:E982" si="15">B963+C963</f>
        <v>1000</v>
      </c>
    </row>
    <row r="964" spans="1:5" x14ac:dyDescent="0.2">
      <c r="A964" s="2">
        <v>43525</v>
      </c>
      <c r="B964">
        <f>SUMIFS('FRED Graph'!$E:$E,'FRED Graph'!$B:$B,'Party Series Data'!$A964,'FRED Graph'!$C:$C,'Party Series Data'!B$1)</f>
        <v>0</v>
      </c>
      <c r="C964">
        <f>SUMIFS('FRED Graph'!$E:$E,'FRED Graph'!$B:$B,'Party Series Data'!$A964,'FRED Graph'!$C:$C,'Party Series Data'!C$1)</f>
        <v>147000</v>
      </c>
      <c r="D964">
        <f>INDEX('Presidential Data'!$C:$C,MATCH(YEAR(A964),'Presidential Data'!$A:$A,0),1)</f>
        <v>45</v>
      </c>
      <c r="E964" s="7">
        <f t="shared" si="15"/>
        <v>147000</v>
      </c>
    </row>
    <row r="965" spans="1:5" x14ac:dyDescent="0.2">
      <c r="A965" s="2">
        <v>43556</v>
      </c>
      <c r="B965">
        <f>SUMIFS('FRED Graph'!$E:$E,'FRED Graph'!$B:$B,'Party Series Data'!$A965,'FRED Graph'!$C:$C,'Party Series Data'!B$1)</f>
        <v>0</v>
      </c>
      <c r="C965">
        <f>SUMIFS('FRED Graph'!$E:$E,'FRED Graph'!$B:$B,'Party Series Data'!$A965,'FRED Graph'!$C:$C,'Party Series Data'!C$1)</f>
        <v>210000</v>
      </c>
      <c r="D965">
        <f>INDEX('Presidential Data'!$C:$C,MATCH(YEAR(A965),'Presidential Data'!$A:$A,0),1)</f>
        <v>45</v>
      </c>
      <c r="E965" s="7">
        <f t="shared" si="15"/>
        <v>210000</v>
      </c>
    </row>
    <row r="966" spans="1:5" x14ac:dyDescent="0.2">
      <c r="A966" s="2">
        <v>43586</v>
      </c>
      <c r="B966">
        <f>SUMIFS('FRED Graph'!$E:$E,'FRED Graph'!$B:$B,'Party Series Data'!$A966,'FRED Graph'!$C:$C,'Party Series Data'!B$1)</f>
        <v>0</v>
      </c>
      <c r="C966">
        <f>SUMIFS('FRED Graph'!$E:$E,'FRED Graph'!$B:$B,'Party Series Data'!$A966,'FRED Graph'!$C:$C,'Party Series Data'!C$1)</f>
        <v>85000</v>
      </c>
      <c r="D966">
        <f>INDEX('Presidential Data'!$C:$C,MATCH(YEAR(A966),'Presidential Data'!$A:$A,0),1)</f>
        <v>45</v>
      </c>
      <c r="E966" s="7">
        <f t="shared" si="15"/>
        <v>85000</v>
      </c>
    </row>
    <row r="967" spans="1:5" x14ac:dyDescent="0.2">
      <c r="A967" s="2">
        <v>43617</v>
      </c>
      <c r="B967">
        <f>SUMIFS('FRED Graph'!$E:$E,'FRED Graph'!$B:$B,'Party Series Data'!$A967,'FRED Graph'!$C:$C,'Party Series Data'!B$1)</f>
        <v>0</v>
      </c>
      <c r="C967">
        <f>SUMIFS('FRED Graph'!$E:$E,'FRED Graph'!$B:$B,'Party Series Data'!$A967,'FRED Graph'!$C:$C,'Party Series Data'!C$1)</f>
        <v>182000</v>
      </c>
      <c r="D967">
        <f>INDEX('Presidential Data'!$C:$C,MATCH(YEAR(A967),'Presidential Data'!$A:$A,0),1)</f>
        <v>45</v>
      </c>
      <c r="E967" s="7">
        <f t="shared" si="15"/>
        <v>182000</v>
      </c>
    </row>
    <row r="968" spans="1:5" x14ac:dyDescent="0.2">
      <c r="A968" s="2">
        <v>43647</v>
      </c>
      <c r="B968">
        <f>SUMIFS('FRED Graph'!$E:$E,'FRED Graph'!$B:$B,'Party Series Data'!$A968,'FRED Graph'!$C:$C,'Party Series Data'!B$1)</f>
        <v>0</v>
      </c>
      <c r="C968">
        <f>SUMIFS('FRED Graph'!$E:$E,'FRED Graph'!$B:$B,'Party Series Data'!$A968,'FRED Graph'!$C:$C,'Party Series Data'!C$1)</f>
        <v>194000</v>
      </c>
      <c r="D968">
        <f>INDEX('Presidential Data'!$C:$C,MATCH(YEAR(A968),'Presidential Data'!$A:$A,0),1)</f>
        <v>45</v>
      </c>
      <c r="E968" s="7">
        <f t="shared" si="15"/>
        <v>194000</v>
      </c>
    </row>
    <row r="969" spans="1:5" x14ac:dyDescent="0.2">
      <c r="A969" s="2">
        <v>43678</v>
      </c>
      <c r="B969">
        <f>SUMIFS('FRED Graph'!$E:$E,'FRED Graph'!$B:$B,'Party Series Data'!$A969,'FRED Graph'!$C:$C,'Party Series Data'!B$1)</f>
        <v>0</v>
      </c>
      <c r="C969">
        <f>SUMIFS('FRED Graph'!$E:$E,'FRED Graph'!$B:$B,'Party Series Data'!$A969,'FRED Graph'!$C:$C,'Party Series Data'!C$1)</f>
        <v>207000</v>
      </c>
      <c r="D969">
        <f>INDEX('Presidential Data'!$C:$C,MATCH(YEAR(A969),'Presidential Data'!$A:$A,0),1)</f>
        <v>45</v>
      </c>
      <c r="E969" s="7">
        <f t="shared" si="15"/>
        <v>207000</v>
      </c>
    </row>
    <row r="970" spans="1:5" x14ac:dyDescent="0.2">
      <c r="A970" s="2">
        <v>43709</v>
      </c>
      <c r="B970">
        <f>SUMIFS('FRED Graph'!$E:$E,'FRED Graph'!$B:$B,'Party Series Data'!$A970,'FRED Graph'!$C:$C,'Party Series Data'!B$1)</f>
        <v>0</v>
      </c>
      <c r="C970">
        <f>SUMIFS('FRED Graph'!$E:$E,'FRED Graph'!$B:$B,'Party Series Data'!$A970,'FRED Graph'!$C:$C,'Party Series Data'!C$1)</f>
        <v>208000</v>
      </c>
      <c r="D970">
        <f>INDEX('Presidential Data'!$C:$C,MATCH(YEAR(A970),'Presidential Data'!$A:$A,0),1)</f>
        <v>45</v>
      </c>
      <c r="E970" s="7">
        <f t="shared" si="15"/>
        <v>208000</v>
      </c>
    </row>
    <row r="971" spans="1:5" x14ac:dyDescent="0.2">
      <c r="A971" s="2">
        <v>43739</v>
      </c>
      <c r="B971">
        <f>SUMIFS('FRED Graph'!$E:$E,'FRED Graph'!$B:$B,'Party Series Data'!$A971,'FRED Graph'!$C:$C,'Party Series Data'!B$1)</f>
        <v>0</v>
      </c>
      <c r="C971">
        <f>SUMIFS('FRED Graph'!$E:$E,'FRED Graph'!$B:$B,'Party Series Data'!$A971,'FRED Graph'!$C:$C,'Party Series Data'!C$1)</f>
        <v>185000</v>
      </c>
      <c r="D971">
        <f>INDEX('Presidential Data'!$C:$C,MATCH(YEAR(A971),'Presidential Data'!$A:$A,0),1)</f>
        <v>45</v>
      </c>
      <c r="E971" s="7">
        <f t="shared" si="15"/>
        <v>185000</v>
      </c>
    </row>
    <row r="972" spans="1:5" x14ac:dyDescent="0.2">
      <c r="A972" s="2">
        <v>43770</v>
      </c>
      <c r="B972">
        <f>SUMIFS('FRED Graph'!$E:$E,'FRED Graph'!$B:$B,'Party Series Data'!$A972,'FRED Graph'!$C:$C,'Party Series Data'!B$1)</f>
        <v>0</v>
      </c>
      <c r="C972">
        <f>SUMIFS('FRED Graph'!$E:$E,'FRED Graph'!$B:$B,'Party Series Data'!$A972,'FRED Graph'!$C:$C,'Party Series Data'!C$1)</f>
        <v>261000</v>
      </c>
      <c r="D972">
        <f>INDEX('Presidential Data'!$C:$C,MATCH(YEAR(A972),'Presidential Data'!$A:$A,0),1)</f>
        <v>45</v>
      </c>
      <c r="E972" s="7">
        <f t="shared" si="15"/>
        <v>261000</v>
      </c>
    </row>
    <row r="973" spans="1:5" x14ac:dyDescent="0.2">
      <c r="A973" s="2">
        <v>43800</v>
      </c>
      <c r="B973">
        <f>SUMIFS('FRED Graph'!$E:$E,'FRED Graph'!$B:$B,'Party Series Data'!$A973,'FRED Graph'!$C:$C,'Party Series Data'!B$1)</f>
        <v>0</v>
      </c>
      <c r="C973">
        <f>SUMIFS('FRED Graph'!$E:$E,'FRED Graph'!$B:$B,'Party Series Data'!$A973,'FRED Graph'!$C:$C,'Party Series Data'!C$1)</f>
        <v>184000</v>
      </c>
      <c r="D973">
        <f>INDEX('Presidential Data'!$C:$C,MATCH(YEAR(A973),'Presidential Data'!$A:$A,0),1)</f>
        <v>45</v>
      </c>
      <c r="E973" s="7">
        <f t="shared" si="15"/>
        <v>184000</v>
      </c>
    </row>
    <row r="974" spans="1:5" x14ac:dyDescent="0.2">
      <c r="A974" s="2">
        <v>43831</v>
      </c>
      <c r="B974">
        <f>SUMIFS('FRED Graph'!$E:$E,'FRED Graph'!$B:$B,'Party Series Data'!$A974,'FRED Graph'!$C:$C,'Party Series Data'!B$1)</f>
        <v>0</v>
      </c>
      <c r="C974">
        <f>SUMIFS('FRED Graph'!$E:$E,'FRED Graph'!$B:$B,'Party Series Data'!$A974,'FRED Graph'!$C:$C,'Party Series Data'!C$1)</f>
        <v>214000</v>
      </c>
      <c r="D974">
        <f>INDEX('Presidential Data'!$C:$C,MATCH(YEAR(A974),'Presidential Data'!$A:$A,0),1)</f>
        <v>45</v>
      </c>
      <c r="E974" s="7">
        <f t="shared" si="15"/>
        <v>214000</v>
      </c>
    </row>
    <row r="975" spans="1:5" x14ac:dyDescent="0.2">
      <c r="A975" s="2">
        <v>43862</v>
      </c>
      <c r="B975">
        <f>SUMIFS('FRED Graph'!$E:$E,'FRED Graph'!$B:$B,'Party Series Data'!$A975,'FRED Graph'!$C:$C,'Party Series Data'!B$1)</f>
        <v>0</v>
      </c>
      <c r="C975">
        <f>SUMIFS('FRED Graph'!$E:$E,'FRED Graph'!$B:$B,'Party Series Data'!$A975,'FRED Graph'!$C:$C,'Party Series Data'!C$1)</f>
        <v>251000</v>
      </c>
      <c r="D975">
        <f>INDEX('Presidential Data'!$C:$C,MATCH(YEAR(A975),'Presidential Data'!$A:$A,0),1)</f>
        <v>45</v>
      </c>
      <c r="E975" s="7">
        <f t="shared" si="15"/>
        <v>251000</v>
      </c>
    </row>
    <row r="976" spans="1:5" x14ac:dyDescent="0.2">
      <c r="A976" s="2">
        <v>43891</v>
      </c>
      <c r="B976">
        <f>SUMIFS('FRED Graph'!$E:$E,'FRED Graph'!$B:$B,'Party Series Data'!$A976,'FRED Graph'!$C:$C,'Party Series Data'!B$1)</f>
        <v>0</v>
      </c>
      <c r="C976">
        <f>SUMIFS('FRED Graph'!$E:$E,'FRED Graph'!$B:$B,'Party Series Data'!$A976,'FRED Graph'!$C:$C,'Party Series Data'!C$1)</f>
        <v>-1373000</v>
      </c>
      <c r="D976">
        <f>INDEX('Presidential Data'!$C:$C,MATCH(YEAR(A976),'Presidential Data'!$A:$A,0),1)</f>
        <v>45</v>
      </c>
      <c r="E976" s="7">
        <f t="shared" si="15"/>
        <v>-1373000</v>
      </c>
    </row>
    <row r="977" spans="1:5" x14ac:dyDescent="0.2">
      <c r="A977" s="2">
        <v>43922</v>
      </c>
      <c r="B977">
        <f>SUMIFS('FRED Graph'!$E:$E,'FRED Graph'!$B:$B,'Party Series Data'!$A977,'FRED Graph'!$C:$C,'Party Series Data'!B$1)</f>
        <v>0</v>
      </c>
      <c r="C977">
        <f>SUMIFS('FRED Graph'!$E:$E,'FRED Graph'!$B:$B,'Party Series Data'!$A977,'FRED Graph'!$C:$C,'Party Series Data'!C$1)</f>
        <v>-20787000</v>
      </c>
      <c r="D977">
        <f>INDEX('Presidential Data'!$C:$C,MATCH(YEAR(A977),'Presidential Data'!$A:$A,0),1)</f>
        <v>45</v>
      </c>
      <c r="E977" s="7">
        <f t="shared" si="15"/>
        <v>-20787000</v>
      </c>
    </row>
    <row r="978" spans="1:5" x14ac:dyDescent="0.2">
      <c r="A978" s="2">
        <v>43952</v>
      </c>
      <c r="B978">
        <f>SUMIFS('FRED Graph'!$E:$E,'FRED Graph'!$B:$B,'Party Series Data'!$A978,'FRED Graph'!$C:$C,'Party Series Data'!B$1)</f>
        <v>0</v>
      </c>
      <c r="C978">
        <f>SUMIFS('FRED Graph'!$E:$E,'FRED Graph'!$B:$B,'Party Series Data'!$A978,'FRED Graph'!$C:$C,'Party Series Data'!C$1)</f>
        <v>2725000</v>
      </c>
      <c r="D978">
        <f>INDEX('Presidential Data'!$C:$C,MATCH(YEAR(A978),'Presidential Data'!$A:$A,0),1)</f>
        <v>45</v>
      </c>
      <c r="E978" s="7">
        <f t="shared" si="15"/>
        <v>2725000</v>
      </c>
    </row>
    <row r="979" spans="1:5" x14ac:dyDescent="0.2">
      <c r="A979" s="2">
        <v>43983</v>
      </c>
      <c r="B979">
        <f>SUMIFS('FRED Graph'!$E:$E,'FRED Graph'!$B:$B,'Party Series Data'!$A979,'FRED Graph'!$C:$C,'Party Series Data'!B$1)</f>
        <v>0</v>
      </c>
      <c r="C979">
        <f>SUMIFS('FRED Graph'!$E:$E,'FRED Graph'!$B:$B,'Party Series Data'!$A979,'FRED Graph'!$C:$C,'Party Series Data'!C$1)</f>
        <v>4781000</v>
      </c>
      <c r="D979">
        <f>INDEX('Presidential Data'!$C:$C,MATCH(YEAR(A979),'Presidential Data'!$A:$A,0),1)</f>
        <v>45</v>
      </c>
      <c r="E979" s="7">
        <f t="shared" si="15"/>
        <v>4781000</v>
      </c>
    </row>
    <row r="980" spans="1:5" x14ac:dyDescent="0.2">
      <c r="A980" s="2">
        <v>44013</v>
      </c>
      <c r="B980">
        <f>SUMIFS('FRED Graph'!$E:$E,'FRED Graph'!$B:$B,'Party Series Data'!$A980,'FRED Graph'!$C:$C,'Party Series Data'!B$1)</f>
        <v>0</v>
      </c>
      <c r="C980">
        <f>SUMIFS('FRED Graph'!$E:$E,'FRED Graph'!$B:$B,'Party Series Data'!$A980,'FRED Graph'!$C:$C,'Party Series Data'!C$1)</f>
        <v>1761000</v>
      </c>
      <c r="D980">
        <f>INDEX('Presidential Data'!$C:$C,MATCH(YEAR(A980),'Presidential Data'!$A:$A,0),1)</f>
        <v>45</v>
      </c>
      <c r="E980" s="7">
        <f t="shared" si="15"/>
        <v>1761000</v>
      </c>
    </row>
    <row r="981" spans="1:5" x14ac:dyDescent="0.2">
      <c r="A981" s="2">
        <v>44044</v>
      </c>
      <c r="B981">
        <f>SUMIFS('FRED Graph'!$E:$E,'FRED Graph'!$B:$B,'Party Series Data'!$A981,'FRED Graph'!$C:$C,'Party Series Data'!B$1)</f>
        <v>0</v>
      </c>
      <c r="C981">
        <f>SUMIFS('FRED Graph'!$E:$E,'FRED Graph'!$B:$B,'Party Series Data'!$A981,'FRED Graph'!$C:$C,'Party Series Data'!C$1)</f>
        <v>1489000</v>
      </c>
      <c r="D981">
        <f>INDEX('Presidential Data'!$C:$C,MATCH(YEAR(A981),'Presidential Data'!$A:$A,0),1)</f>
        <v>45</v>
      </c>
      <c r="E981" s="7">
        <f t="shared" si="15"/>
        <v>1489000</v>
      </c>
    </row>
    <row r="982" spans="1:5" x14ac:dyDescent="0.2">
      <c r="A982" s="2">
        <v>44075</v>
      </c>
      <c r="B982">
        <f>SUMIFS('FRED Graph'!$E:$E,'FRED Graph'!$B:$B,'Party Series Data'!$A982,'FRED Graph'!$C:$C,'Party Series Data'!B$1)</f>
        <v>0</v>
      </c>
      <c r="C982">
        <f>SUMIFS('FRED Graph'!$E:$E,'FRED Graph'!$B:$B,'Party Series Data'!$A982,'FRED Graph'!$C:$C,'Party Series Data'!C$1)</f>
        <v>661000</v>
      </c>
      <c r="D982">
        <f>INDEX('Presidential Data'!$C:$C,MATCH(YEAR(A982),'Presidential Data'!$A:$A,0),1)</f>
        <v>45</v>
      </c>
      <c r="E982" s="7">
        <f t="shared" si="15"/>
        <v>661000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001"/>
  <sheetViews>
    <sheetView workbookViewId="0"/>
  </sheetViews>
  <sheetFormatPr defaultRowHeight="12.75" x14ac:dyDescent="0.2"/>
  <cols>
    <col min="1" max="1" width="14.85546875" bestFit="1" customWidth="1"/>
    <col min="2" max="2" width="18.85546875" style="5" bestFit="1" customWidth="1"/>
    <col min="3" max="3" width="14.7109375" style="5" bestFit="1" customWidth="1"/>
    <col min="4" max="4" width="19.42578125" style="5" bestFit="1" customWidth="1"/>
    <col min="5" max="5" width="15.140625" style="5" bestFit="1" customWidth="1"/>
    <col min="6" max="6" width="17" style="5" bestFit="1" customWidth="1"/>
    <col min="7" max="7" width="12.5703125" style="5" bestFit="1" customWidth="1"/>
    <col min="8" max="8" width="10.7109375" style="5" bestFit="1" customWidth="1"/>
    <col min="9" max="9" width="12" style="5" bestFit="1" customWidth="1"/>
    <col min="10" max="10" width="13.7109375" style="5" bestFit="1" customWidth="1"/>
    <col min="11" max="11" width="17.5703125" style="5" bestFit="1" customWidth="1"/>
    <col min="12" max="12" width="10.42578125" style="5" bestFit="1" customWidth="1"/>
    <col min="13" max="13" width="15" style="5" bestFit="1" customWidth="1"/>
    <col min="14" max="14" width="13.5703125" style="5" bestFit="1" customWidth="1"/>
    <col min="15" max="15" width="12.42578125" style="5" bestFit="1" customWidth="1"/>
  </cols>
  <sheetData>
    <row r="2" spans="1:15" x14ac:dyDescent="0.2">
      <c r="A2" s="4" t="s">
        <v>36</v>
      </c>
      <c r="B2" s="5">
        <v>32</v>
      </c>
      <c r="C2" s="5">
        <v>33</v>
      </c>
      <c r="D2" s="5">
        <v>34</v>
      </c>
      <c r="E2" s="5">
        <v>35</v>
      </c>
      <c r="F2" s="5">
        <v>36</v>
      </c>
      <c r="G2" s="5">
        <v>37</v>
      </c>
      <c r="H2" s="5">
        <v>38</v>
      </c>
      <c r="I2" s="5">
        <v>39</v>
      </c>
      <c r="J2" s="5">
        <v>40</v>
      </c>
      <c r="K2" s="5">
        <v>41</v>
      </c>
      <c r="L2" s="5">
        <v>42</v>
      </c>
      <c r="M2" s="5">
        <v>43</v>
      </c>
      <c r="N2" s="5">
        <v>44</v>
      </c>
      <c r="O2" s="5">
        <v>45</v>
      </c>
    </row>
    <row r="3" spans="1:15" x14ac:dyDescent="0.2">
      <c r="A3" s="4" t="s">
        <v>27</v>
      </c>
      <c r="B3" s="5" t="str">
        <f>INDEX('Presidential Data'!$B:$B,MATCH(B2,'Presidential Data'!$C:$C),0)</f>
        <v>Democratic</v>
      </c>
      <c r="C3" s="5" t="str">
        <f>INDEX('Presidential Data'!$B:$B,MATCH(C2,'Presidential Data'!$C:$C),0)</f>
        <v>Democratic</v>
      </c>
      <c r="D3" s="5" t="str">
        <f>INDEX('Presidential Data'!$B:$B,MATCH(D2,'Presidential Data'!$C:$C),0)</f>
        <v>Republican</v>
      </c>
      <c r="E3" s="5" t="str">
        <f>INDEX('Presidential Data'!$B:$B,MATCH(E2,'Presidential Data'!$C:$C),0)</f>
        <v>Democratic</v>
      </c>
      <c r="F3" s="5" t="str">
        <f>INDEX('Presidential Data'!$B:$B,MATCH(F2,'Presidential Data'!$C:$C),0)</f>
        <v>Democratic</v>
      </c>
      <c r="G3" s="5" t="str">
        <f>INDEX('Presidential Data'!$B:$B,MATCH(G2,'Presidential Data'!$C:$C),0)</f>
        <v>Republican</v>
      </c>
      <c r="H3" s="5" t="str">
        <f>INDEX('Presidential Data'!$B:$B,MATCH(H2,'Presidential Data'!$C:$C),0)</f>
        <v>Republican</v>
      </c>
      <c r="I3" s="5" t="str">
        <f>INDEX('Presidential Data'!$B:$B,MATCH(I2,'Presidential Data'!$C:$C),0)</f>
        <v>Democratic</v>
      </c>
      <c r="J3" s="5" t="str">
        <f>INDEX('Presidential Data'!$B:$B,MATCH(J2,'Presidential Data'!$C:$C),0)</f>
        <v>Republican</v>
      </c>
      <c r="K3" s="5" t="str">
        <f>INDEX('Presidential Data'!$B:$B,MATCH(K2,'Presidential Data'!$C:$C),0)</f>
        <v>Republican</v>
      </c>
      <c r="L3" s="5" t="str">
        <f>INDEX('Presidential Data'!$B:$B,MATCH(L2,'Presidential Data'!$C:$C),0)</f>
        <v>Democratic</v>
      </c>
      <c r="M3" s="5" t="str">
        <f>INDEX('Presidential Data'!$B:$B,MATCH(M2,'Presidential Data'!$C:$C),0)</f>
        <v>Republican</v>
      </c>
      <c r="N3" s="5" t="str">
        <f>INDEX('Presidential Data'!$B:$B,MATCH(N2,'Presidential Data'!$C:$C),0)</f>
        <v>Democratic</v>
      </c>
      <c r="O3" s="5" t="str">
        <f>INDEX('Presidential Data'!$B:$B,MATCH(O2,'Presidential Data'!$C:$C),0)</f>
        <v>Republican</v>
      </c>
    </row>
    <row r="4" spans="1:15" x14ac:dyDescent="0.2">
      <c r="A4" s="4"/>
    </row>
    <row r="5" spans="1:15" x14ac:dyDescent="0.2">
      <c r="A5" s="3" t="s">
        <v>9</v>
      </c>
      <c r="B5" s="5" t="str">
        <f>INDEX('Presidential Data'!$D:$D,MATCH(B2,'Presidential Data'!$C:$C),0)</f>
        <v>Franklin D. Roosevelt</v>
      </c>
      <c r="C5" s="5" t="str">
        <f>INDEX('Presidential Data'!$D:$D,MATCH(C2,'Presidential Data'!$C:$C),0)</f>
        <v>Harry S. Truman</v>
      </c>
      <c r="D5" s="5" t="str">
        <f>INDEX('Presidential Data'!$D:$D,MATCH(D2,'Presidential Data'!$C:$C),0)</f>
        <v>Dwight D. Eisenhower</v>
      </c>
      <c r="E5" s="5" t="str">
        <f>INDEX('Presidential Data'!$D:$D,MATCH(E2,'Presidential Data'!$C:$C),0)</f>
        <v>John F. Kennedy</v>
      </c>
      <c r="F5" s="5" t="str">
        <f>INDEX('Presidential Data'!$D:$D,MATCH(F2,'Presidential Data'!$C:$C),0)</f>
        <v>Lyndon B. Johnson</v>
      </c>
      <c r="G5" s="5" t="str">
        <f>INDEX('Presidential Data'!$D:$D,MATCH(G2,'Presidential Data'!$C:$C),0)</f>
        <v>Richard Nixon</v>
      </c>
      <c r="H5" s="5" t="str">
        <f>INDEX('Presidential Data'!$D:$D,MATCH(H2,'Presidential Data'!$C:$C),0)</f>
        <v>Gerald Ford</v>
      </c>
      <c r="I5" s="5" t="str">
        <f>INDEX('Presidential Data'!$D:$D,MATCH(I2,'Presidential Data'!$C:$C),0)</f>
        <v>Jimmy Carter</v>
      </c>
      <c r="J5" s="5" t="str">
        <f>INDEX('Presidential Data'!$D:$D,MATCH(J2,'Presidential Data'!$C:$C),0)</f>
        <v>Ronald Reagan</v>
      </c>
      <c r="K5" s="5" t="str">
        <f>INDEX('Presidential Data'!$D:$D,MATCH(K2,'Presidential Data'!$C:$C),0)</f>
        <v>George H. W. Bush</v>
      </c>
      <c r="L5" s="5" t="str">
        <f>INDEX('Presidential Data'!$D:$D,MATCH(L2,'Presidential Data'!$C:$C),0)</f>
        <v>Bill Clinton</v>
      </c>
      <c r="M5" s="5" t="str">
        <f>INDEX('Presidential Data'!$D:$D,MATCH(M2,'Presidential Data'!$C:$C),0)</f>
        <v>George W. Bush</v>
      </c>
      <c r="N5" s="5" t="str">
        <f>INDEX('Presidential Data'!$D:$D,MATCH(N2,'Presidential Data'!$C:$C),0)</f>
        <v>Barack Obama</v>
      </c>
      <c r="O5" s="5" t="str">
        <f>INDEX('Presidential Data'!$D:$D,MATCH(O2,'Presidential Data'!$C:$C),0)</f>
        <v>Donald Trump</v>
      </c>
    </row>
    <row r="6" spans="1:15" x14ac:dyDescent="0.2">
      <c r="A6" s="2">
        <v>14246</v>
      </c>
    </row>
    <row r="7" spans="1:15" x14ac:dyDescent="0.2">
      <c r="A7" s="2">
        <v>14277</v>
      </c>
      <c r="B7" s="5">
        <f>SUMIFS('Party Series Data'!$E:$E,'Party Series Data'!$A:$A,'Administration Series Data'!$A7,'Party Series Data'!$D:$D,'Administration Series Data'!B$2)</f>
        <v>177000</v>
      </c>
    </row>
    <row r="8" spans="1:15" x14ac:dyDescent="0.2">
      <c r="A8" s="2">
        <v>14305</v>
      </c>
      <c r="B8" s="5">
        <f>SUMIFS('Party Series Data'!$E:$E,'Party Series Data'!$A:$A,'Administration Series Data'!$A8,'Party Series Data'!$D:$D,'Administration Series Data'!B$2)</f>
        <v>180000</v>
      </c>
    </row>
    <row r="9" spans="1:15" x14ac:dyDescent="0.2">
      <c r="A9" s="2">
        <v>14336</v>
      </c>
      <c r="B9" s="5">
        <f>SUMIFS('Party Series Data'!$E:$E,'Party Series Data'!$A:$A,'Administration Series Data'!$A9,'Party Series Data'!$D:$D,'Administration Series Data'!B$2)</f>
        <v>-186000</v>
      </c>
    </row>
    <row r="10" spans="1:15" x14ac:dyDescent="0.2">
      <c r="A10" s="2">
        <v>14366</v>
      </c>
      <c r="B10" s="5">
        <f>SUMIFS('Party Series Data'!$E:$E,'Party Series Data'!$A:$A,'Administration Series Data'!$A10,'Party Series Data'!$D:$D,'Administration Series Data'!B$2)</f>
        <v>205000</v>
      </c>
    </row>
    <row r="11" spans="1:15" x14ac:dyDescent="0.2">
      <c r="A11" s="2">
        <v>14397</v>
      </c>
      <c r="B11" s="5">
        <f>SUMIFS('Party Series Data'!$E:$E,'Party Series Data'!$A:$A,'Administration Series Data'!$A11,'Party Series Data'!$D:$D,'Administration Series Data'!B$2)</f>
        <v>203000</v>
      </c>
    </row>
    <row r="12" spans="1:15" x14ac:dyDescent="0.2">
      <c r="A12" s="2">
        <v>14427</v>
      </c>
      <c r="B12" s="5">
        <f>SUMIFS('Party Series Data'!$E:$E,'Party Series Data'!$A:$A,'Administration Series Data'!$A12,'Party Series Data'!$D:$D,'Administration Series Data'!B$2)</f>
        <v>-83000</v>
      </c>
    </row>
    <row r="13" spans="1:15" x14ac:dyDescent="0.2">
      <c r="A13" s="2">
        <v>14458</v>
      </c>
      <c r="B13" s="5">
        <f>SUMIFS('Party Series Data'!$E:$E,'Party Series Data'!$A:$A,'Administration Series Data'!$A13,'Party Series Data'!$D:$D,'Administration Series Data'!B$2)</f>
        <v>244000</v>
      </c>
    </row>
    <row r="14" spans="1:15" x14ac:dyDescent="0.2">
      <c r="A14" s="2">
        <v>14489</v>
      </c>
      <c r="B14" s="5">
        <f>SUMIFS('Party Series Data'!$E:$E,'Party Series Data'!$A:$A,'Administration Series Data'!$A14,'Party Series Data'!$D:$D,'Administration Series Data'!B$2)</f>
        <v>368000</v>
      </c>
    </row>
    <row r="15" spans="1:15" x14ac:dyDescent="0.2">
      <c r="A15" s="2">
        <v>14519</v>
      </c>
      <c r="B15" s="5">
        <f>SUMIFS('Party Series Data'!$E:$E,'Party Series Data'!$A:$A,'Administration Series Data'!$A15,'Party Series Data'!$D:$D,'Administration Series Data'!B$2)</f>
        <v>380000</v>
      </c>
    </row>
    <row r="16" spans="1:15" x14ac:dyDescent="0.2">
      <c r="A16" s="2">
        <v>14550</v>
      </c>
      <c r="B16" s="5">
        <f>SUMIFS('Party Series Data'!$E:$E,'Party Series Data'!$A:$A,'Administration Series Data'!$A16,'Party Series Data'!$D:$D,'Administration Series Data'!B$2)</f>
        <v>59000</v>
      </c>
    </row>
    <row r="17" spans="1:2" x14ac:dyDescent="0.2">
      <c r="A17" s="2">
        <v>14580</v>
      </c>
      <c r="B17" s="5">
        <f>SUMIFS('Party Series Data'!$E:$E,'Party Series Data'!$A:$A,'Administration Series Data'!$A17,'Party Series Data'!$D:$D,'Administration Series Data'!B$2)</f>
        <v>72000</v>
      </c>
    </row>
    <row r="18" spans="1:2" x14ac:dyDescent="0.2">
      <c r="A18" s="2">
        <v>14611</v>
      </c>
      <c r="B18" s="5">
        <f>SUMIFS('Party Series Data'!$E:$E,'Party Series Data'!$A:$A,'Administration Series Data'!$A18,'Party Series Data'!$D:$D,'Administration Series Data'!B$2)</f>
        <v>61000</v>
      </c>
    </row>
    <row r="19" spans="1:2" x14ac:dyDescent="0.2">
      <c r="A19" s="2">
        <v>14642</v>
      </c>
      <c r="B19" s="5">
        <f>SUMIFS('Party Series Data'!$E:$E,'Party Series Data'!$A:$A,'Administration Series Data'!$A19,'Party Series Data'!$D:$D,'Administration Series Data'!B$2)</f>
        <v>112000</v>
      </c>
    </row>
    <row r="20" spans="1:2" x14ac:dyDescent="0.2">
      <c r="A20" s="2">
        <v>14671</v>
      </c>
      <c r="B20" s="5">
        <f>SUMIFS('Party Series Data'!$E:$E,'Party Series Data'!$A:$A,'Administration Series Data'!$A20,'Party Series Data'!$D:$D,'Administration Series Data'!B$2)</f>
        <v>110000</v>
      </c>
    </row>
    <row r="21" spans="1:2" x14ac:dyDescent="0.2">
      <c r="A21" s="2">
        <v>14702</v>
      </c>
      <c r="B21" s="5">
        <f>SUMIFS('Party Series Data'!$E:$E,'Party Series Data'!$A:$A,'Administration Series Data'!$A21,'Party Series Data'!$D:$D,'Administration Series Data'!B$2)</f>
        <v>-124000</v>
      </c>
    </row>
    <row r="22" spans="1:2" x14ac:dyDescent="0.2">
      <c r="A22" s="2">
        <v>14732</v>
      </c>
      <c r="B22" s="5">
        <f>SUMIFS('Party Series Data'!$E:$E,'Party Series Data'!$A:$A,'Administration Series Data'!$A22,'Party Series Data'!$D:$D,'Administration Series Data'!B$2)</f>
        <v>178000</v>
      </c>
    </row>
    <row r="23" spans="1:2" x14ac:dyDescent="0.2">
      <c r="A23" s="2">
        <v>14763</v>
      </c>
      <c r="B23" s="5">
        <f>SUMIFS('Party Series Data'!$E:$E,'Party Series Data'!$A:$A,'Administration Series Data'!$A23,'Party Series Data'!$D:$D,'Administration Series Data'!B$2)</f>
        <v>98000</v>
      </c>
    </row>
    <row r="24" spans="1:2" x14ac:dyDescent="0.2">
      <c r="A24" s="2">
        <v>14793</v>
      </c>
      <c r="B24" s="5">
        <f>SUMIFS('Party Series Data'!$E:$E,'Party Series Data'!$A:$A,'Administration Series Data'!$A24,'Party Series Data'!$D:$D,'Administration Series Data'!B$2)</f>
        <v>-35000</v>
      </c>
    </row>
    <row r="25" spans="1:2" x14ac:dyDescent="0.2">
      <c r="A25" s="2">
        <v>14824</v>
      </c>
      <c r="B25" s="5">
        <f>SUMIFS('Party Series Data'!$E:$E,'Party Series Data'!$A:$A,'Administration Series Data'!$A25,'Party Series Data'!$D:$D,'Administration Series Data'!B$2)</f>
        <v>410000</v>
      </c>
    </row>
    <row r="26" spans="1:2" x14ac:dyDescent="0.2">
      <c r="A26" s="2">
        <v>14855</v>
      </c>
      <c r="B26" s="5">
        <f>SUMIFS('Party Series Data'!$E:$E,'Party Series Data'!$A:$A,'Administration Series Data'!$A26,'Party Series Data'!$D:$D,'Administration Series Data'!B$2)</f>
        <v>458000</v>
      </c>
    </row>
    <row r="27" spans="1:2" x14ac:dyDescent="0.2">
      <c r="A27" s="2">
        <v>14885</v>
      </c>
      <c r="B27" s="5">
        <f>SUMIFS('Party Series Data'!$E:$E,'Party Series Data'!$A:$A,'Administration Series Data'!$A27,'Party Series Data'!$D:$D,'Administration Series Data'!B$2)</f>
        <v>457000</v>
      </c>
    </row>
    <row r="28" spans="1:2" x14ac:dyDescent="0.2">
      <c r="A28" s="2">
        <v>14916</v>
      </c>
      <c r="B28" s="5">
        <f>SUMIFS('Party Series Data'!$E:$E,'Party Series Data'!$A:$A,'Administration Series Data'!$A28,'Party Series Data'!$D:$D,'Administration Series Data'!B$2)</f>
        <v>402000</v>
      </c>
    </row>
    <row r="29" spans="1:2" x14ac:dyDescent="0.2">
      <c r="A29" s="2">
        <v>14946</v>
      </c>
      <c r="B29" s="5">
        <f>SUMIFS('Party Series Data'!$E:$E,'Party Series Data'!$A:$A,'Administration Series Data'!$A29,'Party Series Data'!$D:$D,'Administration Series Data'!B$2)</f>
        <v>505000</v>
      </c>
    </row>
    <row r="30" spans="1:2" x14ac:dyDescent="0.2">
      <c r="A30" s="2">
        <v>14977</v>
      </c>
      <c r="B30" s="5">
        <f>SUMIFS('Party Series Data'!$E:$E,'Party Series Data'!$A:$A,'Administration Series Data'!$A30,'Party Series Data'!$D:$D,'Administration Series Data'!B$2)</f>
        <v>307000</v>
      </c>
    </row>
    <row r="31" spans="1:2" x14ac:dyDescent="0.2">
      <c r="A31" s="2">
        <v>15008</v>
      </c>
      <c r="B31" s="5">
        <f>SUMIFS('Party Series Data'!$E:$E,'Party Series Data'!$A:$A,'Administration Series Data'!$A31,'Party Series Data'!$D:$D,'Administration Series Data'!B$2)</f>
        <v>362000</v>
      </c>
    </row>
    <row r="32" spans="1:2" x14ac:dyDescent="0.2">
      <c r="A32" s="2">
        <v>15036</v>
      </c>
      <c r="B32" s="5">
        <f>SUMIFS('Party Series Data'!$E:$E,'Party Series Data'!$A:$A,'Administration Series Data'!$A32,'Party Series Data'!$D:$D,'Administration Series Data'!B$2)</f>
        <v>249000</v>
      </c>
    </row>
    <row r="33" spans="1:2" x14ac:dyDescent="0.2">
      <c r="A33" s="2">
        <v>15067</v>
      </c>
      <c r="B33" s="5">
        <f>SUMIFS('Party Series Data'!$E:$E,'Party Series Data'!$A:$A,'Administration Series Data'!$A33,'Party Series Data'!$D:$D,'Administration Series Data'!B$2)</f>
        <v>376000</v>
      </c>
    </row>
    <row r="34" spans="1:2" x14ac:dyDescent="0.2">
      <c r="A34" s="2">
        <v>15097</v>
      </c>
      <c r="B34" s="5">
        <f>SUMIFS('Party Series Data'!$E:$E,'Party Series Data'!$A:$A,'Administration Series Data'!$A34,'Party Series Data'!$D:$D,'Administration Series Data'!B$2)</f>
        <v>714000</v>
      </c>
    </row>
    <row r="35" spans="1:2" x14ac:dyDescent="0.2">
      <c r="A35" s="2">
        <v>15128</v>
      </c>
      <c r="B35" s="5">
        <f>SUMIFS('Party Series Data'!$E:$E,'Party Series Data'!$A:$A,'Administration Series Data'!$A35,'Party Series Data'!$D:$D,'Administration Series Data'!B$2)</f>
        <v>468000</v>
      </c>
    </row>
    <row r="36" spans="1:2" x14ac:dyDescent="0.2">
      <c r="A36" s="2">
        <v>15158</v>
      </c>
      <c r="B36" s="5">
        <f>SUMIFS('Party Series Data'!$E:$E,'Party Series Data'!$A:$A,'Administration Series Data'!$A36,'Party Series Data'!$D:$D,'Administration Series Data'!B$2)</f>
        <v>487000</v>
      </c>
    </row>
    <row r="37" spans="1:2" x14ac:dyDescent="0.2">
      <c r="A37" s="2">
        <v>15189</v>
      </c>
      <c r="B37" s="5">
        <f>SUMIFS('Party Series Data'!$E:$E,'Party Series Data'!$A:$A,'Administration Series Data'!$A37,'Party Series Data'!$D:$D,'Administration Series Data'!B$2)</f>
        <v>407000</v>
      </c>
    </row>
    <row r="38" spans="1:2" x14ac:dyDescent="0.2">
      <c r="A38" s="2">
        <v>15220</v>
      </c>
      <c r="B38" s="5">
        <f>SUMIFS('Party Series Data'!$E:$E,'Party Series Data'!$A:$A,'Administration Series Data'!$A38,'Party Series Data'!$D:$D,'Administration Series Data'!B$2)</f>
        <v>291000</v>
      </c>
    </row>
    <row r="39" spans="1:2" x14ac:dyDescent="0.2">
      <c r="A39" s="2">
        <v>15250</v>
      </c>
      <c r="B39" s="5">
        <f>SUMIFS('Party Series Data'!$E:$E,'Party Series Data'!$A:$A,'Administration Series Data'!$A39,'Party Series Data'!$D:$D,'Administration Series Data'!B$2)</f>
        <v>114000</v>
      </c>
    </row>
    <row r="40" spans="1:2" x14ac:dyDescent="0.2">
      <c r="A40" s="2">
        <v>15281</v>
      </c>
      <c r="B40" s="5">
        <f>SUMIFS('Party Series Data'!$E:$E,'Party Series Data'!$A:$A,'Administration Series Data'!$A40,'Party Series Data'!$D:$D,'Administration Series Data'!B$2)</f>
        <v>75000</v>
      </c>
    </row>
    <row r="41" spans="1:2" x14ac:dyDescent="0.2">
      <c r="A41" s="2">
        <v>15311</v>
      </c>
      <c r="B41" s="5">
        <f>SUMIFS('Party Series Data'!$E:$E,'Party Series Data'!$A:$A,'Administration Series Data'!$A41,'Party Series Data'!$D:$D,'Administration Series Data'!B$2)</f>
        <v>80000</v>
      </c>
    </row>
    <row r="42" spans="1:2" x14ac:dyDescent="0.2">
      <c r="A42" s="2">
        <v>15342</v>
      </c>
      <c r="B42" s="5">
        <f>SUMIFS('Party Series Data'!$E:$E,'Party Series Data'!$A:$A,'Administration Series Data'!$A42,'Party Series Data'!$D:$D,'Administration Series Data'!B$2)</f>
        <v>243000</v>
      </c>
    </row>
    <row r="43" spans="1:2" x14ac:dyDescent="0.2">
      <c r="A43" s="2">
        <v>15373</v>
      </c>
      <c r="B43" s="5">
        <f>SUMIFS('Party Series Data'!$E:$E,'Party Series Data'!$A:$A,'Administration Series Data'!$A43,'Party Series Data'!$D:$D,'Administration Series Data'!B$2)</f>
        <v>165000</v>
      </c>
    </row>
    <row r="44" spans="1:2" x14ac:dyDescent="0.2">
      <c r="A44" s="2">
        <v>15401</v>
      </c>
      <c r="B44" s="5">
        <f>SUMIFS('Party Series Data'!$E:$E,'Party Series Data'!$A:$A,'Administration Series Data'!$A44,'Party Series Data'!$D:$D,'Administration Series Data'!B$2)</f>
        <v>423000</v>
      </c>
    </row>
    <row r="45" spans="1:2" x14ac:dyDescent="0.2">
      <c r="A45" s="2">
        <v>15432</v>
      </c>
      <c r="B45" s="5">
        <f>SUMIFS('Party Series Data'!$E:$E,'Party Series Data'!$A:$A,'Administration Series Data'!$A45,'Party Series Data'!$D:$D,'Administration Series Data'!B$2)</f>
        <v>417000</v>
      </c>
    </row>
    <row r="46" spans="1:2" x14ac:dyDescent="0.2">
      <c r="A46" s="2">
        <v>15462</v>
      </c>
      <c r="B46" s="5">
        <f>SUMIFS('Party Series Data'!$E:$E,'Party Series Data'!$A:$A,'Administration Series Data'!$A46,'Party Series Data'!$D:$D,'Administration Series Data'!B$2)</f>
        <v>419000</v>
      </c>
    </row>
    <row r="47" spans="1:2" x14ac:dyDescent="0.2">
      <c r="A47" s="2">
        <v>15493</v>
      </c>
      <c r="B47" s="5">
        <f>SUMIFS('Party Series Data'!$E:$E,'Party Series Data'!$A:$A,'Administration Series Data'!$A47,'Party Series Data'!$D:$D,'Administration Series Data'!B$2)</f>
        <v>258000</v>
      </c>
    </row>
    <row r="48" spans="1:2" x14ac:dyDescent="0.2">
      <c r="A48" s="2">
        <v>15523</v>
      </c>
      <c r="B48" s="5">
        <f>SUMIFS('Party Series Data'!$E:$E,'Party Series Data'!$A:$A,'Administration Series Data'!$A48,'Party Series Data'!$D:$D,'Administration Series Data'!B$2)</f>
        <v>443000</v>
      </c>
    </row>
    <row r="49" spans="1:2" x14ac:dyDescent="0.2">
      <c r="A49" s="2">
        <v>15554</v>
      </c>
      <c r="B49" s="5">
        <f>SUMIFS('Party Series Data'!$E:$E,'Party Series Data'!$A:$A,'Administration Series Data'!$A49,'Party Series Data'!$D:$D,'Administration Series Data'!B$2)</f>
        <v>516000</v>
      </c>
    </row>
    <row r="50" spans="1:2" x14ac:dyDescent="0.2">
      <c r="A50" s="2">
        <v>15585</v>
      </c>
      <c r="B50" s="5">
        <f>SUMIFS('Party Series Data'!$E:$E,'Party Series Data'!$A:$A,'Administration Series Data'!$A50,'Party Series Data'!$D:$D,'Administration Series Data'!B$2)</f>
        <v>271000</v>
      </c>
    </row>
    <row r="51" spans="1:2" x14ac:dyDescent="0.2">
      <c r="A51" s="2">
        <v>15615</v>
      </c>
      <c r="B51" s="5">
        <f>SUMIFS('Party Series Data'!$E:$E,'Party Series Data'!$A:$A,'Administration Series Data'!$A51,'Party Series Data'!$D:$D,'Administration Series Data'!B$2)</f>
        <v>256000</v>
      </c>
    </row>
    <row r="52" spans="1:2" x14ac:dyDescent="0.2">
      <c r="A52" s="2">
        <v>15646</v>
      </c>
      <c r="B52" s="5">
        <f>SUMIFS('Party Series Data'!$E:$E,'Party Series Data'!$A:$A,'Administration Series Data'!$A52,'Party Series Data'!$D:$D,'Administration Series Data'!B$2)</f>
        <v>159000</v>
      </c>
    </row>
    <row r="53" spans="1:2" x14ac:dyDescent="0.2">
      <c r="A53" s="2">
        <v>15676</v>
      </c>
      <c r="B53" s="5">
        <f>SUMIFS('Party Series Data'!$E:$E,'Party Series Data'!$A:$A,'Administration Series Data'!$A53,'Party Series Data'!$D:$D,'Administration Series Data'!B$2)</f>
        <v>241000</v>
      </c>
    </row>
    <row r="54" spans="1:2" x14ac:dyDescent="0.2">
      <c r="A54" s="2">
        <v>15707</v>
      </c>
      <c r="B54" s="5">
        <f>SUMIFS('Party Series Data'!$E:$E,'Party Series Data'!$A:$A,'Administration Series Data'!$A54,'Party Series Data'!$D:$D,'Administration Series Data'!B$2)</f>
        <v>257000</v>
      </c>
    </row>
    <row r="55" spans="1:2" x14ac:dyDescent="0.2">
      <c r="A55" s="2">
        <v>15738</v>
      </c>
      <c r="B55" s="5">
        <f>SUMIFS('Party Series Data'!$E:$E,'Party Series Data'!$A:$A,'Administration Series Data'!$A55,'Party Series Data'!$D:$D,'Administration Series Data'!B$2)</f>
        <v>221000</v>
      </c>
    </row>
    <row r="56" spans="1:2" x14ac:dyDescent="0.2">
      <c r="A56" s="2">
        <v>15766</v>
      </c>
      <c r="B56" s="5">
        <f>SUMIFS('Party Series Data'!$E:$E,'Party Series Data'!$A:$A,'Administration Series Data'!$A56,'Party Series Data'!$D:$D,'Administration Series Data'!B$2)</f>
        <v>159000</v>
      </c>
    </row>
    <row r="57" spans="1:2" x14ac:dyDescent="0.2">
      <c r="A57" s="2">
        <v>15797</v>
      </c>
      <c r="B57" s="5">
        <f>SUMIFS('Party Series Data'!$E:$E,'Party Series Data'!$A:$A,'Administration Series Data'!$A57,'Party Series Data'!$D:$D,'Administration Series Data'!B$2)</f>
        <v>95000</v>
      </c>
    </row>
    <row r="58" spans="1:2" x14ac:dyDescent="0.2">
      <c r="A58" s="2">
        <v>15827</v>
      </c>
      <c r="B58" s="5">
        <f>SUMIFS('Party Series Data'!$E:$E,'Party Series Data'!$A:$A,'Administration Series Data'!$A58,'Party Series Data'!$D:$D,'Administration Series Data'!B$2)</f>
        <v>-51000</v>
      </c>
    </row>
    <row r="59" spans="1:2" x14ac:dyDescent="0.2">
      <c r="A59" s="2">
        <v>15858</v>
      </c>
      <c r="B59" s="5">
        <f>SUMIFS('Party Series Data'!$E:$E,'Party Series Data'!$A:$A,'Administration Series Data'!$A59,'Party Series Data'!$D:$D,'Administration Series Data'!B$2)</f>
        <v>185000</v>
      </c>
    </row>
    <row r="60" spans="1:2" x14ac:dyDescent="0.2">
      <c r="A60" s="2">
        <v>15888</v>
      </c>
      <c r="B60" s="5">
        <f>SUMIFS('Party Series Data'!$E:$E,'Party Series Data'!$A:$A,'Administration Series Data'!$A60,'Party Series Data'!$D:$D,'Administration Series Data'!B$2)</f>
        <v>-81000</v>
      </c>
    </row>
    <row r="61" spans="1:2" x14ac:dyDescent="0.2">
      <c r="A61" s="2">
        <v>15919</v>
      </c>
      <c r="B61" s="5">
        <f>SUMIFS('Party Series Data'!$E:$E,'Party Series Data'!$A:$A,'Administration Series Data'!$A61,'Party Series Data'!$D:$D,'Administration Series Data'!B$2)</f>
        <v>-154000</v>
      </c>
    </row>
    <row r="62" spans="1:2" x14ac:dyDescent="0.2">
      <c r="A62" s="2">
        <v>15950</v>
      </c>
      <c r="B62" s="5">
        <f>SUMIFS('Party Series Data'!$E:$E,'Party Series Data'!$A:$A,'Administration Series Data'!$A62,'Party Series Data'!$D:$D,'Administration Series Data'!B$2)</f>
        <v>-54000</v>
      </c>
    </row>
    <row r="63" spans="1:2" x14ac:dyDescent="0.2">
      <c r="A63" s="2">
        <v>15980</v>
      </c>
      <c r="B63" s="5">
        <f>SUMIFS('Party Series Data'!$E:$E,'Party Series Data'!$A:$A,'Administration Series Data'!$A63,'Party Series Data'!$D:$D,'Administration Series Data'!B$2)</f>
        <v>183000</v>
      </c>
    </row>
    <row r="64" spans="1:2" x14ac:dyDescent="0.2">
      <c r="A64" s="2">
        <v>16011</v>
      </c>
      <c r="B64" s="5">
        <f>SUMIFS('Party Series Data'!$E:$E,'Party Series Data'!$A:$A,'Administration Series Data'!$A64,'Party Series Data'!$D:$D,'Administration Series Data'!B$2)</f>
        <v>146000</v>
      </c>
    </row>
    <row r="65" spans="1:3" x14ac:dyDescent="0.2">
      <c r="A65" s="2">
        <v>16041</v>
      </c>
      <c r="B65" s="5">
        <f>SUMIFS('Party Series Data'!$E:$E,'Party Series Data'!$A:$A,'Administration Series Data'!$A65,'Party Series Data'!$D:$D,'Administration Series Data'!B$2)</f>
        <v>-75000</v>
      </c>
    </row>
    <row r="66" spans="1:3" x14ac:dyDescent="0.2">
      <c r="A66" s="2">
        <v>16072</v>
      </c>
      <c r="B66" s="5">
        <f>SUMIFS('Party Series Data'!$E:$E,'Party Series Data'!$A:$A,'Administration Series Data'!$A66,'Party Series Data'!$D:$D,'Administration Series Data'!B$2)</f>
        <v>-92000</v>
      </c>
    </row>
    <row r="67" spans="1:3" x14ac:dyDescent="0.2">
      <c r="A67" s="2">
        <v>16103</v>
      </c>
      <c r="B67" s="5">
        <f>SUMIFS('Party Series Data'!$E:$E,'Party Series Data'!$A:$A,'Administration Series Data'!$A67,'Party Series Data'!$D:$D,'Administration Series Data'!B$2)</f>
        <v>-116000</v>
      </c>
    </row>
    <row r="68" spans="1:3" x14ac:dyDescent="0.2">
      <c r="A68" s="2">
        <v>16132</v>
      </c>
      <c r="B68" s="5">
        <f>SUMIFS('Party Series Data'!$E:$E,'Party Series Data'!$A:$A,'Administration Series Data'!$A68,'Party Series Data'!$D:$D,'Administration Series Data'!B$2)</f>
        <v>-244000</v>
      </c>
    </row>
    <row r="69" spans="1:3" x14ac:dyDescent="0.2">
      <c r="A69" s="2">
        <v>16163</v>
      </c>
      <c r="B69" s="5">
        <f>SUMIFS('Party Series Data'!$E:$E,'Party Series Data'!$A:$A,'Administration Series Data'!$A69,'Party Series Data'!$D:$D,'Administration Series Data'!B$2)</f>
        <v>-231000</v>
      </c>
    </row>
    <row r="70" spans="1:3" x14ac:dyDescent="0.2">
      <c r="A70" s="2">
        <v>16193</v>
      </c>
      <c r="B70" s="5">
        <f>SUMIFS('Party Series Data'!$E:$E,'Party Series Data'!$A:$A,'Administration Series Data'!$A70,'Party Series Data'!$D:$D,'Administration Series Data'!B$2)</f>
        <v>-78000</v>
      </c>
    </row>
    <row r="71" spans="1:3" x14ac:dyDescent="0.2">
      <c r="A71" s="2">
        <v>16224</v>
      </c>
      <c r="B71" s="5">
        <f>SUMIFS('Party Series Data'!$E:$E,'Party Series Data'!$A:$A,'Administration Series Data'!$A71,'Party Series Data'!$D:$D,'Administration Series Data'!B$2)</f>
        <v>-38000</v>
      </c>
    </row>
    <row r="72" spans="1:3" x14ac:dyDescent="0.2">
      <c r="A72" s="2">
        <v>16254</v>
      </c>
      <c r="B72" s="5">
        <f>SUMIFS('Party Series Data'!$E:$E,'Party Series Data'!$A:$A,'Administration Series Data'!$A72,'Party Series Data'!$D:$D,'Administration Series Data'!B$2)</f>
        <v>-43000</v>
      </c>
    </row>
    <row r="73" spans="1:3" x14ac:dyDescent="0.2">
      <c r="A73" s="2">
        <v>16285</v>
      </c>
      <c r="B73" s="5">
        <f>SUMIFS('Party Series Data'!$E:$E,'Party Series Data'!$A:$A,'Administration Series Data'!$A73,'Party Series Data'!$D:$D,'Administration Series Data'!B$2)</f>
        <v>-54000</v>
      </c>
    </row>
    <row r="74" spans="1:3" x14ac:dyDescent="0.2">
      <c r="A74" s="2">
        <v>16316</v>
      </c>
      <c r="B74" s="5">
        <f>SUMIFS('Party Series Data'!$E:$E,'Party Series Data'!$A:$A,'Administration Series Data'!$A74,'Party Series Data'!$D:$D,'Administration Series Data'!B$2)</f>
        <v>-171000</v>
      </c>
    </row>
    <row r="75" spans="1:3" x14ac:dyDescent="0.2">
      <c r="A75" s="2">
        <v>16346</v>
      </c>
      <c r="B75" s="5">
        <f>SUMIFS('Party Series Data'!$E:$E,'Party Series Data'!$A:$A,'Administration Series Data'!$A75,'Party Series Data'!$D:$D,'Administration Series Data'!B$2)</f>
        <v>29000</v>
      </c>
    </row>
    <row r="76" spans="1:3" x14ac:dyDescent="0.2">
      <c r="A76" s="2">
        <v>16377</v>
      </c>
      <c r="B76" s="5">
        <f>SUMIFS('Party Series Data'!$E:$E,'Party Series Data'!$A:$A,'Administration Series Data'!$A76,'Party Series Data'!$D:$D,'Administration Series Data'!B$2)</f>
        <v>3000</v>
      </c>
    </row>
    <row r="77" spans="1:3" x14ac:dyDescent="0.2">
      <c r="A77" s="2">
        <v>16407</v>
      </c>
      <c r="B77" s="5">
        <f>SUMIFS('Party Series Data'!$E:$E,'Party Series Data'!$A:$A,'Administration Series Data'!$A77,'Party Series Data'!$D:$D,'Administration Series Data'!B$2)</f>
        <v>149000</v>
      </c>
    </row>
    <row r="78" spans="1:3" x14ac:dyDescent="0.2">
      <c r="A78" s="2">
        <v>16438</v>
      </c>
      <c r="C78" s="5">
        <f>SUMIFS('Party Series Data'!$E:$E,'Party Series Data'!$A:$A,'Administration Series Data'!$A78,'Party Series Data'!$D:$D,'Administration Series Data'!C$2)</f>
        <v>35000</v>
      </c>
    </row>
    <row r="79" spans="1:3" x14ac:dyDescent="0.2">
      <c r="A79" s="2">
        <v>16469</v>
      </c>
      <c r="C79" s="5">
        <f>SUMIFS('Party Series Data'!$E:$E,'Party Series Data'!$A:$A,'Administration Series Data'!$A79,'Party Series Data'!$D:$D,'Administration Series Data'!C$2)</f>
        <v>2000</v>
      </c>
    </row>
    <row r="80" spans="1:3" x14ac:dyDescent="0.2">
      <c r="A80" s="2">
        <v>16497</v>
      </c>
      <c r="C80" s="5">
        <f>SUMIFS('Party Series Data'!$E:$E,'Party Series Data'!$A:$A,'Administration Series Data'!$A80,'Party Series Data'!$D:$D,'Administration Series Data'!C$2)</f>
        <v>-99000</v>
      </c>
    </row>
    <row r="81" spans="1:3" x14ac:dyDescent="0.2">
      <c r="A81" s="2">
        <v>16528</v>
      </c>
      <c r="C81" s="5">
        <f>SUMIFS('Party Series Data'!$E:$E,'Party Series Data'!$A:$A,'Administration Series Data'!$A81,'Party Series Data'!$D:$D,'Administration Series Data'!C$2)</f>
        <v>-352000</v>
      </c>
    </row>
    <row r="82" spans="1:3" x14ac:dyDescent="0.2">
      <c r="A82" s="2">
        <v>16558</v>
      </c>
      <c r="C82" s="5">
        <f>SUMIFS('Party Series Data'!$E:$E,'Party Series Data'!$A:$A,'Administration Series Data'!$A82,'Party Series Data'!$D:$D,'Administration Series Data'!C$2)</f>
        <v>-142000</v>
      </c>
    </row>
    <row r="83" spans="1:3" x14ac:dyDescent="0.2">
      <c r="A83" s="2">
        <v>16589</v>
      </c>
      <c r="C83" s="5">
        <f>SUMIFS('Party Series Data'!$E:$E,'Party Series Data'!$A:$A,'Administration Series Data'!$A83,'Party Series Data'!$D:$D,'Administration Series Data'!C$2)</f>
        <v>-155000</v>
      </c>
    </row>
    <row r="84" spans="1:3" x14ac:dyDescent="0.2">
      <c r="A84" s="2">
        <v>16619</v>
      </c>
      <c r="C84" s="5">
        <f>SUMIFS('Party Series Data'!$E:$E,'Party Series Data'!$A:$A,'Administration Series Data'!$A84,'Party Series Data'!$D:$D,'Administration Series Data'!C$2)</f>
        <v>-275000</v>
      </c>
    </row>
    <row r="85" spans="1:3" x14ac:dyDescent="0.2">
      <c r="A85" s="2">
        <v>16650</v>
      </c>
      <c r="C85" s="5">
        <f>SUMIFS('Party Series Data'!$E:$E,'Party Series Data'!$A:$A,'Administration Series Data'!$A85,'Party Series Data'!$D:$D,'Administration Series Data'!C$2)</f>
        <v>-408000</v>
      </c>
    </row>
    <row r="86" spans="1:3" x14ac:dyDescent="0.2">
      <c r="A86" s="2">
        <v>16681</v>
      </c>
      <c r="C86" s="5">
        <f>SUMIFS('Party Series Data'!$E:$E,'Party Series Data'!$A:$A,'Administration Series Data'!$A86,'Party Series Data'!$D:$D,'Administration Series Data'!C$2)</f>
        <v>-1959000</v>
      </c>
    </row>
    <row r="87" spans="1:3" x14ac:dyDescent="0.2">
      <c r="A87" s="2">
        <v>16711</v>
      </c>
      <c r="C87" s="5">
        <f>SUMIFS('Party Series Data'!$E:$E,'Party Series Data'!$A:$A,'Administration Series Data'!$A87,'Party Series Data'!$D:$D,'Administration Series Data'!C$2)</f>
        <v>93000</v>
      </c>
    </row>
    <row r="88" spans="1:3" x14ac:dyDescent="0.2">
      <c r="A88" s="2">
        <v>16742</v>
      </c>
      <c r="C88" s="5">
        <f>SUMIFS('Party Series Data'!$E:$E,'Party Series Data'!$A:$A,'Administration Series Data'!$A88,'Party Series Data'!$D:$D,'Administration Series Data'!C$2)</f>
        <v>396000</v>
      </c>
    </row>
    <row r="89" spans="1:3" x14ac:dyDescent="0.2">
      <c r="A89" s="2">
        <v>16772</v>
      </c>
      <c r="C89" s="5">
        <f>SUMIFS('Party Series Data'!$E:$E,'Party Series Data'!$A:$A,'Administration Series Data'!$A89,'Party Series Data'!$D:$D,'Administration Series Data'!C$2)</f>
        <v>114000</v>
      </c>
    </row>
    <row r="90" spans="1:3" x14ac:dyDescent="0.2">
      <c r="A90" s="2">
        <v>16803</v>
      </c>
      <c r="C90" s="5">
        <f>SUMIFS('Party Series Data'!$E:$E,'Party Series Data'!$A:$A,'Administration Series Data'!$A90,'Party Series Data'!$D:$D,'Administration Series Data'!C$2)</f>
        <v>719000</v>
      </c>
    </row>
    <row r="91" spans="1:3" x14ac:dyDescent="0.2">
      <c r="A91" s="2">
        <v>16834</v>
      </c>
      <c r="C91" s="5">
        <f>SUMIFS('Party Series Data'!$E:$E,'Party Series Data'!$A:$A,'Administration Series Data'!$A91,'Party Series Data'!$D:$D,'Administration Series Data'!C$2)</f>
        <v>-585000</v>
      </c>
    </row>
    <row r="92" spans="1:3" x14ac:dyDescent="0.2">
      <c r="A92" s="2">
        <v>16862</v>
      </c>
      <c r="C92" s="5">
        <f>SUMIFS('Party Series Data'!$E:$E,'Party Series Data'!$A:$A,'Administration Series Data'!$A92,'Party Series Data'!$D:$D,'Administration Series Data'!C$2)</f>
        <v>951000</v>
      </c>
    </row>
    <row r="93" spans="1:3" x14ac:dyDescent="0.2">
      <c r="A93" s="2">
        <v>16893</v>
      </c>
      <c r="C93" s="5">
        <f>SUMIFS('Party Series Data'!$E:$E,'Party Series Data'!$A:$A,'Administration Series Data'!$A93,'Party Series Data'!$D:$D,'Administration Series Data'!C$2)</f>
        <v>718000</v>
      </c>
    </row>
    <row r="94" spans="1:3" x14ac:dyDescent="0.2">
      <c r="A94" s="2">
        <v>16923</v>
      </c>
      <c r="C94" s="5">
        <f>SUMIFS('Party Series Data'!$E:$E,'Party Series Data'!$A:$A,'Administration Series Data'!$A94,'Party Series Data'!$D:$D,'Administration Series Data'!C$2)</f>
        <v>436000</v>
      </c>
    </row>
    <row r="95" spans="1:3" x14ac:dyDescent="0.2">
      <c r="A95" s="2">
        <v>16954</v>
      </c>
      <c r="C95" s="5">
        <f>SUMIFS('Party Series Data'!$E:$E,'Party Series Data'!$A:$A,'Administration Series Data'!$A95,'Party Series Data'!$D:$D,'Administration Series Data'!C$2)</f>
        <v>386000</v>
      </c>
    </row>
    <row r="96" spans="1:3" x14ac:dyDescent="0.2">
      <c r="A96" s="2">
        <v>16984</v>
      </c>
      <c r="C96" s="5">
        <f>SUMIFS('Party Series Data'!$E:$E,'Party Series Data'!$A:$A,'Administration Series Data'!$A96,'Party Series Data'!$D:$D,'Administration Series Data'!C$2)</f>
        <v>418000</v>
      </c>
    </row>
    <row r="97" spans="1:3" x14ac:dyDescent="0.2">
      <c r="A97" s="2">
        <v>17015</v>
      </c>
      <c r="C97" s="5">
        <f>SUMIFS('Party Series Data'!$E:$E,'Party Series Data'!$A:$A,'Administration Series Data'!$A97,'Party Series Data'!$D:$D,'Administration Series Data'!C$2)</f>
        <v>489000</v>
      </c>
    </row>
    <row r="98" spans="1:3" x14ac:dyDescent="0.2">
      <c r="A98" s="2">
        <v>17046</v>
      </c>
      <c r="C98" s="5">
        <f>SUMIFS('Party Series Data'!$E:$E,'Party Series Data'!$A:$A,'Administration Series Data'!$A98,'Party Series Data'!$D:$D,'Administration Series Data'!C$2)</f>
        <v>273000</v>
      </c>
    </row>
    <row r="99" spans="1:3" x14ac:dyDescent="0.2">
      <c r="A99" s="2">
        <v>17076</v>
      </c>
      <c r="C99" s="5">
        <f>SUMIFS('Party Series Data'!$E:$E,'Party Series Data'!$A:$A,'Administration Series Data'!$A99,'Party Series Data'!$D:$D,'Administration Series Data'!C$2)</f>
        <v>178000</v>
      </c>
    </row>
    <row r="100" spans="1:3" x14ac:dyDescent="0.2">
      <c r="A100" s="2">
        <v>17107</v>
      </c>
      <c r="C100" s="5">
        <f>SUMIFS('Party Series Data'!$E:$E,'Party Series Data'!$A:$A,'Administration Series Data'!$A100,'Party Series Data'!$D:$D,'Administration Series Data'!C$2)</f>
        <v>302000</v>
      </c>
    </row>
    <row r="101" spans="1:3" x14ac:dyDescent="0.2">
      <c r="A101" s="2">
        <v>17137</v>
      </c>
      <c r="C101" s="5">
        <f>SUMIFS('Party Series Data'!$E:$E,'Party Series Data'!$A:$A,'Administration Series Data'!$A101,'Party Series Data'!$D:$D,'Administration Series Data'!C$2)</f>
        <v>-16000</v>
      </c>
    </row>
    <row r="102" spans="1:3" x14ac:dyDescent="0.2">
      <c r="A102" s="2">
        <v>17168</v>
      </c>
      <c r="C102" s="5">
        <f>SUMIFS('Party Series Data'!$E:$E,'Party Series Data'!$A:$A,'Administration Series Data'!$A102,'Party Series Data'!$D:$D,'Administration Series Data'!C$2)</f>
        <v>156000</v>
      </c>
    </row>
    <row r="103" spans="1:3" x14ac:dyDescent="0.2">
      <c r="A103" s="2">
        <v>17199</v>
      </c>
      <c r="C103" s="5">
        <f>SUMIFS('Party Series Data'!$E:$E,'Party Series Data'!$A:$A,'Administration Series Data'!$A103,'Party Series Data'!$D:$D,'Administration Series Data'!C$2)</f>
        <v>22000</v>
      </c>
    </row>
    <row r="104" spans="1:3" x14ac:dyDescent="0.2">
      <c r="A104" s="2">
        <v>17227</v>
      </c>
      <c r="C104" s="5">
        <f>SUMIFS('Party Series Data'!$E:$E,'Party Series Data'!$A:$A,'Administration Series Data'!$A104,'Party Series Data'!$D:$D,'Administration Series Data'!C$2)</f>
        <v>50000</v>
      </c>
    </row>
    <row r="105" spans="1:3" x14ac:dyDescent="0.2">
      <c r="A105" s="2">
        <v>17258</v>
      </c>
      <c r="C105" s="5">
        <f>SUMIFS('Party Series Data'!$E:$E,'Party Series Data'!$A:$A,'Administration Series Data'!$A105,'Party Series Data'!$D:$D,'Administration Series Data'!C$2)</f>
        <v>-108000</v>
      </c>
    </row>
    <row r="106" spans="1:3" x14ac:dyDescent="0.2">
      <c r="A106" s="2">
        <v>17288</v>
      </c>
      <c r="C106" s="5">
        <f>SUMIFS('Party Series Data'!$E:$E,'Party Series Data'!$A:$A,'Administration Series Data'!$A106,'Party Series Data'!$D:$D,'Administration Series Data'!C$2)</f>
        <v>139000</v>
      </c>
    </row>
    <row r="107" spans="1:3" x14ac:dyDescent="0.2">
      <c r="A107" s="2">
        <v>17319</v>
      </c>
      <c r="C107" s="5">
        <f>SUMIFS('Party Series Data'!$E:$E,'Party Series Data'!$A:$A,'Administration Series Data'!$A107,'Party Series Data'!$D:$D,'Administration Series Data'!C$2)</f>
        <v>172000</v>
      </c>
    </row>
    <row r="108" spans="1:3" x14ac:dyDescent="0.2">
      <c r="A108" s="2">
        <v>17349</v>
      </c>
      <c r="C108" s="5">
        <f>SUMIFS('Party Series Data'!$E:$E,'Party Series Data'!$A:$A,'Administration Series Data'!$A108,'Party Series Data'!$D:$D,'Administration Series Data'!C$2)</f>
        <v>-67000</v>
      </c>
    </row>
    <row r="109" spans="1:3" x14ac:dyDescent="0.2">
      <c r="A109" s="2">
        <v>17380</v>
      </c>
      <c r="C109" s="5">
        <f>SUMIFS('Party Series Data'!$E:$E,'Party Series Data'!$A:$A,'Administration Series Data'!$A109,'Party Series Data'!$D:$D,'Administration Series Data'!C$2)</f>
        <v>217000</v>
      </c>
    </row>
    <row r="110" spans="1:3" x14ac:dyDescent="0.2">
      <c r="A110" s="2">
        <v>17411</v>
      </c>
      <c r="C110" s="5">
        <f>SUMIFS('Party Series Data'!$E:$E,'Party Series Data'!$A:$A,'Administration Series Data'!$A110,'Party Series Data'!$D:$D,'Administration Series Data'!C$2)</f>
        <v>243000</v>
      </c>
    </row>
    <row r="111" spans="1:3" x14ac:dyDescent="0.2">
      <c r="A111" s="2">
        <v>17441</v>
      </c>
      <c r="C111" s="5">
        <f>SUMIFS('Party Series Data'!$E:$E,'Party Series Data'!$A:$A,'Administration Series Data'!$A111,'Party Series Data'!$D:$D,'Administration Series Data'!C$2)</f>
        <v>208000</v>
      </c>
    </row>
    <row r="112" spans="1:3" x14ac:dyDescent="0.2">
      <c r="A112" s="2">
        <v>17472</v>
      </c>
      <c r="C112" s="5">
        <f>SUMIFS('Party Series Data'!$E:$E,'Party Series Data'!$A:$A,'Administration Series Data'!$A112,'Party Series Data'!$D:$D,'Administration Series Data'!C$2)</f>
        <v>73000</v>
      </c>
    </row>
    <row r="113" spans="1:3" x14ac:dyDescent="0.2">
      <c r="A113" s="2">
        <v>17502</v>
      </c>
      <c r="C113" s="5">
        <f>SUMIFS('Party Series Data'!$E:$E,'Party Series Data'!$A:$A,'Administration Series Data'!$A113,'Party Series Data'!$D:$D,'Administration Series Data'!C$2)</f>
        <v>97000</v>
      </c>
    </row>
    <row r="114" spans="1:3" x14ac:dyDescent="0.2">
      <c r="A114" s="2">
        <v>17533</v>
      </c>
      <c r="C114" s="5">
        <f>SUMIFS('Party Series Data'!$E:$E,'Party Series Data'!$A:$A,'Administration Series Data'!$A114,'Party Series Data'!$D:$D,'Administration Series Data'!C$2)</f>
        <v>98000</v>
      </c>
    </row>
    <row r="115" spans="1:3" x14ac:dyDescent="0.2">
      <c r="A115" s="2">
        <v>17564</v>
      </c>
      <c r="C115" s="5">
        <f>SUMIFS('Party Series Data'!$E:$E,'Party Series Data'!$A:$A,'Administration Series Data'!$A115,'Party Series Data'!$D:$D,'Administration Series Data'!C$2)</f>
        <v>-146000</v>
      </c>
    </row>
    <row r="116" spans="1:3" x14ac:dyDescent="0.2">
      <c r="A116" s="2">
        <v>17593</v>
      </c>
      <c r="C116" s="5">
        <f>SUMIFS('Party Series Data'!$E:$E,'Party Series Data'!$A:$A,'Administration Series Data'!$A116,'Party Series Data'!$D:$D,'Administration Series Data'!C$2)</f>
        <v>150000</v>
      </c>
    </row>
    <row r="117" spans="1:3" x14ac:dyDescent="0.2">
      <c r="A117" s="2">
        <v>17624</v>
      </c>
      <c r="C117" s="5">
        <f>SUMIFS('Party Series Data'!$E:$E,'Party Series Data'!$A:$A,'Administration Series Data'!$A117,'Party Series Data'!$D:$D,'Administration Series Data'!C$2)</f>
        <v>-304000</v>
      </c>
    </row>
    <row r="118" spans="1:3" x14ac:dyDescent="0.2">
      <c r="A118" s="2">
        <v>17654</v>
      </c>
      <c r="C118" s="5">
        <f>SUMIFS('Party Series Data'!$E:$E,'Party Series Data'!$A:$A,'Administration Series Data'!$A118,'Party Series Data'!$D:$D,'Administration Series Data'!C$2)</f>
        <v>417000</v>
      </c>
    </row>
    <row r="119" spans="1:3" x14ac:dyDescent="0.2">
      <c r="A119" s="2">
        <v>17685</v>
      </c>
      <c r="C119" s="5">
        <f>SUMIFS('Party Series Data'!$E:$E,'Party Series Data'!$A:$A,'Administration Series Data'!$A119,'Party Series Data'!$D:$D,'Administration Series Data'!C$2)</f>
        <v>238000</v>
      </c>
    </row>
    <row r="120" spans="1:3" x14ac:dyDescent="0.2">
      <c r="A120" s="2">
        <v>17715</v>
      </c>
      <c r="C120" s="5">
        <f>SUMIFS('Party Series Data'!$E:$E,'Party Series Data'!$A:$A,'Administration Series Data'!$A120,'Party Series Data'!$D:$D,'Administration Series Data'!C$2)</f>
        <v>126000</v>
      </c>
    </row>
    <row r="121" spans="1:3" x14ac:dyDescent="0.2">
      <c r="A121" s="2">
        <v>17746</v>
      </c>
      <c r="C121" s="5">
        <f>SUMIFS('Party Series Data'!$E:$E,'Party Series Data'!$A:$A,'Administration Series Data'!$A121,'Party Series Data'!$D:$D,'Administration Series Data'!C$2)</f>
        <v>18000</v>
      </c>
    </row>
    <row r="122" spans="1:3" x14ac:dyDescent="0.2">
      <c r="A122" s="2">
        <v>17777</v>
      </c>
      <c r="C122" s="5">
        <f>SUMIFS('Party Series Data'!$E:$E,'Party Series Data'!$A:$A,'Administration Series Data'!$A122,'Party Series Data'!$D:$D,'Administration Series Data'!C$2)</f>
        <v>116000</v>
      </c>
    </row>
    <row r="123" spans="1:3" x14ac:dyDescent="0.2">
      <c r="A123" s="2">
        <v>17807</v>
      </c>
      <c r="C123" s="5">
        <f>SUMIFS('Party Series Data'!$E:$E,'Party Series Data'!$A:$A,'Administration Series Data'!$A123,'Party Series Data'!$D:$D,'Administration Series Data'!C$2)</f>
        <v>-49000</v>
      </c>
    </row>
    <row r="124" spans="1:3" x14ac:dyDescent="0.2">
      <c r="A124" s="2">
        <v>17838</v>
      </c>
      <c r="C124" s="5">
        <f>SUMIFS('Party Series Data'!$E:$E,'Party Series Data'!$A:$A,'Administration Series Data'!$A124,'Party Series Data'!$D:$D,'Administration Series Data'!C$2)</f>
        <v>-53000</v>
      </c>
    </row>
    <row r="125" spans="1:3" x14ac:dyDescent="0.2">
      <c r="A125" s="2">
        <v>17868</v>
      </c>
      <c r="C125" s="5">
        <f>SUMIFS('Party Series Data'!$E:$E,'Party Series Data'!$A:$A,'Administration Series Data'!$A125,'Party Series Data'!$D:$D,'Administration Series Data'!C$2)</f>
        <v>-160000</v>
      </c>
    </row>
    <row r="126" spans="1:3" x14ac:dyDescent="0.2">
      <c r="A126" s="2">
        <v>17899</v>
      </c>
      <c r="C126" s="5">
        <f>SUMIFS('Party Series Data'!$E:$E,'Party Series Data'!$A:$A,'Administration Series Data'!$A126,'Party Series Data'!$D:$D,'Administration Series Data'!C$2)</f>
        <v>-364000</v>
      </c>
    </row>
    <row r="127" spans="1:3" x14ac:dyDescent="0.2">
      <c r="A127" s="2">
        <v>17930</v>
      </c>
      <c r="C127" s="5">
        <f>SUMIFS('Party Series Data'!$E:$E,'Party Series Data'!$A:$A,'Administration Series Data'!$A127,'Party Series Data'!$D:$D,'Administration Series Data'!C$2)</f>
        <v>-171000</v>
      </c>
    </row>
    <row r="128" spans="1:3" x14ac:dyDescent="0.2">
      <c r="A128" s="2">
        <v>17958</v>
      </c>
      <c r="C128" s="5">
        <f>SUMIFS('Party Series Data'!$E:$E,'Party Series Data'!$A:$A,'Administration Series Data'!$A128,'Party Series Data'!$D:$D,'Administration Series Data'!C$2)</f>
        <v>-257000</v>
      </c>
    </row>
    <row r="129" spans="1:3" x14ac:dyDescent="0.2">
      <c r="A129" s="2">
        <v>17989</v>
      </c>
      <c r="C129" s="5">
        <f>SUMIFS('Party Series Data'!$E:$E,'Party Series Data'!$A:$A,'Administration Series Data'!$A129,'Party Series Data'!$D:$D,'Administration Series Data'!C$2)</f>
        <v>-4000</v>
      </c>
    </row>
    <row r="130" spans="1:3" x14ac:dyDescent="0.2">
      <c r="A130" s="2">
        <v>18019</v>
      </c>
      <c r="C130" s="5">
        <f>SUMIFS('Party Series Data'!$E:$E,'Party Series Data'!$A:$A,'Administration Series Data'!$A130,'Party Series Data'!$D:$D,'Administration Series Data'!C$2)</f>
        <v>-252000</v>
      </c>
    </row>
    <row r="131" spans="1:3" x14ac:dyDescent="0.2">
      <c r="A131" s="2">
        <v>18050</v>
      </c>
      <c r="C131" s="5">
        <f>SUMIFS('Party Series Data'!$E:$E,'Party Series Data'!$A:$A,'Administration Series Data'!$A131,'Party Series Data'!$D:$D,'Administration Series Data'!C$2)</f>
        <v>-245000</v>
      </c>
    </row>
    <row r="132" spans="1:3" x14ac:dyDescent="0.2">
      <c r="A132" s="2">
        <v>18080</v>
      </c>
      <c r="C132" s="5">
        <f>SUMIFS('Party Series Data'!$E:$E,'Party Series Data'!$A:$A,'Administration Series Data'!$A132,'Party Series Data'!$D:$D,'Administration Series Data'!C$2)</f>
        <v>-208000</v>
      </c>
    </row>
    <row r="133" spans="1:3" x14ac:dyDescent="0.2">
      <c r="A133" s="2">
        <v>18111</v>
      </c>
      <c r="C133" s="5">
        <f>SUMIFS('Party Series Data'!$E:$E,'Party Series Data'!$A:$A,'Administration Series Data'!$A133,'Party Series Data'!$D:$D,'Administration Series Data'!C$2)</f>
        <v>93000</v>
      </c>
    </row>
    <row r="134" spans="1:3" x14ac:dyDescent="0.2">
      <c r="A134" s="2">
        <v>18142</v>
      </c>
      <c r="C134" s="5">
        <f>SUMIFS('Party Series Data'!$E:$E,'Party Series Data'!$A:$A,'Administration Series Data'!$A134,'Party Series Data'!$D:$D,'Administration Series Data'!C$2)</f>
        <v>156000</v>
      </c>
    </row>
    <row r="135" spans="1:3" x14ac:dyDescent="0.2">
      <c r="A135" s="2">
        <v>18172</v>
      </c>
      <c r="C135" s="5">
        <f>SUMIFS('Party Series Data'!$E:$E,'Party Series Data'!$A:$A,'Administration Series Data'!$A135,'Party Series Data'!$D:$D,'Administration Series Data'!C$2)</f>
        <v>-838000</v>
      </c>
    </row>
    <row r="136" spans="1:3" x14ac:dyDescent="0.2">
      <c r="A136" s="2">
        <v>18203</v>
      </c>
      <c r="C136" s="5">
        <f>SUMIFS('Party Series Data'!$E:$E,'Party Series Data'!$A:$A,'Administration Series Data'!$A136,'Party Series Data'!$D:$D,'Administration Series Data'!C$2)</f>
        <v>300000</v>
      </c>
    </row>
    <row r="137" spans="1:3" x14ac:dyDescent="0.2">
      <c r="A137" s="2">
        <v>18233</v>
      </c>
      <c r="C137" s="5">
        <f>SUMIFS('Party Series Data'!$E:$E,'Party Series Data'!$A:$A,'Administration Series Data'!$A137,'Party Series Data'!$D:$D,'Administration Series Data'!C$2)</f>
        <v>280000</v>
      </c>
    </row>
    <row r="138" spans="1:3" x14ac:dyDescent="0.2">
      <c r="A138" s="2">
        <v>18264</v>
      </c>
      <c r="C138" s="5">
        <f>SUMIFS('Party Series Data'!$E:$E,'Party Series Data'!$A:$A,'Administration Series Data'!$A138,'Party Series Data'!$D:$D,'Administration Series Data'!C$2)</f>
        <v>4000</v>
      </c>
    </row>
    <row r="139" spans="1:3" x14ac:dyDescent="0.2">
      <c r="A139" s="2">
        <v>18295</v>
      </c>
      <c r="C139" s="5">
        <f>SUMIFS('Party Series Data'!$E:$E,'Party Series Data'!$A:$A,'Administration Series Data'!$A139,'Party Series Data'!$D:$D,'Administration Series Data'!C$2)</f>
        <v>-229000</v>
      </c>
    </row>
    <row r="140" spans="1:3" x14ac:dyDescent="0.2">
      <c r="A140" s="2">
        <v>18323</v>
      </c>
      <c r="C140" s="5">
        <f>SUMIFS('Party Series Data'!$E:$E,'Party Series Data'!$A:$A,'Administration Series Data'!$A140,'Party Series Data'!$D:$D,'Administration Series Data'!C$2)</f>
        <v>657000</v>
      </c>
    </row>
    <row r="141" spans="1:3" x14ac:dyDescent="0.2">
      <c r="A141" s="2">
        <v>18354</v>
      </c>
      <c r="C141" s="5">
        <f>SUMIFS('Party Series Data'!$E:$E,'Party Series Data'!$A:$A,'Administration Series Data'!$A141,'Party Series Data'!$D:$D,'Administration Series Data'!C$2)</f>
        <v>428000</v>
      </c>
    </row>
    <row r="142" spans="1:3" x14ac:dyDescent="0.2">
      <c r="A142" s="2">
        <v>18384</v>
      </c>
      <c r="C142" s="5">
        <f>SUMIFS('Party Series Data'!$E:$E,'Party Series Data'!$A:$A,'Administration Series Data'!$A142,'Party Series Data'!$D:$D,'Administration Series Data'!C$2)</f>
        <v>336000</v>
      </c>
    </row>
    <row r="143" spans="1:3" x14ac:dyDescent="0.2">
      <c r="A143" s="2">
        <v>18415</v>
      </c>
      <c r="C143" s="5">
        <f>SUMIFS('Party Series Data'!$E:$E,'Party Series Data'!$A:$A,'Administration Series Data'!$A143,'Party Series Data'!$D:$D,'Administration Series Data'!C$2)</f>
        <v>365000</v>
      </c>
    </row>
    <row r="144" spans="1:3" x14ac:dyDescent="0.2">
      <c r="A144" s="2">
        <v>18445</v>
      </c>
      <c r="C144" s="5">
        <f>SUMIFS('Party Series Data'!$E:$E,'Party Series Data'!$A:$A,'Administration Series Data'!$A144,'Party Series Data'!$D:$D,'Administration Series Data'!C$2)</f>
        <v>371000</v>
      </c>
    </row>
    <row r="145" spans="1:3" x14ac:dyDescent="0.2">
      <c r="A145" s="2">
        <v>18476</v>
      </c>
      <c r="C145" s="5">
        <f>SUMIFS('Party Series Data'!$E:$E,'Party Series Data'!$A:$A,'Administration Series Data'!$A145,'Party Series Data'!$D:$D,'Administration Series Data'!C$2)</f>
        <v>738000</v>
      </c>
    </row>
    <row r="146" spans="1:3" x14ac:dyDescent="0.2">
      <c r="A146" s="2">
        <v>18507</v>
      </c>
      <c r="C146" s="5">
        <f>SUMIFS('Party Series Data'!$E:$E,'Party Series Data'!$A:$A,'Administration Series Data'!$A146,'Party Series Data'!$D:$D,'Administration Series Data'!C$2)</f>
        <v>246000</v>
      </c>
    </row>
    <row r="147" spans="1:3" x14ac:dyDescent="0.2">
      <c r="A147" s="2">
        <v>18537</v>
      </c>
      <c r="C147" s="5">
        <f>SUMIFS('Party Series Data'!$E:$E,'Party Series Data'!$A:$A,'Administration Series Data'!$A147,'Party Series Data'!$D:$D,'Administration Series Data'!C$2)</f>
        <v>268000</v>
      </c>
    </row>
    <row r="148" spans="1:3" x14ac:dyDescent="0.2">
      <c r="A148" s="2">
        <v>18568</v>
      </c>
      <c r="C148" s="5">
        <f>SUMIFS('Party Series Data'!$E:$E,'Party Series Data'!$A:$A,'Administration Series Data'!$A148,'Party Series Data'!$D:$D,'Administration Series Data'!C$2)</f>
        <v>70000</v>
      </c>
    </row>
    <row r="149" spans="1:3" x14ac:dyDescent="0.2">
      <c r="A149" s="2">
        <v>18598</v>
      </c>
      <c r="C149" s="5">
        <f>SUMIFS('Party Series Data'!$E:$E,'Party Series Data'!$A:$A,'Administration Series Data'!$A149,'Party Series Data'!$D:$D,'Administration Series Data'!C$2)</f>
        <v>85000</v>
      </c>
    </row>
    <row r="150" spans="1:3" x14ac:dyDescent="0.2">
      <c r="A150" s="2">
        <v>18629</v>
      </c>
      <c r="C150" s="5">
        <f>SUMIFS('Party Series Data'!$E:$E,'Party Series Data'!$A:$A,'Administration Series Data'!$A150,'Party Series Data'!$D:$D,'Administration Series Data'!C$2)</f>
        <v>427000</v>
      </c>
    </row>
    <row r="151" spans="1:3" x14ac:dyDescent="0.2">
      <c r="A151" s="2">
        <v>18660</v>
      </c>
      <c r="C151" s="5">
        <f>SUMIFS('Party Series Data'!$E:$E,'Party Series Data'!$A:$A,'Administration Series Data'!$A151,'Party Series Data'!$D:$D,'Administration Series Data'!C$2)</f>
        <v>289000</v>
      </c>
    </row>
    <row r="152" spans="1:3" x14ac:dyDescent="0.2">
      <c r="A152" s="2">
        <v>18688</v>
      </c>
      <c r="C152" s="5">
        <f>SUMIFS('Party Series Data'!$E:$E,'Party Series Data'!$A:$A,'Administration Series Data'!$A152,'Party Series Data'!$D:$D,'Administration Series Data'!C$2)</f>
        <v>296000</v>
      </c>
    </row>
    <row r="153" spans="1:3" x14ac:dyDescent="0.2">
      <c r="A153" s="2">
        <v>18719</v>
      </c>
      <c r="C153" s="5">
        <f>SUMIFS('Party Series Data'!$E:$E,'Party Series Data'!$A:$A,'Administration Series Data'!$A153,'Party Series Data'!$D:$D,'Administration Series Data'!C$2)</f>
        <v>-12000</v>
      </c>
    </row>
    <row r="154" spans="1:3" x14ac:dyDescent="0.2">
      <c r="A154" s="2">
        <v>18749</v>
      </c>
      <c r="C154" s="5">
        <f>SUMIFS('Party Series Data'!$E:$E,'Party Series Data'!$A:$A,'Administration Series Data'!$A154,'Party Series Data'!$D:$D,'Administration Series Data'!C$2)</f>
        <v>91000</v>
      </c>
    </row>
    <row r="155" spans="1:3" x14ac:dyDescent="0.2">
      <c r="A155" s="2">
        <v>18780</v>
      </c>
      <c r="C155" s="5">
        <f>SUMIFS('Party Series Data'!$E:$E,'Party Series Data'!$A:$A,'Administration Series Data'!$A155,'Party Series Data'!$D:$D,'Administration Series Data'!C$2)</f>
        <v>112000</v>
      </c>
    </row>
    <row r="156" spans="1:3" x14ac:dyDescent="0.2">
      <c r="A156" s="2">
        <v>18810</v>
      </c>
      <c r="C156" s="5">
        <f>SUMIFS('Party Series Data'!$E:$E,'Party Series Data'!$A:$A,'Administration Series Data'!$A156,'Party Series Data'!$D:$D,'Administration Series Data'!C$2)</f>
        <v>-3000</v>
      </c>
    </row>
    <row r="157" spans="1:3" x14ac:dyDescent="0.2">
      <c r="A157" s="2">
        <v>18841</v>
      </c>
      <c r="C157" s="5">
        <f>SUMIFS('Party Series Data'!$E:$E,'Party Series Data'!$A:$A,'Administration Series Data'!$A157,'Party Series Data'!$D:$D,'Administration Series Data'!C$2)</f>
        <v>-49000</v>
      </c>
    </row>
    <row r="158" spans="1:3" x14ac:dyDescent="0.2">
      <c r="A158" s="2">
        <v>18872</v>
      </c>
      <c r="C158" s="5">
        <f>SUMIFS('Party Series Data'!$E:$E,'Party Series Data'!$A:$A,'Administration Series Data'!$A158,'Party Series Data'!$D:$D,'Administration Series Data'!C$2)</f>
        <v>-58000</v>
      </c>
    </row>
    <row r="159" spans="1:3" x14ac:dyDescent="0.2">
      <c r="A159" s="2">
        <v>18902</v>
      </c>
      <c r="C159" s="5">
        <f>SUMIFS('Party Series Data'!$E:$E,'Party Series Data'!$A:$A,'Administration Series Data'!$A159,'Party Series Data'!$D:$D,'Administration Series Data'!C$2)</f>
        <v>52000</v>
      </c>
    </row>
    <row r="160" spans="1:3" x14ac:dyDescent="0.2">
      <c r="A160" s="2">
        <v>18933</v>
      </c>
      <c r="C160" s="5">
        <f>SUMIFS('Party Series Data'!$E:$E,'Party Series Data'!$A:$A,'Administration Series Data'!$A160,'Party Series Data'!$D:$D,'Administration Series Data'!C$2)</f>
        <v>141000</v>
      </c>
    </row>
    <row r="161" spans="1:4" x14ac:dyDescent="0.2">
      <c r="A161" s="2">
        <v>18963</v>
      </c>
      <c r="C161" s="5">
        <f>SUMIFS('Party Series Data'!$E:$E,'Party Series Data'!$A:$A,'Administration Series Data'!$A161,'Party Series Data'!$D:$D,'Administration Series Data'!C$2)</f>
        <v>167000</v>
      </c>
    </row>
    <row r="162" spans="1:4" x14ac:dyDescent="0.2">
      <c r="A162" s="2">
        <v>18994</v>
      </c>
      <c r="C162" s="5">
        <f>SUMIFS('Party Series Data'!$E:$E,'Party Series Data'!$A:$A,'Administration Series Data'!$A162,'Party Series Data'!$D:$D,'Administration Series Data'!C$2)</f>
        <v>-18000</v>
      </c>
    </row>
    <row r="163" spans="1:4" x14ac:dyDescent="0.2">
      <c r="A163" s="2">
        <v>19025</v>
      </c>
      <c r="C163" s="5">
        <f>SUMIFS('Party Series Data'!$E:$E,'Party Series Data'!$A:$A,'Administration Series Data'!$A163,'Party Series Data'!$D:$D,'Administration Series Data'!C$2)</f>
        <v>226000</v>
      </c>
    </row>
    <row r="164" spans="1:4" x14ac:dyDescent="0.2">
      <c r="A164" s="2">
        <v>19054</v>
      </c>
      <c r="C164" s="5">
        <f>SUMIFS('Party Series Data'!$E:$E,'Party Series Data'!$A:$A,'Administration Series Data'!$A164,'Party Series Data'!$D:$D,'Administration Series Data'!C$2)</f>
        <v>-18000</v>
      </c>
    </row>
    <row r="165" spans="1:4" x14ac:dyDescent="0.2">
      <c r="A165" s="2">
        <v>19085</v>
      </c>
      <c r="C165" s="5">
        <f>SUMIFS('Party Series Data'!$E:$E,'Party Series Data'!$A:$A,'Administration Series Data'!$A165,'Party Series Data'!$D:$D,'Administration Series Data'!C$2)</f>
        <v>116000</v>
      </c>
    </row>
    <row r="166" spans="1:4" x14ac:dyDescent="0.2">
      <c r="A166" s="2">
        <v>19115</v>
      </c>
      <c r="C166" s="5">
        <f>SUMIFS('Party Series Data'!$E:$E,'Party Series Data'!$A:$A,'Administration Series Data'!$A166,'Party Series Data'!$D:$D,'Administration Series Data'!C$2)</f>
        <v>22000</v>
      </c>
    </row>
    <row r="167" spans="1:4" x14ac:dyDescent="0.2">
      <c r="A167" s="2">
        <v>19146</v>
      </c>
      <c r="C167" s="5">
        <f>SUMIFS('Party Series Data'!$E:$E,'Party Series Data'!$A:$A,'Administration Series Data'!$A167,'Party Series Data'!$D:$D,'Administration Series Data'!C$2)</f>
        <v>-360000</v>
      </c>
    </row>
    <row r="168" spans="1:4" x14ac:dyDescent="0.2">
      <c r="A168" s="2">
        <v>19176</v>
      </c>
      <c r="C168" s="5">
        <f>SUMIFS('Party Series Data'!$E:$E,'Party Series Data'!$A:$A,'Administration Series Data'!$A168,'Party Series Data'!$D:$D,'Administration Series Data'!C$2)</f>
        <v>-139000</v>
      </c>
    </row>
    <row r="169" spans="1:4" x14ac:dyDescent="0.2">
      <c r="A169" s="2">
        <v>19207</v>
      </c>
      <c r="C169" s="5">
        <f>SUMIFS('Party Series Data'!$E:$E,'Party Series Data'!$A:$A,'Administration Series Data'!$A169,'Party Series Data'!$D:$D,'Administration Series Data'!C$2)</f>
        <v>781000</v>
      </c>
    </row>
    <row r="170" spans="1:4" x14ac:dyDescent="0.2">
      <c r="A170" s="2">
        <v>19238</v>
      </c>
      <c r="C170" s="5">
        <f>SUMIFS('Party Series Data'!$E:$E,'Party Series Data'!$A:$A,'Administration Series Data'!$A170,'Party Series Data'!$D:$D,'Administration Series Data'!C$2)</f>
        <v>396000</v>
      </c>
    </row>
    <row r="171" spans="1:4" x14ac:dyDescent="0.2">
      <c r="A171" s="2">
        <v>19268</v>
      </c>
      <c r="C171" s="5">
        <f>SUMIFS('Party Series Data'!$E:$E,'Party Series Data'!$A:$A,'Administration Series Data'!$A171,'Party Series Data'!$D:$D,'Administration Series Data'!C$2)</f>
        <v>277000</v>
      </c>
    </row>
    <row r="172" spans="1:4" x14ac:dyDescent="0.2">
      <c r="A172" s="2">
        <v>19299</v>
      </c>
      <c r="C172" s="5">
        <f>SUMIFS('Party Series Data'!$E:$E,'Party Series Data'!$A:$A,'Administration Series Data'!$A172,'Party Series Data'!$D:$D,'Administration Series Data'!C$2)</f>
        <v>219000</v>
      </c>
    </row>
    <row r="173" spans="1:4" x14ac:dyDescent="0.2">
      <c r="A173" s="2">
        <v>19329</v>
      </c>
      <c r="C173" s="5">
        <f>SUMIFS('Party Series Data'!$E:$E,'Party Series Data'!$A:$A,'Administration Series Data'!$A173,'Party Series Data'!$D:$D,'Administration Series Data'!C$2)</f>
        <v>350000</v>
      </c>
    </row>
    <row r="174" spans="1:4" x14ac:dyDescent="0.2">
      <c r="A174" s="2">
        <v>19360</v>
      </c>
      <c r="D174" s="5">
        <f>SUMIFS('Party Series Data'!$E:$E,'Party Series Data'!$A:$A,'Administration Series Data'!$A174,'Party Series Data'!$D:$D,'Administration Series Data'!D$2)</f>
        <v>-22000</v>
      </c>
    </row>
    <row r="175" spans="1:4" x14ac:dyDescent="0.2">
      <c r="A175" s="2">
        <v>19391</v>
      </c>
      <c r="D175" s="5">
        <f>SUMIFS('Party Series Data'!$E:$E,'Party Series Data'!$A:$A,'Administration Series Data'!$A175,'Party Series Data'!$D:$D,'Administration Series Data'!D$2)</f>
        <v>195000</v>
      </c>
    </row>
    <row r="176" spans="1:4" x14ac:dyDescent="0.2">
      <c r="A176" s="2">
        <v>19419</v>
      </c>
      <c r="D176" s="5">
        <f>SUMIFS('Party Series Data'!$E:$E,'Party Series Data'!$A:$A,'Administration Series Data'!$A176,'Party Series Data'!$D:$D,'Administration Series Data'!D$2)</f>
        <v>134000</v>
      </c>
    </row>
    <row r="177" spans="1:4" x14ac:dyDescent="0.2">
      <c r="A177" s="2">
        <v>19450</v>
      </c>
      <c r="D177" s="5">
        <f>SUMIFS('Party Series Data'!$E:$E,'Party Series Data'!$A:$A,'Administration Series Data'!$A177,'Party Series Data'!$D:$D,'Administration Series Data'!D$2)</f>
        <v>-38000</v>
      </c>
    </row>
    <row r="178" spans="1:4" x14ac:dyDescent="0.2">
      <c r="A178" s="2">
        <v>19480</v>
      </c>
      <c r="D178" s="5">
        <f>SUMIFS('Party Series Data'!$E:$E,'Party Series Data'!$A:$A,'Administration Series Data'!$A178,'Party Series Data'!$D:$D,'Administration Series Data'!D$2)</f>
        <v>55000</v>
      </c>
    </row>
    <row r="179" spans="1:4" x14ac:dyDescent="0.2">
      <c r="A179" s="2">
        <v>19511</v>
      </c>
      <c r="D179" s="5">
        <f>SUMIFS('Party Series Data'!$E:$E,'Party Series Data'!$A:$A,'Administration Series Data'!$A179,'Party Series Data'!$D:$D,'Administration Series Data'!D$2)</f>
        <v>29000</v>
      </c>
    </row>
    <row r="180" spans="1:4" x14ac:dyDescent="0.2">
      <c r="A180" s="2">
        <v>19541</v>
      </c>
      <c r="D180" s="5">
        <f>SUMIFS('Party Series Data'!$E:$E,'Party Series Data'!$A:$A,'Administration Series Data'!$A180,'Party Series Data'!$D:$D,'Administration Series Data'!D$2)</f>
        <v>17000</v>
      </c>
    </row>
    <row r="181" spans="1:4" x14ac:dyDescent="0.2">
      <c r="A181" s="2">
        <v>19572</v>
      </c>
      <c r="D181" s="5">
        <f>SUMIFS('Party Series Data'!$E:$E,'Party Series Data'!$A:$A,'Administration Series Data'!$A181,'Party Series Data'!$D:$D,'Administration Series Data'!D$2)</f>
        <v>-47000</v>
      </c>
    </row>
    <row r="182" spans="1:4" x14ac:dyDescent="0.2">
      <c r="A182" s="2">
        <v>19603</v>
      </c>
      <c r="D182" s="5">
        <f>SUMIFS('Party Series Data'!$E:$E,'Party Series Data'!$A:$A,'Administration Series Data'!$A182,'Party Series Data'!$D:$D,'Administration Series Data'!D$2)</f>
        <v>-121000</v>
      </c>
    </row>
    <row r="183" spans="1:4" x14ac:dyDescent="0.2">
      <c r="A183" s="2">
        <v>19633</v>
      </c>
      <c r="D183" s="5">
        <f>SUMIFS('Party Series Data'!$E:$E,'Party Series Data'!$A:$A,'Administration Series Data'!$A183,'Party Series Data'!$D:$D,'Administration Series Data'!D$2)</f>
        <v>-128000</v>
      </c>
    </row>
    <row r="184" spans="1:4" x14ac:dyDescent="0.2">
      <c r="A184" s="2">
        <v>19664</v>
      </c>
      <c r="D184" s="5">
        <f>SUMIFS('Party Series Data'!$E:$E,'Party Series Data'!$A:$A,'Administration Series Data'!$A184,'Party Series Data'!$D:$D,'Administration Series Data'!D$2)</f>
        <v>-332000</v>
      </c>
    </row>
    <row r="185" spans="1:4" x14ac:dyDescent="0.2">
      <c r="A185" s="2">
        <v>19694</v>
      </c>
      <c r="D185" s="5">
        <f>SUMIFS('Party Series Data'!$E:$E,'Party Series Data'!$A:$A,'Administration Series Data'!$A185,'Party Series Data'!$D:$D,'Administration Series Data'!D$2)</f>
        <v>-205000</v>
      </c>
    </row>
    <row r="186" spans="1:4" x14ac:dyDescent="0.2">
      <c r="A186" s="2">
        <v>19725</v>
      </c>
      <c r="D186" s="5">
        <f>SUMIFS('Party Series Data'!$E:$E,'Party Series Data'!$A:$A,'Administration Series Data'!$A186,'Party Series Data'!$D:$D,'Administration Series Data'!D$2)</f>
        <v>-234000</v>
      </c>
    </row>
    <row r="187" spans="1:4" x14ac:dyDescent="0.2">
      <c r="A187" s="2">
        <v>19756</v>
      </c>
      <c r="D187" s="5">
        <f>SUMIFS('Party Series Data'!$E:$E,'Party Series Data'!$A:$A,'Administration Series Data'!$A187,'Party Series Data'!$D:$D,'Administration Series Data'!D$2)</f>
        <v>-87000</v>
      </c>
    </row>
    <row r="188" spans="1:4" x14ac:dyDescent="0.2">
      <c r="A188" s="2">
        <v>19784</v>
      </c>
      <c r="D188" s="5">
        <f>SUMIFS('Party Series Data'!$E:$E,'Party Series Data'!$A:$A,'Administration Series Data'!$A188,'Party Series Data'!$D:$D,'Administration Series Data'!D$2)</f>
        <v>-225000</v>
      </c>
    </row>
    <row r="189" spans="1:4" x14ac:dyDescent="0.2">
      <c r="A189" s="2">
        <v>19815</v>
      </c>
      <c r="D189" s="5">
        <f>SUMIFS('Party Series Data'!$E:$E,'Party Series Data'!$A:$A,'Administration Series Data'!$A189,'Party Series Data'!$D:$D,'Administration Series Data'!D$2)</f>
        <v>22000</v>
      </c>
    </row>
    <row r="190" spans="1:4" x14ac:dyDescent="0.2">
      <c r="A190" s="2">
        <v>19845</v>
      </c>
      <c r="D190" s="5">
        <f>SUMIFS('Party Series Data'!$E:$E,'Party Series Data'!$A:$A,'Administration Series Data'!$A190,'Party Series Data'!$D:$D,'Administration Series Data'!D$2)</f>
        <v>-214000</v>
      </c>
    </row>
    <row r="191" spans="1:4" x14ac:dyDescent="0.2">
      <c r="A191" s="2">
        <v>19876</v>
      </c>
      <c r="D191" s="5">
        <f>SUMIFS('Party Series Data'!$E:$E,'Party Series Data'!$A:$A,'Administration Series Data'!$A191,'Party Series Data'!$D:$D,'Administration Series Data'!D$2)</f>
        <v>-70000</v>
      </c>
    </row>
    <row r="192" spans="1:4" x14ac:dyDescent="0.2">
      <c r="A192" s="2">
        <v>19906</v>
      </c>
      <c r="D192" s="5">
        <f>SUMIFS('Party Series Data'!$E:$E,'Party Series Data'!$A:$A,'Administration Series Data'!$A192,'Party Series Data'!$D:$D,'Administration Series Data'!D$2)</f>
        <v>-60000</v>
      </c>
    </row>
    <row r="193" spans="1:4" x14ac:dyDescent="0.2">
      <c r="A193" s="2">
        <v>19937</v>
      </c>
      <c r="D193" s="5">
        <f>SUMIFS('Party Series Data'!$E:$E,'Party Series Data'!$A:$A,'Administration Series Data'!$A193,'Party Series Data'!$D:$D,'Administration Series Data'!D$2)</f>
        <v>-9000</v>
      </c>
    </row>
    <row r="194" spans="1:4" x14ac:dyDescent="0.2">
      <c r="A194" s="2">
        <v>19968</v>
      </c>
      <c r="D194" s="5">
        <f>SUMIFS('Party Series Data'!$E:$E,'Party Series Data'!$A:$A,'Administration Series Data'!$A194,'Party Series Data'!$D:$D,'Administration Series Data'!D$2)</f>
        <v>60000</v>
      </c>
    </row>
    <row r="195" spans="1:4" x14ac:dyDescent="0.2">
      <c r="A195" s="2">
        <v>19998</v>
      </c>
      <c r="D195" s="5">
        <f>SUMIFS('Party Series Data'!$E:$E,'Party Series Data'!$A:$A,'Administration Series Data'!$A195,'Party Series Data'!$D:$D,'Administration Series Data'!D$2)</f>
        <v>56000</v>
      </c>
    </row>
    <row r="196" spans="1:4" x14ac:dyDescent="0.2">
      <c r="A196" s="2">
        <v>20029</v>
      </c>
      <c r="D196" s="5">
        <f>SUMIFS('Party Series Data'!$E:$E,'Party Series Data'!$A:$A,'Administration Series Data'!$A196,'Party Series Data'!$D:$D,'Administration Series Data'!D$2)</f>
        <v>238000</v>
      </c>
    </row>
    <row r="197" spans="1:4" x14ac:dyDescent="0.2">
      <c r="A197" s="2">
        <v>20059</v>
      </c>
      <c r="D197" s="5">
        <f>SUMIFS('Party Series Data'!$E:$E,'Party Series Data'!$A:$A,'Administration Series Data'!$A197,'Party Series Data'!$D:$D,'Administration Series Data'!D$2)</f>
        <v>151000</v>
      </c>
    </row>
    <row r="198" spans="1:4" x14ac:dyDescent="0.2">
      <c r="A198" s="2">
        <v>20090</v>
      </c>
      <c r="D198" s="5">
        <f>SUMIFS('Party Series Data'!$E:$E,'Party Series Data'!$A:$A,'Administration Series Data'!$A198,'Party Series Data'!$D:$D,'Administration Series Data'!D$2)</f>
        <v>165000</v>
      </c>
    </row>
    <row r="199" spans="1:4" x14ac:dyDescent="0.2">
      <c r="A199" s="2">
        <v>20121</v>
      </c>
      <c r="D199" s="5">
        <f>SUMIFS('Party Series Data'!$E:$E,'Party Series Data'!$A:$A,'Administration Series Data'!$A199,'Party Series Data'!$D:$D,'Administration Series Data'!D$2)</f>
        <v>148000</v>
      </c>
    </row>
    <row r="200" spans="1:4" x14ac:dyDescent="0.2">
      <c r="A200" s="2">
        <v>20149</v>
      </c>
      <c r="D200" s="5">
        <f>SUMIFS('Party Series Data'!$E:$E,'Party Series Data'!$A:$A,'Administration Series Data'!$A200,'Party Series Data'!$D:$D,'Administration Series Data'!D$2)</f>
        <v>318000</v>
      </c>
    </row>
    <row r="201" spans="1:4" x14ac:dyDescent="0.2">
      <c r="A201" s="2">
        <v>20180</v>
      </c>
      <c r="D201" s="5">
        <f>SUMIFS('Party Series Data'!$E:$E,'Party Series Data'!$A:$A,'Administration Series Data'!$A201,'Party Series Data'!$D:$D,'Administration Series Data'!D$2)</f>
        <v>286000</v>
      </c>
    </row>
    <row r="202" spans="1:4" x14ac:dyDescent="0.2">
      <c r="A202" s="2">
        <v>20210</v>
      </c>
      <c r="D202" s="5">
        <f>SUMIFS('Party Series Data'!$E:$E,'Party Series Data'!$A:$A,'Administration Series Data'!$A202,'Party Series Data'!$D:$D,'Administration Series Data'!D$2)</f>
        <v>264000</v>
      </c>
    </row>
    <row r="203" spans="1:4" x14ac:dyDescent="0.2">
      <c r="A203" s="2">
        <v>20241</v>
      </c>
      <c r="D203" s="5">
        <f>SUMIFS('Party Series Data'!$E:$E,'Party Series Data'!$A:$A,'Administration Series Data'!$A203,'Party Series Data'!$D:$D,'Administration Series Data'!D$2)</f>
        <v>278000</v>
      </c>
    </row>
    <row r="204" spans="1:4" x14ac:dyDescent="0.2">
      <c r="A204" s="2">
        <v>20271</v>
      </c>
      <c r="D204" s="5">
        <f>SUMIFS('Party Series Data'!$E:$E,'Party Series Data'!$A:$A,'Administration Series Data'!$A204,'Party Series Data'!$D:$D,'Administration Series Data'!D$2)</f>
        <v>197000</v>
      </c>
    </row>
    <row r="205" spans="1:4" x14ac:dyDescent="0.2">
      <c r="A205" s="2">
        <v>20302</v>
      </c>
      <c r="D205" s="5">
        <f>SUMIFS('Party Series Data'!$E:$E,'Party Series Data'!$A:$A,'Administration Series Data'!$A205,'Party Series Data'!$D:$D,'Administration Series Data'!D$2)</f>
        <v>124000</v>
      </c>
    </row>
    <row r="206" spans="1:4" x14ac:dyDescent="0.2">
      <c r="A206" s="2">
        <v>20333</v>
      </c>
      <c r="D206" s="5">
        <f>SUMIFS('Party Series Data'!$E:$E,'Party Series Data'!$A:$A,'Administration Series Data'!$A206,'Party Series Data'!$D:$D,'Administration Series Data'!D$2)</f>
        <v>155000</v>
      </c>
    </row>
    <row r="207" spans="1:4" x14ac:dyDescent="0.2">
      <c r="A207" s="2">
        <v>20363</v>
      </c>
      <c r="D207" s="5">
        <f>SUMIFS('Party Series Data'!$E:$E,'Party Series Data'!$A:$A,'Administration Series Data'!$A207,'Party Series Data'!$D:$D,'Administration Series Data'!D$2)</f>
        <v>163000</v>
      </c>
    </row>
    <row r="208" spans="1:4" x14ac:dyDescent="0.2">
      <c r="A208" s="2">
        <v>20394</v>
      </c>
      <c r="D208" s="5">
        <f>SUMIFS('Party Series Data'!$E:$E,'Party Series Data'!$A:$A,'Administration Series Data'!$A208,'Party Series Data'!$D:$D,'Administration Series Data'!D$2)</f>
        <v>163000</v>
      </c>
    </row>
    <row r="209" spans="1:4" x14ac:dyDescent="0.2">
      <c r="A209" s="2">
        <v>20424</v>
      </c>
      <c r="D209" s="5">
        <f>SUMIFS('Party Series Data'!$E:$E,'Party Series Data'!$A:$A,'Administration Series Data'!$A209,'Party Series Data'!$D:$D,'Administration Series Data'!D$2)</f>
        <v>213000</v>
      </c>
    </row>
    <row r="210" spans="1:4" x14ac:dyDescent="0.2">
      <c r="A210" s="2">
        <v>20455</v>
      </c>
      <c r="D210" s="5">
        <f>SUMIFS('Party Series Data'!$E:$E,'Party Series Data'!$A:$A,'Administration Series Data'!$A210,'Party Series Data'!$D:$D,'Administration Series Data'!D$2)</f>
        <v>170000</v>
      </c>
    </row>
    <row r="211" spans="1:4" x14ac:dyDescent="0.2">
      <c r="A211" s="2">
        <v>20486</v>
      </c>
      <c r="D211" s="5">
        <f>SUMIFS('Party Series Data'!$E:$E,'Party Series Data'!$A:$A,'Administration Series Data'!$A211,'Party Series Data'!$D:$D,'Administration Series Data'!D$2)</f>
        <v>192000</v>
      </c>
    </row>
    <row r="212" spans="1:4" x14ac:dyDescent="0.2">
      <c r="A212" s="2">
        <v>20515</v>
      </c>
      <c r="D212" s="5">
        <f>SUMIFS('Party Series Data'!$E:$E,'Party Series Data'!$A:$A,'Administration Series Data'!$A212,'Party Series Data'!$D:$D,'Administration Series Data'!D$2)</f>
        <v>127000</v>
      </c>
    </row>
    <row r="213" spans="1:4" x14ac:dyDescent="0.2">
      <c r="A213" s="2">
        <v>20546</v>
      </c>
      <c r="D213" s="5">
        <f>SUMIFS('Party Series Data'!$E:$E,'Party Series Data'!$A:$A,'Administration Series Data'!$A213,'Party Series Data'!$D:$D,'Administration Series Data'!D$2)</f>
        <v>81000</v>
      </c>
    </row>
    <row r="214" spans="1:4" x14ac:dyDescent="0.2">
      <c r="A214" s="2">
        <v>20576</v>
      </c>
      <c r="D214" s="5">
        <f>SUMIFS('Party Series Data'!$E:$E,'Party Series Data'!$A:$A,'Administration Series Data'!$A214,'Party Series Data'!$D:$D,'Administration Series Data'!D$2)</f>
        <v>131000</v>
      </c>
    </row>
    <row r="215" spans="1:4" x14ac:dyDescent="0.2">
      <c r="A215" s="2">
        <v>20607</v>
      </c>
      <c r="D215" s="5">
        <f>SUMIFS('Party Series Data'!$E:$E,'Party Series Data'!$A:$A,'Administration Series Data'!$A215,'Party Series Data'!$D:$D,'Administration Series Data'!D$2)</f>
        <v>80000</v>
      </c>
    </row>
    <row r="216" spans="1:4" x14ac:dyDescent="0.2">
      <c r="A216" s="2">
        <v>20637</v>
      </c>
      <c r="D216" s="5">
        <f>SUMIFS('Party Series Data'!$E:$E,'Party Series Data'!$A:$A,'Administration Series Data'!$A216,'Party Series Data'!$D:$D,'Administration Series Data'!D$2)</f>
        <v>-631000</v>
      </c>
    </row>
    <row r="217" spans="1:4" x14ac:dyDescent="0.2">
      <c r="A217" s="2">
        <v>20668</v>
      </c>
      <c r="D217" s="5">
        <f>SUMIFS('Party Series Data'!$E:$E,'Party Series Data'!$A:$A,'Administration Series Data'!$A217,'Party Series Data'!$D:$D,'Administration Series Data'!D$2)</f>
        <v>676000</v>
      </c>
    </row>
    <row r="218" spans="1:4" x14ac:dyDescent="0.2">
      <c r="A218" s="2">
        <v>20699</v>
      </c>
      <c r="D218" s="5">
        <f>SUMIFS('Party Series Data'!$E:$E,'Party Series Data'!$A:$A,'Administration Series Data'!$A218,'Party Series Data'!$D:$D,'Administration Series Data'!D$2)</f>
        <v>-27000</v>
      </c>
    </row>
    <row r="219" spans="1:4" x14ac:dyDescent="0.2">
      <c r="A219" s="2">
        <v>20729</v>
      </c>
      <c r="D219" s="5">
        <f>SUMIFS('Party Series Data'!$E:$E,'Party Series Data'!$A:$A,'Administration Series Data'!$A219,'Party Series Data'!$D:$D,'Administration Series Data'!D$2)</f>
        <v>173000</v>
      </c>
    </row>
    <row r="220" spans="1:4" x14ac:dyDescent="0.2">
      <c r="A220" s="2">
        <v>20760</v>
      </c>
      <c r="D220" s="5">
        <f>SUMIFS('Party Series Data'!$E:$E,'Party Series Data'!$A:$A,'Administration Series Data'!$A220,'Party Series Data'!$D:$D,'Administration Series Data'!D$2)</f>
        <v>44000</v>
      </c>
    </row>
    <row r="221" spans="1:4" x14ac:dyDescent="0.2">
      <c r="A221" s="2">
        <v>20790</v>
      </c>
      <c r="D221" s="5">
        <f>SUMIFS('Party Series Data'!$E:$E,'Party Series Data'!$A:$A,'Administration Series Data'!$A221,'Party Series Data'!$D:$D,'Administration Series Data'!D$2)</f>
        <v>108000</v>
      </c>
    </row>
    <row r="222" spans="1:4" x14ac:dyDescent="0.2">
      <c r="A222" s="2">
        <v>20821</v>
      </c>
      <c r="D222" s="5">
        <f>SUMIFS('Party Series Data'!$E:$E,'Party Series Data'!$A:$A,'Administration Series Data'!$A222,'Party Series Data'!$D:$D,'Administration Series Data'!D$2)</f>
        <v>-42000</v>
      </c>
    </row>
    <row r="223" spans="1:4" x14ac:dyDescent="0.2">
      <c r="A223" s="2">
        <v>20852</v>
      </c>
      <c r="D223" s="5">
        <f>SUMIFS('Party Series Data'!$E:$E,'Party Series Data'!$A:$A,'Administration Series Data'!$A223,'Party Series Data'!$D:$D,'Administration Series Data'!D$2)</f>
        <v>210000</v>
      </c>
    </row>
    <row r="224" spans="1:4" x14ac:dyDescent="0.2">
      <c r="A224" s="2">
        <v>20880</v>
      </c>
      <c r="D224" s="5">
        <f>SUMIFS('Party Series Data'!$E:$E,'Party Series Data'!$A:$A,'Administration Series Data'!$A224,'Party Series Data'!$D:$D,'Administration Series Data'!D$2)</f>
        <v>59000</v>
      </c>
    </row>
    <row r="225" spans="1:4" x14ac:dyDescent="0.2">
      <c r="A225" s="2">
        <v>20911</v>
      </c>
      <c r="D225" s="5">
        <f>SUMIFS('Party Series Data'!$E:$E,'Party Series Data'!$A:$A,'Administration Series Data'!$A225,'Party Series Data'!$D:$D,'Administration Series Data'!D$2)</f>
        <v>82000</v>
      </c>
    </row>
    <row r="226" spans="1:4" x14ac:dyDescent="0.2">
      <c r="A226" s="2">
        <v>20941</v>
      </c>
      <c r="D226" s="5">
        <f>SUMIFS('Party Series Data'!$E:$E,'Party Series Data'!$A:$A,'Administration Series Data'!$A226,'Party Series Data'!$D:$D,'Administration Series Data'!D$2)</f>
        <v>-88000</v>
      </c>
    </row>
    <row r="227" spans="1:4" x14ac:dyDescent="0.2">
      <c r="A227" s="2">
        <v>20972</v>
      </c>
      <c r="D227" s="5">
        <f>SUMIFS('Party Series Data'!$E:$E,'Party Series Data'!$A:$A,'Administration Series Data'!$A227,'Party Series Data'!$D:$D,'Administration Series Data'!D$2)</f>
        <v>-83000</v>
      </c>
    </row>
    <row r="228" spans="1:4" x14ac:dyDescent="0.2">
      <c r="A228" s="2">
        <v>21002</v>
      </c>
      <c r="D228" s="5">
        <f>SUMIFS('Party Series Data'!$E:$E,'Party Series Data'!$A:$A,'Administration Series Data'!$A228,'Party Series Data'!$D:$D,'Administration Series Data'!D$2)</f>
        <v>56000</v>
      </c>
    </row>
    <row r="229" spans="1:4" x14ac:dyDescent="0.2">
      <c r="A229" s="2">
        <v>21033</v>
      </c>
      <c r="D229" s="5">
        <f>SUMIFS('Party Series Data'!$E:$E,'Party Series Data'!$A:$A,'Administration Series Data'!$A229,'Party Series Data'!$D:$D,'Administration Series Data'!D$2)</f>
        <v>5000</v>
      </c>
    </row>
    <row r="230" spans="1:4" x14ac:dyDescent="0.2">
      <c r="A230" s="2">
        <v>21064</v>
      </c>
      <c r="D230" s="5">
        <f>SUMIFS('Party Series Data'!$E:$E,'Party Series Data'!$A:$A,'Administration Series Data'!$A230,'Party Series Data'!$D:$D,'Administration Series Data'!D$2)</f>
        <v>-194000</v>
      </c>
    </row>
    <row r="231" spans="1:4" x14ac:dyDescent="0.2">
      <c r="A231" s="2">
        <v>21094</v>
      </c>
      <c r="D231" s="5">
        <f>SUMIFS('Party Series Data'!$E:$E,'Party Series Data'!$A:$A,'Administration Series Data'!$A231,'Party Series Data'!$D:$D,'Administration Series Data'!D$2)</f>
        <v>-171000</v>
      </c>
    </row>
    <row r="232" spans="1:4" x14ac:dyDescent="0.2">
      <c r="A232" s="2">
        <v>21125</v>
      </c>
      <c r="D232" s="5">
        <f>SUMIFS('Party Series Data'!$E:$E,'Party Series Data'!$A:$A,'Administration Series Data'!$A232,'Party Series Data'!$D:$D,'Administration Series Data'!D$2)</f>
        <v>-205000</v>
      </c>
    </row>
    <row r="233" spans="1:4" x14ac:dyDescent="0.2">
      <c r="A233" s="2">
        <v>21155</v>
      </c>
      <c r="D233" s="5">
        <f>SUMIFS('Party Series Data'!$E:$E,'Party Series Data'!$A:$A,'Administration Series Data'!$A233,'Party Series Data'!$D:$D,'Administration Series Data'!D$2)</f>
        <v>-174000</v>
      </c>
    </row>
    <row r="234" spans="1:4" x14ac:dyDescent="0.2">
      <c r="A234" s="2">
        <v>21186</v>
      </c>
      <c r="D234" s="5">
        <f>SUMIFS('Party Series Data'!$E:$E,'Party Series Data'!$A:$A,'Administration Series Data'!$A234,'Party Series Data'!$D:$D,'Administration Series Data'!D$2)</f>
        <v>-308000</v>
      </c>
    </row>
    <row r="235" spans="1:4" x14ac:dyDescent="0.2">
      <c r="A235" s="2">
        <v>21217</v>
      </c>
      <c r="D235" s="5">
        <f>SUMIFS('Party Series Data'!$E:$E,'Party Series Data'!$A:$A,'Administration Series Data'!$A235,'Party Series Data'!$D:$D,'Administration Series Data'!D$2)</f>
        <v>-500000</v>
      </c>
    </row>
    <row r="236" spans="1:4" x14ac:dyDescent="0.2">
      <c r="A236" s="2">
        <v>21245</v>
      </c>
      <c r="D236" s="5">
        <f>SUMIFS('Party Series Data'!$E:$E,'Party Series Data'!$A:$A,'Administration Series Data'!$A236,'Party Series Data'!$D:$D,'Administration Series Data'!D$2)</f>
        <v>-277000</v>
      </c>
    </row>
    <row r="237" spans="1:4" x14ac:dyDescent="0.2">
      <c r="A237" s="2">
        <v>21276</v>
      </c>
      <c r="D237" s="5">
        <f>SUMIFS('Party Series Data'!$E:$E,'Party Series Data'!$A:$A,'Administration Series Data'!$A237,'Party Series Data'!$D:$D,'Administration Series Data'!D$2)</f>
        <v>-272000</v>
      </c>
    </row>
    <row r="238" spans="1:4" x14ac:dyDescent="0.2">
      <c r="A238" s="2">
        <v>21306</v>
      </c>
      <c r="D238" s="5">
        <f>SUMIFS('Party Series Data'!$E:$E,'Party Series Data'!$A:$A,'Administration Series Data'!$A238,'Party Series Data'!$D:$D,'Administration Series Data'!D$2)</f>
        <v>-113000</v>
      </c>
    </row>
    <row r="239" spans="1:4" x14ac:dyDescent="0.2">
      <c r="A239" s="2">
        <v>21337</v>
      </c>
      <c r="D239" s="5">
        <f>SUMIFS('Party Series Data'!$E:$E,'Party Series Data'!$A:$A,'Administration Series Data'!$A239,'Party Series Data'!$D:$D,'Administration Series Data'!D$2)</f>
        <v>0</v>
      </c>
    </row>
    <row r="240" spans="1:4" x14ac:dyDescent="0.2">
      <c r="A240" s="2">
        <v>21367</v>
      </c>
      <c r="D240" s="5">
        <f>SUMIFS('Party Series Data'!$E:$E,'Party Series Data'!$A:$A,'Administration Series Data'!$A240,'Party Series Data'!$D:$D,'Administration Series Data'!D$2)</f>
        <v>125000</v>
      </c>
    </row>
    <row r="241" spans="1:4" x14ac:dyDescent="0.2">
      <c r="A241" s="2">
        <v>21398</v>
      </c>
      <c r="D241" s="5">
        <f>SUMIFS('Party Series Data'!$E:$E,'Party Series Data'!$A:$A,'Administration Series Data'!$A241,'Party Series Data'!$D:$D,'Administration Series Data'!D$2)</f>
        <v>194000</v>
      </c>
    </row>
    <row r="242" spans="1:4" x14ac:dyDescent="0.2">
      <c r="A242" s="2">
        <v>21429</v>
      </c>
      <c r="D242" s="5">
        <f>SUMIFS('Party Series Data'!$E:$E,'Party Series Data'!$A:$A,'Administration Series Data'!$A242,'Party Series Data'!$D:$D,'Administration Series Data'!D$2)</f>
        <v>273000</v>
      </c>
    </row>
    <row r="243" spans="1:4" x14ac:dyDescent="0.2">
      <c r="A243" s="2">
        <v>21459</v>
      </c>
      <c r="D243" s="5">
        <f>SUMIFS('Party Series Data'!$E:$E,'Party Series Data'!$A:$A,'Administration Series Data'!$A243,'Party Series Data'!$D:$D,'Administration Series Data'!D$2)</f>
        <v>-21000</v>
      </c>
    </row>
    <row r="244" spans="1:4" x14ac:dyDescent="0.2">
      <c r="A244" s="2">
        <v>21490</v>
      </c>
      <c r="D244" s="5">
        <f>SUMIFS('Party Series Data'!$E:$E,'Party Series Data'!$A:$A,'Administration Series Data'!$A244,'Party Series Data'!$D:$D,'Administration Series Data'!D$2)</f>
        <v>459000</v>
      </c>
    </row>
    <row r="245" spans="1:4" x14ac:dyDescent="0.2">
      <c r="A245" s="2">
        <v>21520</v>
      </c>
      <c r="D245" s="5">
        <f>SUMIFS('Party Series Data'!$E:$E,'Party Series Data'!$A:$A,'Administration Series Data'!$A245,'Party Series Data'!$D:$D,'Administration Series Data'!D$2)</f>
        <v>141000</v>
      </c>
    </row>
    <row r="246" spans="1:4" x14ac:dyDescent="0.2">
      <c r="A246" s="2">
        <v>21551</v>
      </c>
      <c r="D246" s="5">
        <f>SUMIFS('Party Series Data'!$E:$E,'Party Series Data'!$A:$A,'Administration Series Data'!$A246,'Party Series Data'!$D:$D,'Administration Series Data'!D$2)</f>
        <v>393000</v>
      </c>
    </row>
    <row r="247" spans="1:4" x14ac:dyDescent="0.2">
      <c r="A247" s="2">
        <v>21582</v>
      </c>
      <c r="D247" s="5">
        <f>SUMIFS('Party Series Data'!$E:$E,'Party Series Data'!$A:$A,'Administration Series Data'!$A247,'Party Series Data'!$D:$D,'Administration Series Data'!D$2)</f>
        <v>210000</v>
      </c>
    </row>
    <row r="248" spans="1:4" x14ac:dyDescent="0.2">
      <c r="A248" s="2">
        <v>21610</v>
      </c>
      <c r="D248" s="5">
        <f>SUMIFS('Party Series Data'!$E:$E,'Party Series Data'!$A:$A,'Administration Series Data'!$A248,'Party Series Data'!$D:$D,'Administration Series Data'!D$2)</f>
        <v>326000</v>
      </c>
    </row>
    <row r="249" spans="1:4" x14ac:dyDescent="0.2">
      <c r="A249" s="2">
        <v>21641</v>
      </c>
      <c r="D249" s="5">
        <f>SUMIFS('Party Series Data'!$E:$E,'Party Series Data'!$A:$A,'Administration Series Data'!$A249,'Party Series Data'!$D:$D,'Administration Series Data'!D$2)</f>
        <v>307000</v>
      </c>
    </row>
    <row r="250" spans="1:4" x14ac:dyDescent="0.2">
      <c r="A250" s="2">
        <v>21671</v>
      </c>
      <c r="D250" s="5">
        <f>SUMIFS('Party Series Data'!$E:$E,'Party Series Data'!$A:$A,'Administration Series Data'!$A250,'Party Series Data'!$D:$D,'Administration Series Data'!D$2)</f>
        <v>229000</v>
      </c>
    </row>
    <row r="251" spans="1:4" x14ac:dyDescent="0.2">
      <c r="A251" s="2">
        <v>21702</v>
      </c>
      <c r="D251" s="5">
        <f>SUMIFS('Party Series Data'!$E:$E,'Party Series Data'!$A:$A,'Administration Series Data'!$A251,'Party Series Data'!$D:$D,'Administration Series Data'!D$2)</f>
        <v>131000</v>
      </c>
    </row>
    <row r="252" spans="1:4" x14ac:dyDescent="0.2">
      <c r="A252" s="2">
        <v>21732</v>
      </c>
      <c r="D252" s="5">
        <f>SUMIFS('Party Series Data'!$E:$E,'Party Series Data'!$A:$A,'Administration Series Data'!$A252,'Party Series Data'!$D:$D,'Administration Series Data'!D$2)</f>
        <v>123000</v>
      </c>
    </row>
    <row r="253" spans="1:4" x14ac:dyDescent="0.2">
      <c r="A253" s="2">
        <v>21763</v>
      </c>
      <c r="D253" s="5">
        <f>SUMIFS('Party Series Data'!$E:$E,'Party Series Data'!$A:$A,'Administration Series Data'!$A253,'Party Series Data'!$D:$D,'Administration Series Data'!D$2)</f>
        <v>-468000</v>
      </c>
    </row>
    <row r="254" spans="1:4" x14ac:dyDescent="0.2">
      <c r="A254" s="2">
        <v>21794</v>
      </c>
      <c r="D254" s="5">
        <f>SUMIFS('Party Series Data'!$E:$E,'Party Series Data'!$A:$A,'Administration Series Data'!$A254,'Party Series Data'!$D:$D,'Administration Series Data'!D$2)</f>
        <v>92000</v>
      </c>
    </row>
    <row r="255" spans="1:4" x14ac:dyDescent="0.2">
      <c r="A255" s="2">
        <v>21824</v>
      </c>
      <c r="D255" s="5">
        <f>SUMIFS('Party Series Data'!$E:$E,'Party Series Data'!$A:$A,'Administration Series Data'!$A255,'Party Series Data'!$D:$D,'Administration Series Data'!D$2)</f>
        <v>-70000</v>
      </c>
    </row>
    <row r="256" spans="1:4" x14ac:dyDescent="0.2">
      <c r="A256" s="2">
        <v>21855</v>
      </c>
      <c r="D256" s="5">
        <f>SUMIFS('Party Series Data'!$E:$E,'Party Series Data'!$A:$A,'Administration Series Data'!$A256,'Party Series Data'!$D:$D,'Administration Series Data'!D$2)</f>
        <v>276000</v>
      </c>
    </row>
    <row r="257" spans="1:5" x14ac:dyDescent="0.2">
      <c r="A257" s="2">
        <v>21885</v>
      </c>
      <c r="D257" s="5">
        <f>SUMIFS('Party Series Data'!$E:$E,'Party Series Data'!$A:$A,'Administration Series Data'!$A257,'Party Series Data'!$D:$D,'Administration Series Data'!D$2)</f>
        <v>540000</v>
      </c>
    </row>
    <row r="258" spans="1:5" x14ac:dyDescent="0.2">
      <c r="A258" s="2">
        <v>21916</v>
      </c>
      <c r="D258" s="5">
        <f>SUMIFS('Party Series Data'!$E:$E,'Party Series Data'!$A:$A,'Administration Series Data'!$A258,'Party Series Data'!$D:$D,'Administration Series Data'!D$2)</f>
        <v>100000</v>
      </c>
    </row>
    <row r="259" spans="1:5" x14ac:dyDescent="0.2">
      <c r="A259" s="2">
        <v>21947</v>
      </c>
      <c r="D259" s="5">
        <f>SUMIFS('Party Series Data'!$E:$E,'Party Series Data'!$A:$A,'Administration Series Data'!$A259,'Party Series Data'!$D:$D,'Administration Series Data'!D$2)</f>
        <v>239000</v>
      </c>
    </row>
    <row r="260" spans="1:5" x14ac:dyDescent="0.2">
      <c r="A260" s="2">
        <v>21976</v>
      </c>
      <c r="D260" s="5">
        <f>SUMIFS('Party Series Data'!$E:$E,'Party Series Data'!$A:$A,'Administration Series Data'!$A260,'Party Series Data'!$D:$D,'Administration Series Data'!D$2)</f>
        <v>-59000</v>
      </c>
    </row>
    <row r="261" spans="1:5" x14ac:dyDescent="0.2">
      <c r="A261" s="2">
        <v>22007</v>
      </c>
      <c r="D261" s="5">
        <f>SUMIFS('Party Series Data'!$E:$E,'Party Series Data'!$A:$A,'Administration Series Data'!$A261,'Party Series Data'!$D:$D,'Administration Series Data'!D$2)</f>
        <v>359000</v>
      </c>
    </row>
    <row r="262" spans="1:5" x14ac:dyDescent="0.2">
      <c r="A262" s="2">
        <v>22037</v>
      </c>
      <c r="D262" s="5">
        <f>SUMIFS('Party Series Data'!$E:$E,'Party Series Data'!$A:$A,'Administration Series Data'!$A262,'Party Series Data'!$D:$D,'Administration Series Data'!D$2)</f>
        <v>-338000</v>
      </c>
    </row>
    <row r="263" spans="1:5" x14ac:dyDescent="0.2">
      <c r="A263" s="2">
        <v>22068</v>
      </c>
      <c r="D263" s="5">
        <f>SUMIFS('Party Series Data'!$E:$E,'Party Series Data'!$A:$A,'Administration Series Data'!$A263,'Party Series Data'!$D:$D,'Administration Series Data'!D$2)</f>
        <v>-127000</v>
      </c>
    </row>
    <row r="264" spans="1:5" x14ac:dyDescent="0.2">
      <c r="A264" s="2">
        <v>22098</v>
      </c>
      <c r="D264" s="5">
        <f>SUMIFS('Party Series Data'!$E:$E,'Party Series Data'!$A:$A,'Administration Series Data'!$A264,'Party Series Data'!$D:$D,'Administration Series Data'!D$2)</f>
        <v>-42000</v>
      </c>
    </row>
    <row r="265" spans="1:5" x14ac:dyDescent="0.2">
      <c r="A265" s="2">
        <v>22129</v>
      </c>
      <c r="D265" s="5">
        <f>SUMIFS('Party Series Data'!$E:$E,'Party Series Data'!$A:$A,'Administration Series Data'!$A265,'Party Series Data'!$D:$D,'Administration Series Data'!D$2)</f>
        <v>-34000</v>
      </c>
    </row>
    <row r="266" spans="1:5" x14ac:dyDescent="0.2">
      <c r="A266" s="2">
        <v>22160</v>
      </c>
      <c r="D266" s="5">
        <f>SUMIFS('Party Series Data'!$E:$E,'Party Series Data'!$A:$A,'Administration Series Data'!$A266,'Party Series Data'!$D:$D,'Administration Series Data'!D$2)</f>
        <v>-45000</v>
      </c>
    </row>
    <row r="267" spans="1:5" x14ac:dyDescent="0.2">
      <c r="A267" s="2">
        <v>22190</v>
      </c>
      <c r="D267" s="5">
        <f>SUMIFS('Party Series Data'!$E:$E,'Party Series Data'!$A:$A,'Administration Series Data'!$A267,'Party Series Data'!$D:$D,'Administration Series Data'!D$2)</f>
        <v>-85000</v>
      </c>
    </row>
    <row r="268" spans="1:5" x14ac:dyDescent="0.2">
      <c r="A268" s="2">
        <v>22221</v>
      </c>
      <c r="D268" s="5">
        <f>SUMIFS('Party Series Data'!$E:$E,'Party Series Data'!$A:$A,'Administration Series Data'!$A268,'Party Series Data'!$D:$D,'Administration Series Data'!D$2)</f>
        <v>-181000</v>
      </c>
    </row>
    <row r="269" spans="1:5" x14ac:dyDescent="0.2">
      <c r="A269" s="2">
        <v>22251</v>
      </c>
      <c r="D269" s="5">
        <f>SUMIFS('Party Series Data'!$E:$E,'Party Series Data'!$A:$A,'Administration Series Data'!$A269,'Party Series Data'!$D:$D,'Administration Series Data'!D$2)</f>
        <v>-219000</v>
      </c>
    </row>
    <row r="270" spans="1:5" x14ac:dyDescent="0.2">
      <c r="A270" s="2">
        <v>22282</v>
      </c>
      <c r="E270" s="5">
        <f>SUMIFS('Party Series Data'!$E:$E,'Party Series Data'!$A:$A,'Administration Series Data'!$A270,'Party Series Data'!$D:$D,'Administration Series Data'!E$2)</f>
        <v>-59000</v>
      </c>
    </row>
    <row r="271" spans="1:5" x14ac:dyDescent="0.2">
      <c r="A271" s="2">
        <v>22313</v>
      </c>
      <c r="E271" s="5">
        <f>SUMIFS('Party Series Data'!$E:$E,'Party Series Data'!$A:$A,'Administration Series Data'!$A271,'Party Series Data'!$D:$D,'Administration Series Data'!E$2)</f>
        <v>-126000</v>
      </c>
    </row>
    <row r="272" spans="1:5" x14ac:dyDescent="0.2">
      <c r="A272" s="2">
        <v>22341</v>
      </c>
      <c r="E272" s="5">
        <f>SUMIFS('Party Series Data'!$E:$E,'Party Series Data'!$A:$A,'Administration Series Data'!$A272,'Party Series Data'!$D:$D,'Administration Series Data'!E$2)</f>
        <v>102000</v>
      </c>
    </row>
    <row r="273" spans="1:5" x14ac:dyDescent="0.2">
      <c r="A273" s="2">
        <v>22372</v>
      </c>
      <c r="E273" s="5">
        <f>SUMIFS('Party Series Data'!$E:$E,'Party Series Data'!$A:$A,'Administration Series Data'!$A273,'Party Series Data'!$D:$D,'Administration Series Data'!E$2)</f>
        <v>-32000</v>
      </c>
    </row>
    <row r="274" spans="1:5" x14ac:dyDescent="0.2">
      <c r="A274" s="2">
        <v>22402</v>
      </c>
      <c r="E274" s="5">
        <f>SUMIFS('Party Series Data'!$E:$E,'Party Series Data'!$A:$A,'Administration Series Data'!$A274,'Party Series Data'!$D:$D,'Administration Series Data'!E$2)</f>
        <v>159000</v>
      </c>
    </row>
    <row r="275" spans="1:5" x14ac:dyDescent="0.2">
      <c r="A275" s="2">
        <v>22433</v>
      </c>
      <c r="E275" s="5">
        <f>SUMIFS('Party Series Data'!$E:$E,'Party Series Data'!$A:$A,'Administration Series Data'!$A275,'Party Series Data'!$D:$D,'Administration Series Data'!E$2)</f>
        <v>191000</v>
      </c>
    </row>
    <row r="276" spans="1:5" x14ac:dyDescent="0.2">
      <c r="A276" s="2">
        <v>22463</v>
      </c>
      <c r="E276" s="5">
        <f>SUMIFS('Party Series Data'!$E:$E,'Party Series Data'!$A:$A,'Administration Series Data'!$A276,'Party Series Data'!$D:$D,'Administration Series Data'!E$2)</f>
        <v>146000</v>
      </c>
    </row>
    <row r="277" spans="1:5" x14ac:dyDescent="0.2">
      <c r="A277" s="2">
        <v>22494</v>
      </c>
      <c r="E277" s="5">
        <f>SUMIFS('Party Series Data'!$E:$E,'Party Series Data'!$A:$A,'Administration Series Data'!$A277,'Party Series Data'!$D:$D,'Administration Series Data'!E$2)</f>
        <v>175000</v>
      </c>
    </row>
    <row r="278" spans="1:5" x14ac:dyDescent="0.2">
      <c r="A278" s="2">
        <v>22525</v>
      </c>
      <c r="E278" s="5">
        <f>SUMIFS('Party Series Data'!$E:$E,'Party Series Data'!$A:$A,'Administration Series Data'!$A278,'Party Series Data'!$D:$D,'Administration Series Data'!E$2)</f>
        <v>90000</v>
      </c>
    </row>
    <row r="279" spans="1:5" x14ac:dyDescent="0.2">
      <c r="A279" s="2">
        <v>22555</v>
      </c>
      <c r="E279" s="5">
        <f>SUMIFS('Party Series Data'!$E:$E,'Party Series Data'!$A:$A,'Administration Series Data'!$A279,'Party Series Data'!$D:$D,'Administration Series Data'!E$2)</f>
        <v>134000</v>
      </c>
    </row>
    <row r="280" spans="1:5" x14ac:dyDescent="0.2">
      <c r="A280" s="2">
        <v>22586</v>
      </c>
      <c r="E280" s="5">
        <f>SUMIFS('Party Series Data'!$E:$E,'Party Series Data'!$A:$A,'Administration Series Data'!$A280,'Party Series Data'!$D:$D,'Administration Series Data'!E$2)</f>
        <v>220000</v>
      </c>
    </row>
    <row r="281" spans="1:5" x14ac:dyDescent="0.2">
      <c r="A281" s="2">
        <v>22616</v>
      </c>
      <c r="E281" s="5">
        <f>SUMIFS('Party Series Data'!$E:$E,'Party Series Data'!$A:$A,'Administration Series Data'!$A281,'Party Series Data'!$D:$D,'Administration Series Data'!E$2)</f>
        <v>130000</v>
      </c>
    </row>
    <row r="282" spans="1:5" x14ac:dyDescent="0.2">
      <c r="A282" s="2">
        <v>22647</v>
      </c>
      <c r="E282" s="5">
        <f>SUMIFS('Party Series Data'!$E:$E,'Party Series Data'!$A:$A,'Administration Series Data'!$A282,'Party Series Data'!$D:$D,'Administration Series Data'!E$2)</f>
        <v>19000</v>
      </c>
    </row>
    <row r="283" spans="1:5" x14ac:dyDescent="0.2">
      <c r="A283" s="2">
        <v>22678</v>
      </c>
      <c r="E283" s="5">
        <f>SUMIFS('Party Series Data'!$E:$E,'Party Series Data'!$A:$A,'Administration Series Data'!$A283,'Party Series Data'!$D:$D,'Administration Series Data'!E$2)</f>
        <v>297000</v>
      </c>
    </row>
    <row r="284" spans="1:5" x14ac:dyDescent="0.2">
      <c r="A284" s="2">
        <v>22706</v>
      </c>
      <c r="E284" s="5">
        <f>SUMIFS('Party Series Data'!$E:$E,'Party Series Data'!$A:$A,'Administration Series Data'!$A284,'Party Series Data'!$D:$D,'Administration Series Data'!E$2)</f>
        <v>87000</v>
      </c>
    </row>
    <row r="285" spans="1:5" x14ac:dyDescent="0.2">
      <c r="A285" s="2">
        <v>22737</v>
      </c>
      <c r="E285" s="5">
        <f>SUMIFS('Party Series Data'!$E:$E,'Party Series Data'!$A:$A,'Administration Series Data'!$A285,'Party Series Data'!$D:$D,'Administration Series Data'!E$2)</f>
        <v>327000</v>
      </c>
    </row>
    <row r="286" spans="1:5" x14ac:dyDescent="0.2">
      <c r="A286" s="2">
        <v>22767</v>
      </c>
      <c r="E286" s="5">
        <f>SUMIFS('Party Series Data'!$E:$E,'Party Series Data'!$A:$A,'Administration Series Data'!$A286,'Party Series Data'!$D:$D,'Administration Series Data'!E$2)</f>
        <v>26000</v>
      </c>
    </row>
    <row r="287" spans="1:5" x14ac:dyDescent="0.2">
      <c r="A287" s="2">
        <v>22798</v>
      </c>
      <c r="E287" s="5">
        <f>SUMIFS('Party Series Data'!$E:$E,'Party Series Data'!$A:$A,'Administration Series Data'!$A287,'Party Series Data'!$D:$D,'Administration Series Data'!E$2)</f>
        <v>16000</v>
      </c>
    </row>
    <row r="288" spans="1:5" x14ac:dyDescent="0.2">
      <c r="A288" s="2">
        <v>22828</v>
      </c>
      <c r="E288" s="5">
        <f>SUMIFS('Party Series Data'!$E:$E,'Party Series Data'!$A:$A,'Administration Series Data'!$A288,'Party Series Data'!$D:$D,'Administration Series Data'!E$2)</f>
        <v>102000</v>
      </c>
    </row>
    <row r="289" spans="1:6" x14ac:dyDescent="0.2">
      <c r="A289" s="2">
        <v>22859</v>
      </c>
      <c r="E289" s="5">
        <f>SUMIFS('Party Series Data'!$E:$E,'Party Series Data'!$A:$A,'Administration Series Data'!$A289,'Party Series Data'!$D:$D,'Administration Series Data'!E$2)</f>
        <v>92000</v>
      </c>
    </row>
    <row r="290" spans="1:6" x14ac:dyDescent="0.2">
      <c r="A290" s="2">
        <v>22890</v>
      </c>
      <c r="E290" s="5">
        <f>SUMIFS('Party Series Data'!$E:$E,'Party Series Data'!$A:$A,'Administration Series Data'!$A290,'Party Series Data'!$D:$D,'Administration Series Data'!E$2)</f>
        <v>140000</v>
      </c>
    </row>
    <row r="291" spans="1:6" x14ac:dyDescent="0.2">
      <c r="A291" s="2">
        <v>22920</v>
      </c>
      <c r="E291" s="5">
        <f>SUMIFS('Party Series Data'!$E:$E,'Party Series Data'!$A:$A,'Administration Series Data'!$A291,'Party Series Data'!$D:$D,'Administration Series Data'!E$2)</f>
        <v>63000</v>
      </c>
    </row>
    <row r="292" spans="1:6" x14ac:dyDescent="0.2">
      <c r="A292" s="2">
        <v>22951</v>
      </c>
      <c r="E292" s="5">
        <f>SUMIFS('Party Series Data'!$E:$E,'Party Series Data'!$A:$A,'Administration Series Data'!$A292,'Party Series Data'!$D:$D,'Administration Series Data'!E$2)</f>
        <v>15000</v>
      </c>
    </row>
    <row r="293" spans="1:6" x14ac:dyDescent="0.2">
      <c r="A293" s="2">
        <v>22981</v>
      </c>
      <c r="E293" s="5">
        <f>SUMIFS('Party Series Data'!$E:$E,'Party Series Data'!$A:$A,'Administration Series Data'!$A293,'Party Series Data'!$D:$D,'Administration Series Data'!E$2)</f>
        <v>-28000</v>
      </c>
    </row>
    <row r="294" spans="1:6" x14ac:dyDescent="0.2">
      <c r="A294" s="2">
        <v>23012</v>
      </c>
      <c r="F294" s="5">
        <f>SUMIFS('Party Series Data'!$E:$E,'Party Series Data'!$A:$A,'Administration Series Data'!$A294,'Party Series Data'!$D:$D,'Administration Series Data'!F$2)</f>
        <v>87000</v>
      </c>
    </row>
    <row r="295" spans="1:6" x14ac:dyDescent="0.2">
      <c r="A295" s="2">
        <v>23043</v>
      </c>
      <c r="F295" s="5">
        <f>SUMIFS('Party Series Data'!$E:$E,'Party Series Data'!$A:$A,'Administration Series Data'!$A295,'Party Series Data'!$D:$D,'Administration Series Data'!F$2)</f>
        <v>115000</v>
      </c>
    </row>
    <row r="296" spans="1:6" x14ac:dyDescent="0.2">
      <c r="A296" s="2">
        <v>23071</v>
      </c>
      <c r="F296" s="5">
        <f>SUMIFS('Party Series Data'!$E:$E,'Party Series Data'!$A:$A,'Administration Series Data'!$A296,'Party Series Data'!$D:$D,'Administration Series Data'!F$2)</f>
        <v>90000</v>
      </c>
    </row>
    <row r="297" spans="1:6" x14ac:dyDescent="0.2">
      <c r="A297" s="2">
        <v>23102</v>
      </c>
      <c r="F297" s="5">
        <f>SUMIFS('Party Series Data'!$E:$E,'Party Series Data'!$A:$A,'Administration Series Data'!$A297,'Party Series Data'!$D:$D,'Administration Series Data'!F$2)</f>
        <v>260000</v>
      </c>
    </row>
    <row r="298" spans="1:6" x14ac:dyDescent="0.2">
      <c r="A298" s="2">
        <v>23132</v>
      </c>
      <c r="F298" s="5">
        <f>SUMIFS('Party Series Data'!$E:$E,'Party Series Data'!$A:$A,'Administration Series Data'!$A298,'Party Series Data'!$D:$D,'Administration Series Data'!F$2)</f>
        <v>36000</v>
      </c>
    </row>
    <row r="299" spans="1:6" x14ac:dyDescent="0.2">
      <c r="A299" s="2">
        <v>23163</v>
      </c>
      <c r="F299" s="5">
        <f>SUMIFS('Party Series Data'!$E:$E,'Party Series Data'!$A:$A,'Administration Series Data'!$A299,'Party Series Data'!$D:$D,'Administration Series Data'!F$2)</f>
        <v>43000</v>
      </c>
    </row>
    <row r="300" spans="1:6" x14ac:dyDescent="0.2">
      <c r="A300" s="2">
        <v>23193</v>
      </c>
      <c r="F300" s="5">
        <f>SUMIFS('Party Series Data'!$E:$E,'Party Series Data'!$A:$A,'Administration Series Data'!$A300,'Party Series Data'!$D:$D,'Administration Series Data'!F$2)</f>
        <v>135000</v>
      </c>
    </row>
    <row r="301" spans="1:6" x14ac:dyDescent="0.2">
      <c r="A301" s="2">
        <v>23224</v>
      </c>
      <c r="F301" s="5">
        <f>SUMIFS('Party Series Data'!$E:$E,'Party Series Data'!$A:$A,'Administration Series Data'!$A301,'Party Series Data'!$D:$D,'Administration Series Data'!F$2)</f>
        <v>116000</v>
      </c>
    </row>
    <row r="302" spans="1:6" x14ac:dyDescent="0.2">
      <c r="A302" s="2">
        <v>23255</v>
      </c>
      <c r="F302" s="5">
        <f>SUMIFS('Party Series Data'!$E:$E,'Party Series Data'!$A:$A,'Administration Series Data'!$A302,'Party Series Data'!$D:$D,'Administration Series Data'!F$2)</f>
        <v>168000</v>
      </c>
    </row>
    <row r="303" spans="1:6" x14ac:dyDescent="0.2">
      <c r="A303" s="2">
        <v>23285</v>
      </c>
      <c r="F303" s="5">
        <f>SUMIFS('Party Series Data'!$E:$E,'Party Series Data'!$A:$A,'Administration Series Data'!$A303,'Party Series Data'!$D:$D,'Administration Series Data'!F$2)</f>
        <v>205000</v>
      </c>
    </row>
    <row r="304" spans="1:6" x14ac:dyDescent="0.2">
      <c r="A304" s="2">
        <v>23316</v>
      </c>
      <c r="F304" s="5">
        <f>SUMIFS('Party Series Data'!$E:$E,'Party Series Data'!$A:$A,'Administration Series Data'!$A304,'Party Series Data'!$D:$D,'Administration Series Data'!F$2)</f>
        <v>-28000</v>
      </c>
    </row>
    <row r="305" spans="1:6" x14ac:dyDescent="0.2">
      <c r="A305" s="2">
        <v>23346</v>
      </c>
      <c r="F305" s="5">
        <f>SUMIFS('Party Series Data'!$E:$E,'Party Series Data'!$A:$A,'Administration Series Data'!$A305,'Party Series Data'!$D:$D,'Administration Series Data'!F$2)</f>
        <v>106000</v>
      </c>
    </row>
    <row r="306" spans="1:6" x14ac:dyDescent="0.2">
      <c r="A306" s="2">
        <v>23377</v>
      </c>
      <c r="F306" s="5">
        <f>SUMIFS('Party Series Data'!$E:$E,'Party Series Data'!$A:$A,'Administration Series Data'!$A306,'Party Series Data'!$D:$D,'Administration Series Data'!F$2)</f>
        <v>126000</v>
      </c>
    </row>
    <row r="307" spans="1:6" x14ac:dyDescent="0.2">
      <c r="A307" s="2">
        <v>23408</v>
      </c>
      <c r="F307" s="5">
        <f>SUMIFS('Party Series Data'!$E:$E,'Party Series Data'!$A:$A,'Administration Series Data'!$A307,'Party Series Data'!$D:$D,'Administration Series Data'!F$2)</f>
        <v>266000</v>
      </c>
    </row>
    <row r="308" spans="1:6" x14ac:dyDescent="0.2">
      <c r="A308" s="2">
        <v>23437</v>
      </c>
      <c r="F308" s="5">
        <f>SUMIFS('Party Series Data'!$E:$E,'Party Series Data'!$A:$A,'Administration Series Data'!$A308,'Party Series Data'!$D:$D,'Administration Series Data'!F$2)</f>
        <v>144000</v>
      </c>
    </row>
    <row r="309" spans="1:6" x14ac:dyDescent="0.2">
      <c r="A309" s="2">
        <v>23468</v>
      </c>
      <c r="F309" s="5">
        <f>SUMIFS('Party Series Data'!$E:$E,'Party Series Data'!$A:$A,'Administration Series Data'!$A309,'Party Series Data'!$D:$D,'Administration Series Data'!F$2)</f>
        <v>25000</v>
      </c>
    </row>
    <row r="310" spans="1:6" x14ac:dyDescent="0.2">
      <c r="A310" s="2">
        <v>23498</v>
      </c>
      <c r="F310" s="5">
        <f>SUMIFS('Party Series Data'!$E:$E,'Party Series Data'!$A:$A,'Administration Series Data'!$A310,'Party Series Data'!$D:$D,'Administration Series Data'!F$2)</f>
        <v>167000</v>
      </c>
    </row>
    <row r="311" spans="1:6" x14ac:dyDescent="0.2">
      <c r="A311" s="2">
        <v>23529</v>
      </c>
      <c r="F311" s="5">
        <f>SUMIFS('Party Series Data'!$E:$E,'Party Series Data'!$A:$A,'Administration Series Data'!$A311,'Party Series Data'!$D:$D,'Administration Series Data'!F$2)</f>
        <v>130000</v>
      </c>
    </row>
    <row r="312" spans="1:6" x14ac:dyDescent="0.2">
      <c r="A312" s="2">
        <v>23559</v>
      </c>
      <c r="F312" s="5">
        <f>SUMIFS('Party Series Data'!$E:$E,'Party Series Data'!$A:$A,'Administration Series Data'!$A312,'Party Series Data'!$D:$D,'Administration Series Data'!F$2)</f>
        <v>193000</v>
      </c>
    </row>
    <row r="313" spans="1:6" x14ac:dyDescent="0.2">
      <c r="A313" s="2">
        <v>23590</v>
      </c>
      <c r="F313" s="5">
        <f>SUMIFS('Party Series Data'!$E:$E,'Party Series Data'!$A:$A,'Administration Series Data'!$A313,'Party Series Data'!$D:$D,'Administration Series Data'!F$2)</f>
        <v>207000</v>
      </c>
    </row>
    <row r="314" spans="1:6" x14ac:dyDescent="0.2">
      <c r="A314" s="2">
        <v>23621</v>
      </c>
      <c r="F314" s="5">
        <f>SUMIFS('Party Series Data'!$E:$E,'Party Series Data'!$A:$A,'Administration Series Data'!$A314,'Party Series Data'!$D:$D,'Administration Series Data'!F$2)</f>
        <v>284000</v>
      </c>
    </row>
    <row r="315" spans="1:6" x14ac:dyDescent="0.2">
      <c r="A315" s="2">
        <v>23651</v>
      </c>
      <c r="F315" s="5">
        <f>SUMIFS('Party Series Data'!$E:$E,'Party Series Data'!$A:$A,'Administration Series Data'!$A315,'Party Series Data'!$D:$D,'Administration Series Data'!F$2)</f>
        <v>-110000</v>
      </c>
    </row>
    <row r="316" spans="1:6" x14ac:dyDescent="0.2">
      <c r="A316" s="2">
        <v>23682</v>
      </c>
      <c r="F316" s="5">
        <f>SUMIFS('Party Series Data'!$E:$E,'Party Series Data'!$A:$A,'Administration Series Data'!$A316,'Party Series Data'!$D:$D,'Administration Series Data'!F$2)</f>
        <v>425000</v>
      </c>
    </row>
    <row r="317" spans="1:6" x14ac:dyDescent="0.2">
      <c r="A317" s="2">
        <v>23712</v>
      </c>
      <c r="F317" s="5">
        <f>SUMIFS('Party Series Data'!$E:$E,'Party Series Data'!$A:$A,'Administration Series Data'!$A317,'Party Series Data'!$D:$D,'Administration Series Data'!F$2)</f>
        <v>203000</v>
      </c>
    </row>
    <row r="318" spans="1:6" x14ac:dyDescent="0.2">
      <c r="A318" s="2">
        <v>23743</v>
      </c>
      <c r="F318" s="5">
        <f>SUMIFS('Party Series Data'!$E:$E,'Party Series Data'!$A:$A,'Administration Series Data'!$A318,'Party Series Data'!$D:$D,'Administration Series Data'!F$2)</f>
        <v>161000</v>
      </c>
    </row>
    <row r="319" spans="1:6" x14ac:dyDescent="0.2">
      <c r="A319" s="2">
        <v>23774</v>
      </c>
      <c r="F319" s="5">
        <f>SUMIFS('Party Series Data'!$E:$E,'Party Series Data'!$A:$A,'Administration Series Data'!$A319,'Party Series Data'!$D:$D,'Administration Series Data'!F$2)</f>
        <v>218000</v>
      </c>
    </row>
    <row r="320" spans="1:6" x14ac:dyDescent="0.2">
      <c r="A320" s="2">
        <v>23802</v>
      </c>
      <c r="F320" s="5">
        <f>SUMIFS('Party Series Data'!$E:$E,'Party Series Data'!$A:$A,'Administration Series Data'!$A320,'Party Series Data'!$D:$D,'Administration Series Data'!F$2)</f>
        <v>203000</v>
      </c>
    </row>
    <row r="321" spans="1:6" x14ac:dyDescent="0.2">
      <c r="A321" s="2">
        <v>23833</v>
      </c>
      <c r="F321" s="5">
        <f>SUMIFS('Party Series Data'!$E:$E,'Party Series Data'!$A:$A,'Administration Series Data'!$A321,'Party Series Data'!$D:$D,'Administration Series Data'!F$2)</f>
        <v>256000</v>
      </c>
    </row>
    <row r="322" spans="1:6" x14ac:dyDescent="0.2">
      <c r="A322" s="2">
        <v>23863</v>
      </c>
      <c r="F322" s="5">
        <f>SUMIFS('Party Series Data'!$E:$E,'Party Series Data'!$A:$A,'Administration Series Data'!$A322,'Party Series Data'!$D:$D,'Administration Series Data'!F$2)</f>
        <v>232000</v>
      </c>
    </row>
    <row r="323" spans="1:6" x14ac:dyDescent="0.2">
      <c r="A323" s="2">
        <v>23894</v>
      </c>
      <c r="F323" s="5">
        <f>SUMIFS('Party Series Data'!$E:$E,'Party Series Data'!$A:$A,'Administration Series Data'!$A323,'Party Series Data'!$D:$D,'Administration Series Data'!F$2)</f>
        <v>199000</v>
      </c>
    </row>
    <row r="324" spans="1:6" x14ac:dyDescent="0.2">
      <c r="A324" s="2">
        <v>23924</v>
      </c>
      <c r="F324" s="5">
        <f>SUMIFS('Party Series Data'!$E:$E,'Party Series Data'!$A:$A,'Administration Series Data'!$A324,'Party Series Data'!$D:$D,'Administration Series Data'!F$2)</f>
        <v>275000</v>
      </c>
    </row>
    <row r="325" spans="1:6" x14ac:dyDescent="0.2">
      <c r="A325" s="2">
        <v>23955</v>
      </c>
      <c r="F325" s="5">
        <f>SUMIFS('Party Series Data'!$E:$E,'Party Series Data'!$A:$A,'Administration Series Data'!$A325,'Party Series Data'!$D:$D,'Administration Series Data'!F$2)</f>
        <v>263000</v>
      </c>
    </row>
    <row r="326" spans="1:6" x14ac:dyDescent="0.2">
      <c r="A326" s="2">
        <v>23986</v>
      </c>
      <c r="F326" s="5">
        <f>SUMIFS('Party Series Data'!$E:$E,'Party Series Data'!$A:$A,'Administration Series Data'!$A326,'Party Series Data'!$D:$D,'Administration Series Data'!F$2)</f>
        <v>262000</v>
      </c>
    </row>
    <row r="327" spans="1:6" x14ac:dyDescent="0.2">
      <c r="A327" s="2">
        <v>24016</v>
      </c>
      <c r="F327" s="5">
        <f>SUMIFS('Party Series Data'!$E:$E,'Party Series Data'!$A:$A,'Administration Series Data'!$A327,'Party Series Data'!$D:$D,'Administration Series Data'!F$2)</f>
        <v>229000</v>
      </c>
    </row>
    <row r="328" spans="1:6" x14ac:dyDescent="0.2">
      <c r="A328" s="2">
        <v>24047</v>
      </c>
      <c r="F328" s="5">
        <f>SUMIFS('Party Series Data'!$E:$E,'Party Series Data'!$A:$A,'Administration Series Data'!$A328,'Party Series Data'!$D:$D,'Administration Series Data'!F$2)</f>
        <v>277000</v>
      </c>
    </row>
    <row r="329" spans="1:6" x14ac:dyDescent="0.2">
      <c r="A329" s="2">
        <v>24077</v>
      </c>
      <c r="F329" s="5">
        <f>SUMIFS('Party Series Data'!$E:$E,'Party Series Data'!$A:$A,'Administration Series Data'!$A329,'Party Series Data'!$D:$D,'Administration Series Data'!F$2)</f>
        <v>326000</v>
      </c>
    </row>
    <row r="330" spans="1:6" x14ac:dyDescent="0.2">
      <c r="A330" s="2">
        <v>24108</v>
      </c>
      <c r="F330" s="5">
        <f>SUMIFS('Party Series Data'!$E:$E,'Party Series Data'!$A:$A,'Administration Series Data'!$A330,'Party Series Data'!$D:$D,'Administration Series Data'!F$2)</f>
        <v>207000</v>
      </c>
    </row>
    <row r="331" spans="1:6" x14ac:dyDescent="0.2">
      <c r="A331" s="2">
        <v>24139</v>
      </c>
      <c r="F331" s="5">
        <f>SUMIFS('Party Series Data'!$E:$E,'Party Series Data'!$A:$A,'Administration Series Data'!$A331,'Party Series Data'!$D:$D,'Administration Series Data'!F$2)</f>
        <v>267000</v>
      </c>
    </row>
    <row r="332" spans="1:6" x14ac:dyDescent="0.2">
      <c r="A332" s="2">
        <v>24167</v>
      </c>
      <c r="F332" s="5">
        <f>SUMIFS('Party Series Data'!$E:$E,'Party Series Data'!$A:$A,'Administration Series Data'!$A332,'Party Series Data'!$D:$D,'Administration Series Data'!F$2)</f>
        <v>396000</v>
      </c>
    </row>
    <row r="333" spans="1:6" x14ac:dyDescent="0.2">
      <c r="A333" s="2">
        <v>24198</v>
      </c>
      <c r="F333" s="5">
        <f>SUMIFS('Party Series Data'!$E:$E,'Party Series Data'!$A:$A,'Administration Series Data'!$A333,'Party Series Data'!$D:$D,'Administration Series Data'!F$2)</f>
        <v>245000</v>
      </c>
    </row>
    <row r="334" spans="1:6" x14ac:dyDescent="0.2">
      <c r="A334" s="2">
        <v>24228</v>
      </c>
      <c r="F334" s="5">
        <f>SUMIFS('Party Series Data'!$E:$E,'Party Series Data'!$A:$A,'Administration Series Data'!$A334,'Party Series Data'!$D:$D,'Administration Series Data'!F$2)</f>
        <v>275000</v>
      </c>
    </row>
    <row r="335" spans="1:6" x14ac:dyDescent="0.2">
      <c r="A335" s="2">
        <v>24259</v>
      </c>
      <c r="F335" s="5">
        <f>SUMIFS('Party Series Data'!$E:$E,'Party Series Data'!$A:$A,'Administration Series Data'!$A335,'Party Series Data'!$D:$D,'Administration Series Data'!F$2)</f>
        <v>399000</v>
      </c>
    </row>
    <row r="336" spans="1:6" x14ac:dyDescent="0.2">
      <c r="A336" s="2">
        <v>24289</v>
      </c>
      <c r="F336" s="5">
        <f>SUMIFS('Party Series Data'!$E:$E,'Party Series Data'!$A:$A,'Administration Series Data'!$A336,'Party Series Data'!$D:$D,'Administration Series Data'!F$2)</f>
        <v>190000</v>
      </c>
    </row>
    <row r="337" spans="1:6" x14ac:dyDescent="0.2">
      <c r="A337" s="2">
        <v>24320</v>
      </c>
      <c r="F337" s="5">
        <f>SUMIFS('Party Series Data'!$E:$E,'Party Series Data'!$A:$A,'Administration Series Data'!$A337,'Party Series Data'!$D:$D,'Administration Series Data'!F$2)</f>
        <v>206000</v>
      </c>
    </row>
    <row r="338" spans="1:6" x14ac:dyDescent="0.2">
      <c r="A338" s="2">
        <v>24351</v>
      </c>
      <c r="F338" s="5">
        <f>SUMIFS('Party Series Data'!$E:$E,'Party Series Data'!$A:$A,'Administration Series Data'!$A338,'Party Series Data'!$D:$D,'Administration Series Data'!F$2)</f>
        <v>136000</v>
      </c>
    </row>
    <row r="339" spans="1:6" x14ac:dyDescent="0.2">
      <c r="A339" s="2">
        <v>24381</v>
      </c>
      <c r="F339" s="5">
        <f>SUMIFS('Party Series Data'!$E:$E,'Party Series Data'!$A:$A,'Administration Series Data'!$A339,'Party Series Data'!$D:$D,'Administration Series Data'!F$2)</f>
        <v>211000</v>
      </c>
    </row>
    <row r="340" spans="1:6" x14ac:dyDescent="0.2">
      <c r="A340" s="2">
        <v>24412</v>
      </c>
      <c r="F340" s="5">
        <f>SUMIFS('Party Series Data'!$E:$E,'Party Series Data'!$A:$A,'Administration Series Data'!$A340,'Party Series Data'!$D:$D,'Administration Series Data'!F$2)</f>
        <v>165000</v>
      </c>
    </row>
    <row r="341" spans="1:6" x14ac:dyDescent="0.2">
      <c r="A341" s="2">
        <v>24442</v>
      </c>
      <c r="F341" s="5">
        <f>SUMIFS('Party Series Data'!$E:$E,'Party Series Data'!$A:$A,'Administration Series Data'!$A341,'Party Series Data'!$D:$D,'Administration Series Data'!F$2)</f>
        <v>180000</v>
      </c>
    </row>
    <row r="342" spans="1:6" x14ac:dyDescent="0.2">
      <c r="A342" s="2">
        <v>24473</v>
      </c>
      <c r="F342" s="5">
        <f>SUMIFS('Party Series Data'!$E:$E,'Party Series Data'!$A:$A,'Administration Series Data'!$A342,'Party Series Data'!$D:$D,'Administration Series Data'!F$2)</f>
        <v>208000</v>
      </c>
    </row>
    <row r="343" spans="1:6" x14ac:dyDescent="0.2">
      <c r="A343" s="2">
        <v>24504</v>
      </c>
      <c r="F343" s="5">
        <f>SUMIFS('Party Series Data'!$E:$E,'Party Series Data'!$A:$A,'Administration Series Data'!$A343,'Party Series Data'!$D:$D,'Administration Series Data'!F$2)</f>
        <v>22000</v>
      </c>
    </row>
    <row r="344" spans="1:6" x14ac:dyDescent="0.2">
      <c r="A344" s="2">
        <v>24532</v>
      </c>
      <c r="F344" s="5">
        <f>SUMIFS('Party Series Data'!$E:$E,'Party Series Data'!$A:$A,'Administration Series Data'!$A344,'Party Series Data'!$D:$D,'Administration Series Data'!F$2)</f>
        <v>101000</v>
      </c>
    </row>
    <row r="345" spans="1:6" x14ac:dyDescent="0.2">
      <c r="A345" s="2">
        <v>24563</v>
      </c>
      <c r="F345" s="5">
        <f>SUMIFS('Party Series Data'!$E:$E,'Party Series Data'!$A:$A,'Administration Series Data'!$A345,'Party Series Data'!$D:$D,'Administration Series Data'!F$2)</f>
        <v>-64000</v>
      </c>
    </row>
    <row r="346" spans="1:6" x14ac:dyDescent="0.2">
      <c r="A346" s="2">
        <v>24593</v>
      </c>
      <c r="F346" s="5">
        <f>SUMIFS('Party Series Data'!$E:$E,'Party Series Data'!$A:$A,'Administration Series Data'!$A346,'Party Series Data'!$D:$D,'Administration Series Data'!F$2)</f>
        <v>154000</v>
      </c>
    </row>
    <row r="347" spans="1:6" x14ac:dyDescent="0.2">
      <c r="A347" s="2">
        <v>24624</v>
      </c>
      <c r="F347" s="5">
        <f>SUMIFS('Party Series Data'!$E:$E,'Party Series Data'!$A:$A,'Administration Series Data'!$A347,'Party Series Data'!$D:$D,'Administration Series Data'!F$2)</f>
        <v>130000</v>
      </c>
    </row>
    <row r="348" spans="1:6" x14ac:dyDescent="0.2">
      <c r="A348" s="2">
        <v>24654</v>
      </c>
      <c r="F348" s="5">
        <f>SUMIFS('Party Series Data'!$E:$E,'Party Series Data'!$A:$A,'Administration Series Data'!$A348,'Party Series Data'!$D:$D,'Administration Series Data'!F$2)</f>
        <v>138000</v>
      </c>
    </row>
    <row r="349" spans="1:6" x14ac:dyDescent="0.2">
      <c r="A349" s="2">
        <v>24685</v>
      </c>
      <c r="F349" s="5">
        <f>SUMIFS('Party Series Data'!$E:$E,'Party Series Data'!$A:$A,'Administration Series Data'!$A349,'Party Series Data'!$D:$D,'Administration Series Data'!F$2)</f>
        <v>255000</v>
      </c>
    </row>
    <row r="350" spans="1:6" x14ac:dyDescent="0.2">
      <c r="A350" s="2">
        <v>24716</v>
      </c>
      <c r="F350" s="5">
        <f>SUMIFS('Party Series Data'!$E:$E,'Party Series Data'!$A:$A,'Administration Series Data'!$A350,'Party Series Data'!$D:$D,'Administration Series Data'!F$2)</f>
        <v>21000</v>
      </c>
    </row>
    <row r="351" spans="1:6" x14ac:dyDescent="0.2">
      <c r="A351" s="2">
        <v>24746</v>
      </c>
      <c r="F351" s="5">
        <f>SUMIFS('Party Series Data'!$E:$E,'Party Series Data'!$A:$A,'Administration Series Data'!$A351,'Party Series Data'!$D:$D,'Administration Series Data'!F$2)</f>
        <v>61000</v>
      </c>
    </row>
    <row r="352" spans="1:6" x14ac:dyDescent="0.2">
      <c r="A352" s="2">
        <v>24777</v>
      </c>
      <c r="F352" s="5">
        <f>SUMIFS('Party Series Data'!$E:$E,'Party Series Data'!$A:$A,'Administration Series Data'!$A352,'Party Series Data'!$D:$D,'Administration Series Data'!F$2)</f>
        <v>478000</v>
      </c>
    </row>
    <row r="353" spans="1:7" x14ac:dyDescent="0.2">
      <c r="A353" s="2">
        <v>24807</v>
      </c>
      <c r="F353" s="5">
        <f>SUMIFS('Party Series Data'!$E:$E,'Party Series Data'!$A:$A,'Administration Series Data'!$A353,'Party Series Data'!$D:$D,'Administration Series Data'!F$2)</f>
        <v>197000</v>
      </c>
    </row>
    <row r="354" spans="1:7" x14ac:dyDescent="0.2">
      <c r="A354" s="2">
        <v>24838</v>
      </c>
      <c r="F354" s="5">
        <f>SUMIFS('Party Series Data'!$E:$E,'Party Series Data'!$A:$A,'Administration Series Data'!$A354,'Party Series Data'!$D:$D,'Administration Series Data'!F$2)</f>
        <v>-96000</v>
      </c>
    </row>
    <row r="355" spans="1:7" x14ac:dyDescent="0.2">
      <c r="A355" s="2">
        <v>24869</v>
      </c>
      <c r="F355" s="5">
        <f>SUMIFS('Party Series Data'!$E:$E,'Party Series Data'!$A:$A,'Administration Series Data'!$A355,'Party Series Data'!$D:$D,'Administration Series Data'!F$2)</f>
        <v>411000</v>
      </c>
    </row>
    <row r="356" spans="1:7" x14ac:dyDescent="0.2">
      <c r="A356" s="2">
        <v>24898</v>
      </c>
      <c r="F356" s="5">
        <f>SUMIFS('Party Series Data'!$E:$E,'Party Series Data'!$A:$A,'Administration Series Data'!$A356,'Party Series Data'!$D:$D,'Administration Series Data'!F$2)</f>
        <v>80000</v>
      </c>
    </row>
    <row r="357" spans="1:7" x14ac:dyDescent="0.2">
      <c r="A357" s="2">
        <v>24929</v>
      </c>
      <c r="F357" s="5">
        <f>SUMIFS('Party Series Data'!$E:$E,'Party Series Data'!$A:$A,'Administration Series Data'!$A357,'Party Series Data'!$D:$D,'Administration Series Data'!F$2)</f>
        <v>261000</v>
      </c>
    </row>
    <row r="358" spans="1:7" x14ac:dyDescent="0.2">
      <c r="A358" s="2">
        <v>24959</v>
      </c>
      <c r="F358" s="5">
        <f>SUMIFS('Party Series Data'!$E:$E,'Party Series Data'!$A:$A,'Administration Series Data'!$A358,'Party Series Data'!$D:$D,'Administration Series Data'!F$2)</f>
        <v>96000</v>
      </c>
    </row>
    <row r="359" spans="1:7" x14ac:dyDescent="0.2">
      <c r="A359" s="2">
        <v>24990</v>
      </c>
      <c r="F359" s="5">
        <f>SUMIFS('Party Series Data'!$E:$E,'Party Series Data'!$A:$A,'Administration Series Data'!$A359,'Party Series Data'!$D:$D,'Administration Series Data'!F$2)</f>
        <v>253000</v>
      </c>
    </row>
    <row r="360" spans="1:7" x14ac:dyDescent="0.2">
      <c r="A360" s="2">
        <v>25020</v>
      </c>
      <c r="F360" s="5">
        <f>SUMIFS('Party Series Data'!$E:$E,'Party Series Data'!$A:$A,'Administration Series Data'!$A360,'Party Series Data'!$D:$D,'Administration Series Data'!F$2)</f>
        <v>221000</v>
      </c>
    </row>
    <row r="361" spans="1:7" x14ac:dyDescent="0.2">
      <c r="A361" s="2">
        <v>25051</v>
      </c>
      <c r="F361" s="5">
        <f>SUMIFS('Party Series Data'!$E:$E,'Party Series Data'!$A:$A,'Administration Series Data'!$A361,'Party Series Data'!$D:$D,'Administration Series Data'!F$2)</f>
        <v>204000</v>
      </c>
    </row>
    <row r="362" spans="1:7" x14ac:dyDescent="0.2">
      <c r="A362" s="2">
        <v>25082</v>
      </c>
      <c r="F362" s="5">
        <f>SUMIFS('Party Series Data'!$E:$E,'Party Series Data'!$A:$A,'Administration Series Data'!$A362,'Party Series Data'!$D:$D,'Administration Series Data'!F$2)</f>
        <v>154000</v>
      </c>
    </row>
    <row r="363" spans="1:7" x14ac:dyDescent="0.2">
      <c r="A363" s="2">
        <v>25112</v>
      </c>
      <c r="F363" s="5">
        <f>SUMIFS('Party Series Data'!$E:$E,'Party Series Data'!$A:$A,'Administration Series Data'!$A363,'Party Series Data'!$D:$D,'Administration Series Data'!F$2)</f>
        <v>237000</v>
      </c>
    </row>
    <row r="364" spans="1:7" x14ac:dyDescent="0.2">
      <c r="A364" s="2">
        <v>25143</v>
      </c>
      <c r="F364" s="5">
        <f>SUMIFS('Party Series Data'!$E:$E,'Party Series Data'!$A:$A,'Administration Series Data'!$A364,'Party Series Data'!$D:$D,'Administration Series Data'!F$2)</f>
        <v>263000</v>
      </c>
    </row>
    <row r="365" spans="1:7" x14ac:dyDescent="0.2">
      <c r="A365" s="2">
        <v>25173</v>
      </c>
      <c r="F365" s="5">
        <f>SUMIFS('Party Series Data'!$E:$E,'Party Series Data'!$A:$A,'Administration Series Data'!$A365,'Party Series Data'!$D:$D,'Administration Series Data'!F$2)</f>
        <v>264000</v>
      </c>
    </row>
    <row r="366" spans="1:7" x14ac:dyDescent="0.2">
      <c r="A366" s="2">
        <v>25204</v>
      </c>
      <c r="G366" s="5">
        <f>SUMIFS('Party Series Data'!$E:$E,'Party Series Data'!$A:$A,'Administration Series Data'!$A366,'Party Series Data'!$D:$D,'Administration Series Data'!G$2)</f>
        <v>191000</v>
      </c>
    </row>
    <row r="367" spans="1:7" x14ac:dyDescent="0.2">
      <c r="A367" s="2">
        <v>25235</v>
      </c>
      <c r="G367" s="5">
        <f>SUMIFS('Party Series Data'!$E:$E,'Party Series Data'!$A:$A,'Administration Series Data'!$A367,'Party Series Data'!$D:$D,'Administration Series Data'!G$2)</f>
        <v>260000</v>
      </c>
    </row>
    <row r="368" spans="1:7" x14ac:dyDescent="0.2">
      <c r="A368" s="2">
        <v>25263</v>
      </c>
      <c r="G368" s="5">
        <f>SUMIFS('Party Series Data'!$E:$E,'Party Series Data'!$A:$A,'Administration Series Data'!$A368,'Party Series Data'!$D:$D,'Administration Series Data'!G$2)</f>
        <v>206000</v>
      </c>
    </row>
    <row r="369" spans="1:7" x14ac:dyDescent="0.2">
      <c r="A369" s="2">
        <v>25294</v>
      </c>
      <c r="G369" s="5">
        <f>SUMIFS('Party Series Data'!$E:$E,'Party Series Data'!$A:$A,'Administration Series Data'!$A369,'Party Series Data'!$D:$D,'Administration Series Data'!G$2)</f>
        <v>167000</v>
      </c>
    </row>
    <row r="370" spans="1:7" x14ac:dyDescent="0.2">
      <c r="A370" s="2">
        <v>25324</v>
      </c>
      <c r="G370" s="5">
        <f>SUMIFS('Party Series Data'!$E:$E,'Party Series Data'!$A:$A,'Administration Series Data'!$A370,'Party Series Data'!$D:$D,'Administration Series Data'!G$2)</f>
        <v>256000</v>
      </c>
    </row>
    <row r="371" spans="1:7" x14ac:dyDescent="0.2">
      <c r="A371" s="2">
        <v>25355</v>
      </c>
      <c r="G371" s="5">
        <f>SUMIFS('Party Series Data'!$E:$E,'Party Series Data'!$A:$A,'Administration Series Data'!$A371,'Party Series Data'!$D:$D,'Administration Series Data'!G$2)</f>
        <v>308000</v>
      </c>
    </row>
    <row r="372" spans="1:7" x14ac:dyDescent="0.2">
      <c r="A372" s="2">
        <v>25385</v>
      </c>
      <c r="G372" s="5">
        <f>SUMIFS('Party Series Data'!$E:$E,'Party Series Data'!$A:$A,'Administration Series Data'!$A372,'Party Series Data'!$D:$D,'Administration Series Data'!G$2)</f>
        <v>93000</v>
      </c>
    </row>
    <row r="373" spans="1:7" x14ac:dyDescent="0.2">
      <c r="A373" s="2">
        <v>25416</v>
      </c>
      <c r="G373" s="5">
        <f>SUMIFS('Party Series Data'!$E:$E,'Party Series Data'!$A:$A,'Administration Series Data'!$A373,'Party Series Data'!$D:$D,'Administration Series Data'!G$2)</f>
        <v>279000</v>
      </c>
    </row>
    <row r="374" spans="1:7" x14ac:dyDescent="0.2">
      <c r="A374" s="2">
        <v>25447</v>
      </c>
      <c r="G374" s="5">
        <f>SUMIFS('Party Series Data'!$E:$E,'Party Series Data'!$A:$A,'Administration Series Data'!$A374,'Party Series Data'!$D:$D,'Administration Series Data'!G$2)</f>
        <v>-94000</v>
      </c>
    </row>
    <row r="375" spans="1:7" x14ac:dyDescent="0.2">
      <c r="A375" s="2">
        <v>25477</v>
      </c>
      <c r="G375" s="5">
        <f>SUMIFS('Party Series Data'!$E:$E,'Party Series Data'!$A:$A,'Administration Series Data'!$A375,'Party Series Data'!$D:$D,'Administration Series Data'!G$2)</f>
        <v>207000</v>
      </c>
    </row>
    <row r="376" spans="1:7" x14ac:dyDescent="0.2">
      <c r="A376" s="2">
        <v>25508</v>
      </c>
      <c r="G376" s="5">
        <f>SUMIFS('Party Series Data'!$E:$E,'Party Series Data'!$A:$A,'Administration Series Data'!$A376,'Party Series Data'!$D:$D,'Administration Series Data'!G$2)</f>
        <v>-35000</v>
      </c>
    </row>
    <row r="377" spans="1:7" x14ac:dyDescent="0.2">
      <c r="A377" s="2">
        <v>25538</v>
      </c>
      <c r="G377" s="5">
        <f>SUMIFS('Party Series Data'!$E:$E,'Party Series Data'!$A:$A,'Administration Series Data'!$A377,'Party Series Data'!$D:$D,'Administration Series Data'!G$2)</f>
        <v>155000</v>
      </c>
    </row>
    <row r="378" spans="1:7" x14ac:dyDescent="0.2">
      <c r="A378" s="2">
        <v>25569</v>
      </c>
      <c r="G378" s="5">
        <f>SUMIFS('Party Series Data'!$E:$E,'Party Series Data'!$A:$A,'Administration Series Data'!$A378,'Party Series Data'!$D:$D,'Administration Series Data'!G$2)</f>
        <v>-65000</v>
      </c>
    </row>
    <row r="379" spans="1:7" x14ac:dyDescent="0.2">
      <c r="A379" s="2">
        <v>25600</v>
      </c>
      <c r="G379" s="5">
        <f>SUMIFS('Party Series Data'!$E:$E,'Party Series Data'!$A:$A,'Administration Series Data'!$A379,'Party Series Data'!$D:$D,'Administration Series Data'!G$2)</f>
        <v>129000</v>
      </c>
    </row>
    <row r="380" spans="1:7" x14ac:dyDescent="0.2">
      <c r="A380" s="2">
        <v>25628</v>
      </c>
      <c r="G380" s="5">
        <f>SUMIFS('Party Series Data'!$E:$E,'Party Series Data'!$A:$A,'Administration Series Data'!$A380,'Party Series Data'!$D:$D,'Administration Series Data'!G$2)</f>
        <v>146000</v>
      </c>
    </row>
    <row r="381" spans="1:7" x14ac:dyDescent="0.2">
      <c r="A381" s="2">
        <v>25659</v>
      </c>
      <c r="G381" s="5">
        <f>SUMIFS('Party Series Data'!$E:$E,'Party Series Data'!$A:$A,'Administration Series Data'!$A381,'Party Series Data'!$D:$D,'Administration Series Data'!G$2)</f>
        <v>-103000</v>
      </c>
    </row>
    <row r="382" spans="1:7" x14ac:dyDescent="0.2">
      <c r="A382" s="2">
        <v>25689</v>
      </c>
      <c r="G382" s="5">
        <f>SUMIFS('Party Series Data'!$E:$E,'Party Series Data'!$A:$A,'Administration Series Data'!$A382,'Party Series Data'!$D:$D,'Administration Series Data'!G$2)</f>
        <v>-224000</v>
      </c>
    </row>
    <row r="383" spans="1:7" x14ac:dyDescent="0.2">
      <c r="A383" s="2">
        <v>25720</v>
      </c>
      <c r="G383" s="5">
        <f>SUMIFS('Party Series Data'!$E:$E,'Party Series Data'!$A:$A,'Administration Series Data'!$A383,'Party Series Data'!$D:$D,'Administration Series Data'!G$2)</f>
        <v>-95000</v>
      </c>
    </row>
    <row r="384" spans="1:7" x14ac:dyDescent="0.2">
      <c r="A384" s="2">
        <v>25750</v>
      </c>
      <c r="G384" s="5">
        <f>SUMIFS('Party Series Data'!$E:$E,'Party Series Data'!$A:$A,'Administration Series Data'!$A384,'Party Series Data'!$D:$D,'Administration Series Data'!G$2)</f>
        <v>24000</v>
      </c>
    </row>
    <row r="385" spans="1:7" x14ac:dyDescent="0.2">
      <c r="A385" s="2">
        <v>25781</v>
      </c>
      <c r="G385" s="5">
        <f>SUMIFS('Party Series Data'!$E:$E,'Party Series Data'!$A:$A,'Administration Series Data'!$A385,'Party Series Data'!$D:$D,'Administration Series Data'!G$2)</f>
        <v>-116000</v>
      </c>
    </row>
    <row r="386" spans="1:7" x14ac:dyDescent="0.2">
      <c r="A386" s="2">
        <v>25812</v>
      </c>
      <c r="G386" s="5">
        <f>SUMIFS('Party Series Data'!$E:$E,'Party Series Data'!$A:$A,'Administration Series Data'!$A386,'Party Series Data'!$D:$D,'Administration Series Data'!G$2)</f>
        <v>7000</v>
      </c>
    </row>
    <row r="387" spans="1:7" x14ac:dyDescent="0.2">
      <c r="A387" s="2">
        <v>25842</v>
      </c>
      <c r="G387" s="5">
        <f>SUMIFS('Party Series Data'!$E:$E,'Party Series Data'!$A:$A,'Administration Series Data'!$A387,'Party Series Data'!$D:$D,'Administration Series Data'!G$2)</f>
        <v>-423000</v>
      </c>
    </row>
    <row r="388" spans="1:7" x14ac:dyDescent="0.2">
      <c r="A388" s="2">
        <v>25873</v>
      </c>
      <c r="G388" s="5">
        <f>SUMIFS('Party Series Data'!$E:$E,'Party Series Data'!$A:$A,'Administration Series Data'!$A388,'Party Series Data'!$D:$D,'Administration Series Data'!G$2)</f>
        <v>-112000</v>
      </c>
    </row>
    <row r="389" spans="1:7" x14ac:dyDescent="0.2">
      <c r="A389" s="2">
        <v>25903</v>
      </c>
      <c r="G389" s="5">
        <f>SUMIFS('Party Series Data'!$E:$E,'Party Series Data'!$A:$A,'Administration Series Data'!$A389,'Party Series Data'!$D:$D,'Administration Series Data'!G$2)</f>
        <v>383000</v>
      </c>
    </row>
    <row r="390" spans="1:7" x14ac:dyDescent="0.2">
      <c r="A390" s="2">
        <v>25934</v>
      </c>
      <c r="G390" s="5">
        <f>SUMIFS('Party Series Data'!$E:$E,'Party Series Data'!$A:$A,'Administration Series Data'!$A390,'Party Series Data'!$D:$D,'Administration Series Data'!G$2)</f>
        <v>73000</v>
      </c>
    </row>
    <row r="391" spans="1:7" x14ac:dyDescent="0.2">
      <c r="A391" s="2">
        <v>25965</v>
      </c>
      <c r="G391" s="5">
        <f>SUMIFS('Party Series Data'!$E:$E,'Party Series Data'!$A:$A,'Administration Series Data'!$A391,'Party Series Data'!$D:$D,'Administration Series Data'!G$2)</f>
        <v>-58000</v>
      </c>
    </row>
    <row r="392" spans="1:7" x14ac:dyDescent="0.2">
      <c r="A392" s="2">
        <v>25993</v>
      </c>
      <c r="G392" s="5">
        <f>SUMIFS('Party Series Data'!$E:$E,'Party Series Data'!$A:$A,'Administration Series Data'!$A392,'Party Series Data'!$D:$D,'Administration Series Data'!G$2)</f>
        <v>53000</v>
      </c>
    </row>
    <row r="393" spans="1:7" x14ac:dyDescent="0.2">
      <c r="A393" s="2">
        <v>26024</v>
      </c>
      <c r="G393" s="5">
        <f>SUMIFS('Party Series Data'!$E:$E,'Party Series Data'!$A:$A,'Administration Series Data'!$A393,'Party Series Data'!$D:$D,'Administration Series Data'!G$2)</f>
        <v>176000</v>
      </c>
    </row>
    <row r="394" spans="1:7" x14ac:dyDescent="0.2">
      <c r="A394" s="2">
        <v>26054</v>
      </c>
      <c r="G394" s="5">
        <f>SUMIFS('Party Series Data'!$E:$E,'Party Series Data'!$A:$A,'Administration Series Data'!$A394,'Party Series Data'!$D:$D,'Administration Series Data'!G$2)</f>
        <v>211000</v>
      </c>
    </row>
    <row r="395" spans="1:7" x14ac:dyDescent="0.2">
      <c r="A395" s="2">
        <v>26085</v>
      </c>
      <c r="G395" s="5">
        <f>SUMIFS('Party Series Data'!$E:$E,'Party Series Data'!$A:$A,'Administration Series Data'!$A395,'Party Series Data'!$D:$D,'Administration Series Data'!G$2)</f>
        <v>7000</v>
      </c>
    </row>
    <row r="396" spans="1:7" x14ac:dyDescent="0.2">
      <c r="A396" s="2">
        <v>26115</v>
      </c>
      <c r="G396" s="5">
        <f>SUMIFS('Party Series Data'!$E:$E,'Party Series Data'!$A:$A,'Administration Series Data'!$A396,'Party Series Data'!$D:$D,'Administration Series Data'!G$2)</f>
        <v>61000</v>
      </c>
    </row>
    <row r="397" spans="1:7" x14ac:dyDescent="0.2">
      <c r="A397" s="2">
        <v>26146</v>
      </c>
      <c r="G397" s="5">
        <f>SUMIFS('Party Series Data'!$E:$E,'Party Series Data'!$A:$A,'Administration Series Data'!$A397,'Party Series Data'!$D:$D,'Administration Series Data'!G$2)</f>
        <v>58000</v>
      </c>
    </row>
    <row r="398" spans="1:7" x14ac:dyDescent="0.2">
      <c r="A398" s="2">
        <v>26177</v>
      </c>
      <c r="G398" s="5">
        <f>SUMIFS('Party Series Data'!$E:$E,'Party Series Data'!$A:$A,'Administration Series Data'!$A398,'Party Series Data'!$D:$D,'Administration Series Data'!G$2)</f>
        <v>241000</v>
      </c>
    </row>
    <row r="399" spans="1:7" x14ac:dyDescent="0.2">
      <c r="A399" s="2">
        <v>26207</v>
      </c>
      <c r="G399" s="5">
        <f>SUMIFS('Party Series Data'!$E:$E,'Party Series Data'!$A:$A,'Administration Series Data'!$A399,'Party Series Data'!$D:$D,'Administration Series Data'!G$2)</f>
        <v>28000</v>
      </c>
    </row>
    <row r="400" spans="1:7" x14ac:dyDescent="0.2">
      <c r="A400" s="2">
        <v>26238</v>
      </c>
      <c r="G400" s="5">
        <f>SUMIFS('Party Series Data'!$E:$E,'Party Series Data'!$A:$A,'Administration Series Data'!$A400,'Party Series Data'!$D:$D,'Administration Series Data'!G$2)</f>
        <v>205000</v>
      </c>
    </row>
    <row r="401" spans="1:7" x14ac:dyDescent="0.2">
      <c r="A401" s="2">
        <v>26268</v>
      </c>
      <c r="G401" s="5">
        <f>SUMIFS('Party Series Data'!$E:$E,'Party Series Data'!$A:$A,'Administration Series Data'!$A401,'Party Series Data'!$D:$D,'Administration Series Data'!G$2)</f>
        <v>262000</v>
      </c>
    </row>
    <row r="402" spans="1:7" x14ac:dyDescent="0.2">
      <c r="A402" s="2">
        <v>26299</v>
      </c>
      <c r="G402" s="5">
        <f>SUMIFS('Party Series Data'!$E:$E,'Party Series Data'!$A:$A,'Administration Series Data'!$A402,'Party Series Data'!$D:$D,'Administration Series Data'!G$2)</f>
        <v>332000</v>
      </c>
    </row>
    <row r="403" spans="1:7" x14ac:dyDescent="0.2">
      <c r="A403" s="2">
        <v>26330</v>
      </c>
      <c r="G403" s="5">
        <f>SUMIFS('Party Series Data'!$E:$E,'Party Series Data'!$A:$A,'Administration Series Data'!$A403,'Party Series Data'!$D:$D,'Administration Series Data'!G$2)</f>
        <v>207000</v>
      </c>
    </row>
    <row r="404" spans="1:7" x14ac:dyDescent="0.2">
      <c r="A404" s="2">
        <v>26359</v>
      </c>
      <c r="G404" s="5">
        <f>SUMIFS('Party Series Data'!$E:$E,'Party Series Data'!$A:$A,'Administration Series Data'!$A404,'Party Series Data'!$D:$D,'Administration Series Data'!G$2)</f>
        <v>296000</v>
      </c>
    </row>
    <row r="405" spans="1:7" x14ac:dyDescent="0.2">
      <c r="A405" s="2">
        <v>26390</v>
      </c>
      <c r="G405" s="5">
        <f>SUMIFS('Party Series Data'!$E:$E,'Party Series Data'!$A:$A,'Administration Series Data'!$A405,'Party Series Data'!$D:$D,'Administration Series Data'!G$2)</f>
        <v>218000</v>
      </c>
    </row>
    <row r="406" spans="1:7" x14ac:dyDescent="0.2">
      <c r="A406" s="2">
        <v>26420</v>
      </c>
      <c r="G406" s="5">
        <f>SUMIFS('Party Series Data'!$E:$E,'Party Series Data'!$A:$A,'Administration Series Data'!$A406,'Party Series Data'!$D:$D,'Administration Series Data'!G$2)</f>
        <v>307000</v>
      </c>
    </row>
    <row r="407" spans="1:7" x14ac:dyDescent="0.2">
      <c r="A407" s="2">
        <v>26451</v>
      </c>
      <c r="G407" s="5">
        <f>SUMIFS('Party Series Data'!$E:$E,'Party Series Data'!$A:$A,'Administration Series Data'!$A407,'Party Series Data'!$D:$D,'Administration Series Data'!G$2)</f>
        <v>289000</v>
      </c>
    </row>
    <row r="408" spans="1:7" x14ac:dyDescent="0.2">
      <c r="A408" s="2">
        <v>26481</v>
      </c>
      <c r="G408" s="5">
        <f>SUMIFS('Party Series Data'!$E:$E,'Party Series Data'!$A:$A,'Administration Series Data'!$A408,'Party Series Data'!$D:$D,'Administration Series Data'!G$2)</f>
        <v>-49000</v>
      </c>
    </row>
    <row r="409" spans="1:7" x14ac:dyDescent="0.2">
      <c r="A409" s="2">
        <v>26512</v>
      </c>
      <c r="G409" s="5">
        <f>SUMIFS('Party Series Data'!$E:$E,'Party Series Data'!$A:$A,'Administration Series Data'!$A409,'Party Series Data'!$D:$D,'Administration Series Data'!G$2)</f>
        <v>432000</v>
      </c>
    </row>
    <row r="410" spans="1:7" x14ac:dyDescent="0.2">
      <c r="A410" s="2">
        <v>26543</v>
      </c>
      <c r="G410" s="5">
        <f>SUMIFS('Party Series Data'!$E:$E,'Party Series Data'!$A:$A,'Administration Series Data'!$A410,'Party Series Data'!$D:$D,'Administration Series Data'!G$2)</f>
        <v>123000</v>
      </c>
    </row>
    <row r="411" spans="1:7" x14ac:dyDescent="0.2">
      <c r="A411" s="2">
        <v>26573</v>
      </c>
      <c r="G411" s="5">
        <f>SUMIFS('Party Series Data'!$E:$E,'Party Series Data'!$A:$A,'Administration Series Data'!$A411,'Party Series Data'!$D:$D,'Administration Series Data'!G$2)</f>
        <v>410000</v>
      </c>
    </row>
    <row r="412" spans="1:7" x14ac:dyDescent="0.2">
      <c r="A412" s="2">
        <v>26604</v>
      </c>
      <c r="G412" s="5">
        <f>SUMIFS('Party Series Data'!$E:$E,'Party Series Data'!$A:$A,'Administration Series Data'!$A412,'Party Series Data'!$D:$D,'Administration Series Data'!G$2)</f>
        <v>299000</v>
      </c>
    </row>
    <row r="413" spans="1:7" x14ac:dyDescent="0.2">
      <c r="A413" s="2">
        <v>26634</v>
      </c>
      <c r="G413" s="5">
        <f>SUMIFS('Party Series Data'!$E:$E,'Party Series Data'!$A:$A,'Administration Series Data'!$A413,'Party Series Data'!$D:$D,'Administration Series Data'!G$2)</f>
        <v>295000</v>
      </c>
    </row>
    <row r="414" spans="1:7" x14ac:dyDescent="0.2">
      <c r="A414" s="2">
        <v>26665</v>
      </c>
      <c r="G414" s="5">
        <f>SUMIFS('Party Series Data'!$E:$E,'Party Series Data'!$A:$A,'Administration Series Data'!$A414,'Party Series Data'!$D:$D,'Administration Series Data'!G$2)</f>
        <v>349000</v>
      </c>
    </row>
    <row r="415" spans="1:7" x14ac:dyDescent="0.2">
      <c r="A415" s="2">
        <v>26696</v>
      </c>
      <c r="G415" s="5">
        <f>SUMIFS('Party Series Data'!$E:$E,'Party Series Data'!$A:$A,'Administration Series Data'!$A415,'Party Series Data'!$D:$D,'Administration Series Data'!G$2)</f>
        <v>397000</v>
      </c>
    </row>
    <row r="416" spans="1:7" x14ac:dyDescent="0.2">
      <c r="A416" s="2">
        <v>26724</v>
      </c>
      <c r="G416" s="5">
        <f>SUMIFS('Party Series Data'!$E:$E,'Party Series Data'!$A:$A,'Administration Series Data'!$A416,'Party Series Data'!$D:$D,'Administration Series Data'!G$2)</f>
        <v>270000</v>
      </c>
    </row>
    <row r="417" spans="1:8" x14ac:dyDescent="0.2">
      <c r="A417" s="2">
        <v>26755</v>
      </c>
      <c r="G417" s="5">
        <f>SUMIFS('Party Series Data'!$E:$E,'Party Series Data'!$A:$A,'Administration Series Data'!$A417,'Party Series Data'!$D:$D,'Administration Series Data'!G$2)</f>
        <v>171000</v>
      </c>
    </row>
    <row r="418" spans="1:8" x14ac:dyDescent="0.2">
      <c r="A418" s="2">
        <v>26785</v>
      </c>
      <c r="G418" s="5">
        <f>SUMIFS('Party Series Data'!$E:$E,'Party Series Data'!$A:$A,'Administration Series Data'!$A418,'Party Series Data'!$D:$D,'Administration Series Data'!G$2)</f>
        <v>193000</v>
      </c>
    </row>
    <row r="419" spans="1:8" x14ac:dyDescent="0.2">
      <c r="A419" s="2">
        <v>26816</v>
      </c>
      <c r="G419" s="5">
        <f>SUMIFS('Party Series Data'!$E:$E,'Party Series Data'!$A:$A,'Administration Series Data'!$A419,'Party Series Data'!$D:$D,'Administration Series Data'!G$2)</f>
        <v>239000</v>
      </c>
    </row>
    <row r="420" spans="1:8" x14ac:dyDescent="0.2">
      <c r="A420" s="2">
        <v>26846</v>
      </c>
      <c r="G420" s="5">
        <f>SUMIFS('Party Series Data'!$E:$E,'Party Series Data'!$A:$A,'Administration Series Data'!$A420,'Party Series Data'!$D:$D,'Administration Series Data'!G$2)</f>
        <v>26000</v>
      </c>
    </row>
    <row r="421" spans="1:8" x14ac:dyDescent="0.2">
      <c r="A421" s="2">
        <v>26877</v>
      </c>
      <c r="G421" s="5">
        <f>SUMIFS('Party Series Data'!$E:$E,'Party Series Data'!$A:$A,'Administration Series Data'!$A421,'Party Series Data'!$D:$D,'Administration Series Data'!G$2)</f>
        <v>255000</v>
      </c>
    </row>
    <row r="422" spans="1:8" x14ac:dyDescent="0.2">
      <c r="A422" s="2">
        <v>26908</v>
      </c>
      <c r="G422" s="5">
        <f>SUMIFS('Party Series Data'!$E:$E,'Party Series Data'!$A:$A,'Administration Series Data'!$A422,'Party Series Data'!$D:$D,'Administration Series Data'!G$2)</f>
        <v>108000</v>
      </c>
    </row>
    <row r="423" spans="1:8" x14ac:dyDescent="0.2">
      <c r="A423" s="2">
        <v>26938</v>
      </c>
      <c r="G423" s="5">
        <f>SUMIFS('Party Series Data'!$E:$E,'Party Series Data'!$A:$A,'Administration Series Data'!$A423,'Party Series Data'!$D:$D,'Administration Series Data'!G$2)</f>
        <v>331000</v>
      </c>
    </row>
    <row r="424" spans="1:8" x14ac:dyDescent="0.2">
      <c r="A424" s="2">
        <v>26969</v>
      </c>
      <c r="G424" s="5">
        <f>SUMIFS('Party Series Data'!$E:$E,'Party Series Data'!$A:$A,'Administration Series Data'!$A424,'Party Series Data'!$D:$D,'Administration Series Data'!G$2)</f>
        <v>313000</v>
      </c>
    </row>
    <row r="425" spans="1:8" x14ac:dyDescent="0.2">
      <c r="A425" s="2">
        <v>26999</v>
      </c>
      <c r="G425" s="5">
        <f>SUMIFS('Party Series Data'!$E:$E,'Party Series Data'!$A:$A,'Administration Series Data'!$A425,'Party Series Data'!$D:$D,'Administration Series Data'!G$2)</f>
        <v>111000</v>
      </c>
    </row>
    <row r="426" spans="1:8" x14ac:dyDescent="0.2">
      <c r="A426" s="2">
        <v>27030</v>
      </c>
      <c r="H426" s="5">
        <f>SUMIFS('Party Series Data'!$E:$E,'Party Series Data'!$A:$A,'Administration Series Data'!$A426,'Party Series Data'!$D:$D,'Administration Series Data'!H$2)</f>
        <v>69000</v>
      </c>
    </row>
    <row r="427" spans="1:8" x14ac:dyDescent="0.2">
      <c r="A427" s="2">
        <v>27061</v>
      </c>
      <c r="H427" s="5">
        <f>SUMIFS('Party Series Data'!$E:$E,'Party Series Data'!$A:$A,'Administration Series Data'!$A427,'Party Series Data'!$D:$D,'Administration Series Data'!H$2)</f>
        <v>154000</v>
      </c>
    </row>
    <row r="428" spans="1:8" x14ac:dyDescent="0.2">
      <c r="A428" s="2">
        <v>27089</v>
      </c>
      <c r="H428" s="5">
        <f>SUMIFS('Party Series Data'!$E:$E,'Party Series Data'!$A:$A,'Administration Series Data'!$A428,'Party Series Data'!$D:$D,'Administration Series Data'!H$2)</f>
        <v>42000</v>
      </c>
    </row>
    <row r="429" spans="1:8" x14ac:dyDescent="0.2">
      <c r="A429" s="2">
        <v>27120</v>
      </c>
      <c r="H429" s="5">
        <f>SUMIFS('Party Series Data'!$E:$E,'Party Series Data'!$A:$A,'Administration Series Data'!$A429,'Party Series Data'!$D:$D,'Administration Series Data'!H$2)</f>
        <v>86000</v>
      </c>
    </row>
    <row r="430" spans="1:8" x14ac:dyDescent="0.2">
      <c r="A430" s="2">
        <v>27150</v>
      </c>
      <c r="H430" s="5">
        <f>SUMIFS('Party Series Data'!$E:$E,'Party Series Data'!$A:$A,'Administration Series Data'!$A430,'Party Series Data'!$D:$D,'Administration Series Data'!H$2)</f>
        <v>167000</v>
      </c>
    </row>
    <row r="431" spans="1:8" x14ac:dyDescent="0.2">
      <c r="A431" s="2">
        <v>27181</v>
      </c>
      <c r="H431" s="5">
        <f>SUMIFS('Party Series Data'!$E:$E,'Party Series Data'!$A:$A,'Administration Series Data'!$A431,'Party Series Data'!$D:$D,'Administration Series Data'!H$2)</f>
        <v>55000</v>
      </c>
    </row>
    <row r="432" spans="1:8" x14ac:dyDescent="0.2">
      <c r="A432" s="2">
        <v>27211</v>
      </c>
      <c r="H432" s="5">
        <f>SUMIFS('Party Series Data'!$E:$E,'Party Series Data'!$A:$A,'Administration Series Data'!$A432,'Party Series Data'!$D:$D,'Administration Series Data'!H$2)</f>
        <v>32000</v>
      </c>
    </row>
    <row r="433" spans="1:8" x14ac:dyDescent="0.2">
      <c r="A433" s="2">
        <v>27242</v>
      </c>
      <c r="H433" s="5">
        <f>SUMIFS('Party Series Data'!$E:$E,'Party Series Data'!$A:$A,'Administration Series Data'!$A433,'Party Series Data'!$D:$D,'Administration Series Data'!H$2)</f>
        <v>-17000</v>
      </c>
    </row>
    <row r="434" spans="1:8" x14ac:dyDescent="0.2">
      <c r="A434" s="2">
        <v>27273</v>
      </c>
      <c r="H434" s="5">
        <f>SUMIFS('Party Series Data'!$E:$E,'Party Series Data'!$A:$A,'Administration Series Data'!$A434,'Party Series Data'!$D:$D,'Administration Series Data'!H$2)</f>
        <v>-9000</v>
      </c>
    </row>
    <row r="435" spans="1:8" x14ac:dyDescent="0.2">
      <c r="A435" s="2">
        <v>27303</v>
      </c>
      <c r="H435" s="5">
        <f>SUMIFS('Party Series Data'!$E:$E,'Party Series Data'!$A:$A,'Administration Series Data'!$A435,'Party Series Data'!$D:$D,'Administration Series Data'!H$2)</f>
        <v>20000</v>
      </c>
    </row>
    <row r="436" spans="1:8" x14ac:dyDescent="0.2">
      <c r="A436" s="2">
        <v>27334</v>
      </c>
      <c r="H436" s="5">
        <f>SUMIFS('Party Series Data'!$E:$E,'Party Series Data'!$A:$A,'Administration Series Data'!$A436,'Party Series Data'!$D:$D,'Administration Series Data'!H$2)</f>
        <v>-365000</v>
      </c>
    </row>
    <row r="437" spans="1:8" x14ac:dyDescent="0.2">
      <c r="A437" s="2">
        <v>27364</v>
      </c>
      <c r="H437" s="5">
        <f>SUMIFS('Party Series Data'!$E:$E,'Party Series Data'!$A:$A,'Administration Series Data'!$A437,'Party Series Data'!$D:$D,'Administration Series Data'!H$2)</f>
        <v>-613000</v>
      </c>
    </row>
    <row r="438" spans="1:8" x14ac:dyDescent="0.2">
      <c r="A438" s="2">
        <v>27395</v>
      </c>
      <c r="H438" s="5">
        <f>SUMIFS('Party Series Data'!$E:$E,'Party Series Data'!$A:$A,'Administration Series Data'!$A438,'Party Series Data'!$D:$D,'Administration Series Data'!H$2)</f>
        <v>-359000</v>
      </c>
    </row>
    <row r="439" spans="1:8" x14ac:dyDescent="0.2">
      <c r="A439" s="2">
        <v>27426</v>
      </c>
      <c r="H439" s="5">
        <f>SUMIFS('Party Series Data'!$E:$E,'Party Series Data'!$A:$A,'Administration Series Data'!$A439,'Party Series Data'!$D:$D,'Administration Series Data'!H$2)</f>
        <v>-375000</v>
      </c>
    </row>
    <row r="440" spans="1:8" x14ac:dyDescent="0.2">
      <c r="A440" s="2">
        <v>27454</v>
      </c>
      <c r="H440" s="5">
        <f>SUMIFS('Party Series Data'!$E:$E,'Party Series Data'!$A:$A,'Administration Series Data'!$A440,'Party Series Data'!$D:$D,'Administration Series Data'!H$2)</f>
        <v>-270000</v>
      </c>
    </row>
    <row r="441" spans="1:8" x14ac:dyDescent="0.2">
      <c r="A441" s="2">
        <v>27485</v>
      </c>
      <c r="H441" s="5">
        <f>SUMIFS('Party Series Data'!$E:$E,'Party Series Data'!$A:$A,'Administration Series Data'!$A441,'Party Series Data'!$D:$D,'Administration Series Data'!H$2)</f>
        <v>-188000</v>
      </c>
    </row>
    <row r="442" spans="1:8" x14ac:dyDescent="0.2">
      <c r="A442" s="2">
        <v>27515</v>
      </c>
      <c r="H442" s="5">
        <f>SUMIFS('Party Series Data'!$E:$E,'Party Series Data'!$A:$A,'Administration Series Data'!$A442,'Party Series Data'!$D:$D,'Administration Series Data'!H$2)</f>
        <v>164000</v>
      </c>
    </row>
    <row r="443" spans="1:8" x14ac:dyDescent="0.2">
      <c r="A443" s="2">
        <v>27546</v>
      </c>
      <c r="H443" s="5">
        <f>SUMIFS('Party Series Data'!$E:$E,'Party Series Data'!$A:$A,'Administration Series Data'!$A443,'Party Series Data'!$D:$D,'Administration Series Data'!H$2)</f>
        <v>-103000</v>
      </c>
    </row>
    <row r="444" spans="1:8" x14ac:dyDescent="0.2">
      <c r="A444" s="2">
        <v>27576</v>
      </c>
      <c r="H444" s="5">
        <f>SUMIFS('Party Series Data'!$E:$E,'Party Series Data'!$A:$A,'Administration Series Data'!$A444,'Party Series Data'!$D:$D,'Administration Series Data'!H$2)</f>
        <v>249000</v>
      </c>
    </row>
    <row r="445" spans="1:8" x14ac:dyDescent="0.2">
      <c r="A445" s="2">
        <v>27607</v>
      </c>
      <c r="H445" s="5">
        <f>SUMIFS('Party Series Data'!$E:$E,'Party Series Data'!$A:$A,'Administration Series Data'!$A445,'Party Series Data'!$D:$D,'Administration Series Data'!H$2)</f>
        <v>383000</v>
      </c>
    </row>
    <row r="446" spans="1:8" x14ac:dyDescent="0.2">
      <c r="A446" s="2">
        <v>27638</v>
      </c>
      <c r="H446" s="5">
        <f>SUMIFS('Party Series Data'!$E:$E,'Party Series Data'!$A:$A,'Administration Series Data'!$A446,'Party Series Data'!$D:$D,'Administration Series Data'!H$2)</f>
        <v>75000</v>
      </c>
    </row>
    <row r="447" spans="1:8" x14ac:dyDescent="0.2">
      <c r="A447" s="2">
        <v>27668</v>
      </c>
      <c r="H447" s="5">
        <f>SUMIFS('Party Series Data'!$E:$E,'Party Series Data'!$A:$A,'Administration Series Data'!$A447,'Party Series Data'!$D:$D,'Administration Series Data'!H$2)</f>
        <v>312000</v>
      </c>
    </row>
    <row r="448" spans="1:8" x14ac:dyDescent="0.2">
      <c r="A448" s="2">
        <v>27699</v>
      </c>
      <c r="H448" s="5">
        <f>SUMIFS('Party Series Data'!$E:$E,'Party Series Data'!$A:$A,'Administration Series Data'!$A448,'Party Series Data'!$D:$D,'Administration Series Data'!H$2)</f>
        <v>145000</v>
      </c>
    </row>
    <row r="449" spans="1:9" x14ac:dyDescent="0.2">
      <c r="A449" s="2">
        <v>27729</v>
      </c>
      <c r="H449" s="5">
        <f>SUMIFS('Party Series Data'!$E:$E,'Party Series Data'!$A:$A,'Administration Series Data'!$A449,'Party Series Data'!$D:$D,'Administration Series Data'!H$2)</f>
        <v>332000</v>
      </c>
    </row>
    <row r="450" spans="1:9" x14ac:dyDescent="0.2">
      <c r="A450" s="2">
        <v>27760</v>
      </c>
      <c r="H450" s="5">
        <f>SUMIFS('Party Series Data'!$E:$E,'Party Series Data'!$A:$A,'Administration Series Data'!$A450,'Party Series Data'!$D:$D,'Administration Series Data'!H$2)</f>
        <v>486000</v>
      </c>
    </row>
    <row r="451" spans="1:9" x14ac:dyDescent="0.2">
      <c r="A451" s="2">
        <v>27791</v>
      </c>
      <c r="H451" s="5">
        <f>SUMIFS('Party Series Data'!$E:$E,'Party Series Data'!$A:$A,'Administration Series Data'!$A451,'Party Series Data'!$D:$D,'Administration Series Data'!H$2)</f>
        <v>313000</v>
      </c>
    </row>
    <row r="452" spans="1:9" x14ac:dyDescent="0.2">
      <c r="A452" s="2">
        <v>27820</v>
      </c>
      <c r="H452" s="5">
        <f>SUMIFS('Party Series Data'!$E:$E,'Party Series Data'!$A:$A,'Administration Series Data'!$A452,'Party Series Data'!$D:$D,'Administration Series Data'!H$2)</f>
        <v>232000</v>
      </c>
    </row>
    <row r="453" spans="1:9" x14ac:dyDescent="0.2">
      <c r="A453" s="2">
        <v>27851</v>
      </c>
      <c r="H453" s="5">
        <f>SUMIFS('Party Series Data'!$E:$E,'Party Series Data'!$A:$A,'Administration Series Data'!$A453,'Party Series Data'!$D:$D,'Administration Series Data'!H$2)</f>
        <v>244000</v>
      </c>
    </row>
    <row r="454" spans="1:9" x14ac:dyDescent="0.2">
      <c r="A454" s="2">
        <v>27881</v>
      </c>
      <c r="H454" s="5">
        <f>SUMIFS('Party Series Data'!$E:$E,'Party Series Data'!$A:$A,'Administration Series Data'!$A454,'Party Series Data'!$D:$D,'Administration Series Data'!H$2)</f>
        <v>20000</v>
      </c>
    </row>
    <row r="455" spans="1:9" x14ac:dyDescent="0.2">
      <c r="A455" s="2">
        <v>27912</v>
      </c>
      <c r="H455" s="5">
        <f>SUMIFS('Party Series Data'!$E:$E,'Party Series Data'!$A:$A,'Administration Series Data'!$A455,'Party Series Data'!$D:$D,'Administration Series Data'!H$2)</f>
        <v>64000</v>
      </c>
    </row>
    <row r="456" spans="1:9" x14ac:dyDescent="0.2">
      <c r="A456" s="2">
        <v>27942</v>
      </c>
      <c r="H456" s="5">
        <f>SUMIFS('Party Series Data'!$E:$E,'Party Series Data'!$A:$A,'Administration Series Data'!$A456,'Party Series Data'!$D:$D,'Administration Series Data'!H$2)</f>
        <v>171000</v>
      </c>
    </row>
    <row r="457" spans="1:9" x14ac:dyDescent="0.2">
      <c r="A457" s="2">
        <v>27973</v>
      </c>
      <c r="H457" s="5">
        <f>SUMIFS('Party Series Data'!$E:$E,'Party Series Data'!$A:$A,'Administration Series Data'!$A457,'Party Series Data'!$D:$D,'Administration Series Data'!H$2)</f>
        <v>157000</v>
      </c>
    </row>
    <row r="458" spans="1:9" x14ac:dyDescent="0.2">
      <c r="A458" s="2">
        <v>28004</v>
      </c>
      <c r="H458" s="5">
        <f>SUMIFS('Party Series Data'!$E:$E,'Party Series Data'!$A:$A,'Administration Series Data'!$A458,'Party Series Data'!$D:$D,'Administration Series Data'!H$2)</f>
        <v>188000</v>
      </c>
    </row>
    <row r="459" spans="1:9" x14ac:dyDescent="0.2">
      <c r="A459" s="2">
        <v>28034</v>
      </c>
      <c r="H459" s="5">
        <f>SUMIFS('Party Series Data'!$E:$E,'Party Series Data'!$A:$A,'Administration Series Data'!$A459,'Party Series Data'!$D:$D,'Administration Series Data'!H$2)</f>
        <v>19000</v>
      </c>
    </row>
    <row r="460" spans="1:9" x14ac:dyDescent="0.2">
      <c r="A460" s="2">
        <v>28065</v>
      </c>
      <c r="H460" s="5">
        <f>SUMIFS('Party Series Data'!$E:$E,'Party Series Data'!$A:$A,'Administration Series Data'!$A460,'Party Series Data'!$D:$D,'Administration Series Data'!H$2)</f>
        <v>329000</v>
      </c>
    </row>
    <row r="461" spans="1:9" x14ac:dyDescent="0.2">
      <c r="A461" s="2">
        <v>28095</v>
      </c>
      <c r="H461" s="5">
        <f>SUMIFS('Party Series Data'!$E:$E,'Party Series Data'!$A:$A,'Administration Series Data'!$A461,'Party Series Data'!$D:$D,'Administration Series Data'!H$2)</f>
        <v>208000</v>
      </c>
    </row>
    <row r="462" spans="1:9" x14ac:dyDescent="0.2">
      <c r="A462" s="2">
        <v>28126</v>
      </c>
      <c r="I462" s="5">
        <f>SUMIFS('Party Series Data'!$E:$E,'Party Series Data'!$A:$A,'Administration Series Data'!$A462,'Party Series Data'!$D:$D,'Administration Series Data'!I$2)</f>
        <v>242000</v>
      </c>
    </row>
    <row r="463" spans="1:9" x14ac:dyDescent="0.2">
      <c r="A463" s="2">
        <v>28157</v>
      </c>
      <c r="I463" s="5">
        <f>SUMIFS('Party Series Data'!$E:$E,'Party Series Data'!$A:$A,'Administration Series Data'!$A463,'Party Series Data'!$D:$D,'Administration Series Data'!I$2)</f>
        <v>298000</v>
      </c>
    </row>
    <row r="464" spans="1:9" x14ac:dyDescent="0.2">
      <c r="A464" s="2">
        <v>28185</v>
      </c>
      <c r="I464" s="5">
        <f>SUMIFS('Party Series Data'!$E:$E,'Party Series Data'!$A:$A,'Administration Series Data'!$A464,'Party Series Data'!$D:$D,'Administration Series Data'!I$2)</f>
        <v>403000</v>
      </c>
    </row>
    <row r="465" spans="1:9" x14ac:dyDescent="0.2">
      <c r="A465" s="2">
        <v>28216</v>
      </c>
      <c r="I465" s="5">
        <f>SUMIFS('Party Series Data'!$E:$E,'Party Series Data'!$A:$A,'Administration Series Data'!$A465,'Party Series Data'!$D:$D,'Administration Series Data'!I$2)</f>
        <v>337000</v>
      </c>
    </row>
    <row r="466" spans="1:9" x14ac:dyDescent="0.2">
      <c r="A466" s="2">
        <v>28246</v>
      </c>
      <c r="I466" s="5">
        <f>SUMIFS('Party Series Data'!$E:$E,'Party Series Data'!$A:$A,'Administration Series Data'!$A466,'Party Series Data'!$D:$D,'Administration Series Data'!I$2)</f>
        <v>360000</v>
      </c>
    </row>
    <row r="467" spans="1:9" x14ac:dyDescent="0.2">
      <c r="A467" s="2">
        <v>28277</v>
      </c>
      <c r="I467" s="5">
        <f>SUMIFS('Party Series Data'!$E:$E,'Party Series Data'!$A:$A,'Administration Series Data'!$A467,'Party Series Data'!$D:$D,'Administration Series Data'!I$2)</f>
        <v>400000</v>
      </c>
    </row>
    <row r="468" spans="1:9" x14ac:dyDescent="0.2">
      <c r="A468" s="2">
        <v>28307</v>
      </c>
      <c r="I468" s="5">
        <f>SUMIFS('Party Series Data'!$E:$E,'Party Series Data'!$A:$A,'Administration Series Data'!$A468,'Party Series Data'!$D:$D,'Administration Series Data'!I$2)</f>
        <v>346000</v>
      </c>
    </row>
    <row r="469" spans="1:9" x14ac:dyDescent="0.2">
      <c r="A469" s="2">
        <v>28338</v>
      </c>
      <c r="I469" s="5">
        <f>SUMIFS('Party Series Data'!$E:$E,'Party Series Data'!$A:$A,'Administration Series Data'!$A469,'Party Series Data'!$D:$D,'Administration Series Data'!I$2)</f>
        <v>241000</v>
      </c>
    </row>
    <row r="470" spans="1:9" x14ac:dyDescent="0.2">
      <c r="A470" s="2">
        <v>28369</v>
      </c>
      <c r="I470" s="5">
        <f>SUMIFS('Party Series Data'!$E:$E,'Party Series Data'!$A:$A,'Administration Series Data'!$A470,'Party Series Data'!$D:$D,'Administration Series Data'!I$2)</f>
        <v>457000</v>
      </c>
    </row>
    <row r="471" spans="1:9" x14ac:dyDescent="0.2">
      <c r="A471" s="2">
        <v>28399</v>
      </c>
      <c r="I471" s="5">
        <f>SUMIFS('Party Series Data'!$E:$E,'Party Series Data'!$A:$A,'Administration Series Data'!$A471,'Party Series Data'!$D:$D,'Administration Series Data'!I$2)</f>
        <v>268000</v>
      </c>
    </row>
    <row r="472" spans="1:9" x14ac:dyDescent="0.2">
      <c r="A472" s="2">
        <v>28430</v>
      </c>
      <c r="I472" s="5">
        <f>SUMIFS('Party Series Data'!$E:$E,'Party Series Data'!$A:$A,'Administration Series Data'!$A472,'Party Series Data'!$D:$D,'Administration Series Data'!I$2)</f>
        <v>373000</v>
      </c>
    </row>
    <row r="473" spans="1:9" x14ac:dyDescent="0.2">
      <c r="A473" s="2">
        <v>28460</v>
      </c>
      <c r="I473" s="5">
        <f>SUMIFS('Party Series Data'!$E:$E,'Party Series Data'!$A:$A,'Administration Series Data'!$A473,'Party Series Data'!$D:$D,'Administration Series Data'!I$2)</f>
        <v>237000</v>
      </c>
    </row>
    <row r="474" spans="1:9" x14ac:dyDescent="0.2">
      <c r="A474" s="2">
        <v>28491</v>
      </c>
      <c r="I474" s="5">
        <f>SUMIFS('Party Series Data'!$E:$E,'Party Series Data'!$A:$A,'Administration Series Data'!$A474,'Party Series Data'!$D:$D,'Administration Series Data'!I$2)</f>
        <v>184000</v>
      </c>
    </row>
    <row r="475" spans="1:9" x14ac:dyDescent="0.2">
      <c r="A475" s="2">
        <v>28522</v>
      </c>
      <c r="I475" s="5">
        <f>SUMIFS('Party Series Data'!$E:$E,'Party Series Data'!$A:$A,'Administration Series Data'!$A475,'Party Series Data'!$D:$D,'Administration Series Data'!I$2)</f>
        <v>354000</v>
      </c>
    </row>
    <row r="476" spans="1:9" x14ac:dyDescent="0.2">
      <c r="A476" s="2">
        <v>28550</v>
      </c>
      <c r="I476" s="5">
        <f>SUMIFS('Party Series Data'!$E:$E,'Party Series Data'!$A:$A,'Administration Series Data'!$A476,'Party Series Data'!$D:$D,'Administration Series Data'!I$2)</f>
        <v>512000</v>
      </c>
    </row>
    <row r="477" spans="1:9" x14ac:dyDescent="0.2">
      <c r="A477" s="2">
        <v>28581</v>
      </c>
      <c r="I477" s="5">
        <f>SUMIFS('Party Series Data'!$E:$E,'Party Series Data'!$A:$A,'Administration Series Data'!$A477,'Party Series Data'!$D:$D,'Administration Series Data'!I$2)</f>
        <v>702000</v>
      </c>
    </row>
    <row r="478" spans="1:9" x14ac:dyDescent="0.2">
      <c r="A478" s="2">
        <v>28611</v>
      </c>
      <c r="I478" s="5">
        <f>SUMIFS('Party Series Data'!$E:$E,'Party Series Data'!$A:$A,'Administration Series Data'!$A478,'Party Series Data'!$D:$D,'Administration Series Data'!I$2)</f>
        <v>347000</v>
      </c>
    </row>
    <row r="479" spans="1:9" x14ac:dyDescent="0.2">
      <c r="A479" s="2">
        <v>28642</v>
      </c>
      <c r="I479" s="5">
        <f>SUMIFS('Party Series Data'!$E:$E,'Party Series Data'!$A:$A,'Administration Series Data'!$A479,'Party Series Data'!$D:$D,'Administration Series Data'!I$2)</f>
        <v>441000</v>
      </c>
    </row>
    <row r="480" spans="1:9" x14ac:dyDescent="0.2">
      <c r="A480" s="2">
        <v>28672</v>
      </c>
      <c r="I480" s="5">
        <f>SUMIFS('Party Series Data'!$E:$E,'Party Series Data'!$A:$A,'Administration Series Data'!$A480,'Party Series Data'!$D:$D,'Administration Series Data'!I$2)</f>
        <v>254000</v>
      </c>
    </row>
    <row r="481" spans="1:9" x14ac:dyDescent="0.2">
      <c r="A481" s="2">
        <v>28703</v>
      </c>
      <c r="I481" s="5">
        <f>SUMIFS('Party Series Data'!$E:$E,'Party Series Data'!$A:$A,'Administration Series Data'!$A481,'Party Series Data'!$D:$D,'Administration Series Data'!I$2)</f>
        <v>279000</v>
      </c>
    </row>
    <row r="482" spans="1:9" x14ac:dyDescent="0.2">
      <c r="A482" s="2">
        <v>28734</v>
      </c>
      <c r="I482" s="5">
        <f>SUMIFS('Party Series Data'!$E:$E,'Party Series Data'!$A:$A,'Administration Series Data'!$A482,'Party Series Data'!$D:$D,'Administration Series Data'!I$2)</f>
        <v>138000</v>
      </c>
    </row>
    <row r="483" spans="1:9" x14ac:dyDescent="0.2">
      <c r="A483" s="2">
        <v>28764</v>
      </c>
      <c r="I483" s="5">
        <f>SUMIFS('Party Series Data'!$E:$E,'Party Series Data'!$A:$A,'Administration Series Data'!$A483,'Party Series Data'!$D:$D,'Administration Series Data'!I$2)</f>
        <v>335000</v>
      </c>
    </row>
    <row r="484" spans="1:9" x14ac:dyDescent="0.2">
      <c r="A484" s="2">
        <v>28795</v>
      </c>
      <c r="I484" s="5">
        <f>SUMIFS('Party Series Data'!$E:$E,'Party Series Data'!$A:$A,'Administration Series Data'!$A484,'Party Series Data'!$D:$D,'Administration Series Data'!I$2)</f>
        <v>435000</v>
      </c>
    </row>
    <row r="485" spans="1:9" x14ac:dyDescent="0.2">
      <c r="A485" s="2">
        <v>28825</v>
      </c>
      <c r="I485" s="5">
        <f>SUMIFS('Party Series Data'!$E:$E,'Party Series Data'!$A:$A,'Administration Series Data'!$A485,'Party Series Data'!$D:$D,'Administration Series Data'!I$2)</f>
        <v>280000</v>
      </c>
    </row>
    <row r="486" spans="1:9" x14ac:dyDescent="0.2">
      <c r="A486" s="2">
        <v>28856</v>
      </c>
      <c r="I486" s="5">
        <f>SUMIFS('Party Series Data'!$E:$E,'Party Series Data'!$A:$A,'Administration Series Data'!$A486,'Party Series Data'!$D:$D,'Administration Series Data'!I$2)</f>
        <v>137000</v>
      </c>
    </row>
    <row r="487" spans="1:9" x14ac:dyDescent="0.2">
      <c r="A487" s="2">
        <v>28887</v>
      </c>
      <c r="I487" s="5">
        <f>SUMIFS('Party Series Data'!$E:$E,'Party Series Data'!$A:$A,'Administration Series Data'!$A487,'Party Series Data'!$D:$D,'Administration Series Data'!I$2)</f>
        <v>247000</v>
      </c>
    </row>
    <row r="488" spans="1:9" x14ac:dyDescent="0.2">
      <c r="A488" s="2">
        <v>28915</v>
      </c>
      <c r="I488" s="5">
        <f>SUMIFS('Party Series Data'!$E:$E,'Party Series Data'!$A:$A,'Administration Series Data'!$A488,'Party Series Data'!$D:$D,'Administration Series Data'!I$2)</f>
        <v>424000</v>
      </c>
    </row>
    <row r="489" spans="1:9" x14ac:dyDescent="0.2">
      <c r="A489" s="2">
        <v>28946</v>
      </c>
      <c r="I489" s="5">
        <f>SUMIFS('Party Series Data'!$E:$E,'Party Series Data'!$A:$A,'Administration Series Data'!$A489,'Party Series Data'!$D:$D,'Administration Series Data'!I$2)</f>
        <v>-62000</v>
      </c>
    </row>
    <row r="490" spans="1:9" x14ac:dyDescent="0.2">
      <c r="A490" s="2">
        <v>28976</v>
      </c>
      <c r="I490" s="5">
        <f>SUMIFS('Party Series Data'!$E:$E,'Party Series Data'!$A:$A,'Administration Series Data'!$A490,'Party Series Data'!$D:$D,'Administration Series Data'!I$2)</f>
        <v>372000</v>
      </c>
    </row>
    <row r="491" spans="1:9" x14ac:dyDescent="0.2">
      <c r="A491" s="2">
        <v>29007</v>
      </c>
      <c r="I491" s="5">
        <f>SUMIFS('Party Series Data'!$E:$E,'Party Series Data'!$A:$A,'Administration Series Data'!$A491,'Party Series Data'!$D:$D,'Administration Series Data'!I$2)</f>
        <v>319000</v>
      </c>
    </row>
    <row r="492" spans="1:9" x14ac:dyDescent="0.2">
      <c r="A492" s="2">
        <v>29037</v>
      </c>
      <c r="I492" s="5">
        <f>SUMIFS('Party Series Data'!$E:$E,'Party Series Data'!$A:$A,'Administration Series Data'!$A492,'Party Series Data'!$D:$D,'Administration Series Data'!I$2)</f>
        <v>109000</v>
      </c>
    </row>
    <row r="493" spans="1:9" x14ac:dyDescent="0.2">
      <c r="A493" s="2">
        <v>29068</v>
      </c>
      <c r="I493" s="5">
        <f>SUMIFS('Party Series Data'!$E:$E,'Party Series Data'!$A:$A,'Administration Series Data'!$A493,'Party Series Data'!$D:$D,'Administration Series Data'!I$2)</f>
        <v>83000</v>
      </c>
    </row>
    <row r="494" spans="1:9" x14ac:dyDescent="0.2">
      <c r="A494" s="2">
        <v>29099</v>
      </c>
      <c r="I494" s="5">
        <f>SUMIFS('Party Series Data'!$E:$E,'Party Series Data'!$A:$A,'Administration Series Data'!$A494,'Party Series Data'!$D:$D,'Administration Series Data'!I$2)</f>
        <v>27000</v>
      </c>
    </row>
    <row r="495" spans="1:9" x14ac:dyDescent="0.2">
      <c r="A495" s="2">
        <v>29129</v>
      </c>
      <c r="I495" s="5">
        <f>SUMIFS('Party Series Data'!$E:$E,'Party Series Data'!$A:$A,'Administration Series Data'!$A495,'Party Series Data'!$D:$D,'Administration Series Data'!I$2)</f>
        <v>154000</v>
      </c>
    </row>
    <row r="496" spans="1:9" x14ac:dyDescent="0.2">
      <c r="A496" s="2">
        <v>29160</v>
      </c>
      <c r="I496" s="5">
        <f>SUMIFS('Party Series Data'!$E:$E,'Party Series Data'!$A:$A,'Administration Series Data'!$A496,'Party Series Data'!$D:$D,'Administration Series Data'!I$2)</f>
        <v>92000</v>
      </c>
    </row>
    <row r="497" spans="1:10" x14ac:dyDescent="0.2">
      <c r="A497" s="2">
        <v>29190</v>
      </c>
      <c r="I497" s="5">
        <f>SUMIFS('Party Series Data'!$E:$E,'Party Series Data'!$A:$A,'Administration Series Data'!$A497,'Party Series Data'!$D:$D,'Administration Series Data'!I$2)</f>
        <v>99000</v>
      </c>
    </row>
    <row r="498" spans="1:10" x14ac:dyDescent="0.2">
      <c r="A498" s="2">
        <v>29221</v>
      </c>
      <c r="I498" s="5">
        <f>SUMIFS('Party Series Data'!$E:$E,'Party Series Data'!$A:$A,'Administration Series Data'!$A498,'Party Series Data'!$D:$D,'Administration Series Data'!I$2)</f>
        <v>128000</v>
      </c>
    </row>
    <row r="499" spans="1:10" x14ac:dyDescent="0.2">
      <c r="A499" s="2">
        <v>29252</v>
      </c>
      <c r="I499" s="5">
        <f>SUMIFS('Party Series Data'!$E:$E,'Party Series Data'!$A:$A,'Administration Series Data'!$A499,'Party Series Data'!$D:$D,'Administration Series Data'!I$2)</f>
        <v>83000</v>
      </c>
    </row>
    <row r="500" spans="1:10" x14ac:dyDescent="0.2">
      <c r="A500" s="2">
        <v>29281</v>
      </c>
      <c r="I500" s="5">
        <f>SUMIFS('Party Series Data'!$E:$E,'Party Series Data'!$A:$A,'Administration Series Data'!$A500,'Party Series Data'!$D:$D,'Administration Series Data'!I$2)</f>
        <v>111000</v>
      </c>
    </row>
    <row r="501" spans="1:10" x14ac:dyDescent="0.2">
      <c r="A501" s="2">
        <v>29312</v>
      </c>
      <c r="I501" s="5">
        <f>SUMIFS('Party Series Data'!$E:$E,'Party Series Data'!$A:$A,'Administration Series Data'!$A501,'Party Series Data'!$D:$D,'Administration Series Data'!I$2)</f>
        <v>-145000</v>
      </c>
    </row>
    <row r="502" spans="1:10" x14ac:dyDescent="0.2">
      <c r="A502" s="2">
        <v>29342</v>
      </c>
      <c r="I502" s="5">
        <f>SUMIFS('Party Series Data'!$E:$E,'Party Series Data'!$A:$A,'Administration Series Data'!$A502,'Party Series Data'!$D:$D,'Administration Series Data'!I$2)</f>
        <v>-429000</v>
      </c>
    </row>
    <row r="503" spans="1:10" x14ac:dyDescent="0.2">
      <c r="A503" s="2">
        <v>29373</v>
      </c>
      <c r="I503" s="5">
        <f>SUMIFS('Party Series Data'!$E:$E,'Party Series Data'!$A:$A,'Administration Series Data'!$A503,'Party Series Data'!$D:$D,'Administration Series Data'!I$2)</f>
        <v>-319000</v>
      </c>
    </row>
    <row r="504" spans="1:10" x14ac:dyDescent="0.2">
      <c r="A504" s="2">
        <v>29403</v>
      </c>
      <c r="I504" s="5">
        <f>SUMIFS('Party Series Data'!$E:$E,'Party Series Data'!$A:$A,'Administration Series Data'!$A504,'Party Series Data'!$D:$D,'Administration Series Data'!I$2)</f>
        <v>-261000</v>
      </c>
    </row>
    <row r="505" spans="1:10" x14ac:dyDescent="0.2">
      <c r="A505" s="2">
        <v>29434</v>
      </c>
      <c r="I505" s="5">
        <f>SUMIFS('Party Series Data'!$E:$E,'Party Series Data'!$A:$A,'Administration Series Data'!$A505,'Party Series Data'!$D:$D,'Administration Series Data'!I$2)</f>
        <v>259000</v>
      </c>
    </row>
    <row r="506" spans="1:10" x14ac:dyDescent="0.2">
      <c r="A506" s="2">
        <v>29465</v>
      </c>
      <c r="I506" s="5">
        <f>SUMIFS('Party Series Data'!$E:$E,'Party Series Data'!$A:$A,'Administration Series Data'!$A506,'Party Series Data'!$D:$D,'Administration Series Data'!I$2)</f>
        <v>114000</v>
      </c>
    </row>
    <row r="507" spans="1:10" x14ac:dyDescent="0.2">
      <c r="A507" s="2">
        <v>29495</v>
      </c>
      <c r="I507" s="5">
        <f>SUMIFS('Party Series Data'!$E:$E,'Party Series Data'!$A:$A,'Administration Series Data'!$A507,'Party Series Data'!$D:$D,'Administration Series Data'!I$2)</f>
        <v>277000</v>
      </c>
    </row>
    <row r="508" spans="1:10" x14ac:dyDescent="0.2">
      <c r="A508" s="2">
        <v>29526</v>
      </c>
      <c r="I508" s="5">
        <f>SUMIFS('Party Series Data'!$E:$E,'Party Series Data'!$A:$A,'Administration Series Data'!$A508,'Party Series Data'!$D:$D,'Administration Series Data'!I$2)</f>
        <v>257000</v>
      </c>
    </row>
    <row r="509" spans="1:10" x14ac:dyDescent="0.2">
      <c r="A509" s="2">
        <v>29556</v>
      </c>
      <c r="I509" s="5">
        <f>SUMIFS('Party Series Data'!$E:$E,'Party Series Data'!$A:$A,'Administration Series Data'!$A509,'Party Series Data'!$D:$D,'Administration Series Data'!I$2)</f>
        <v>196000</v>
      </c>
    </row>
    <row r="510" spans="1:10" x14ac:dyDescent="0.2">
      <c r="A510" s="2">
        <v>29587</v>
      </c>
      <c r="J510" s="5">
        <f>SUMIFS('Party Series Data'!$E:$E,'Party Series Data'!$A:$A,'Administration Series Data'!$A510,'Party Series Data'!$D:$D,'Administration Series Data'!J$2)</f>
        <v>90000</v>
      </c>
    </row>
    <row r="511" spans="1:10" x14ac:dyDescent="0.2">
      <c r="A511" s="2">
        <v>29618</v>
      </c>
      <c r="J511" s="5">
        <f>SUMIFS('Party Series Data'!$E:$E,'Party Series Data'!$A:$A,'Administration Series Data'!$A511,'Party Series Data'!$D:$D,'Administration Series Data'!J$2)</f>
        <v>72000</v>
      </c>
    </row>
    <row r="512" spans="1:10" x14ac:dyDescent="0.2">
      <c r="A512" s="2">
        <v>29646</v>
      </c>
      <c r="J512" s="5">
        <f>SUMIFS('Party Series Data'!$E:$E,'Party Series Data'!$A:$A,'Administration Series Data'!$A512,'Party Series Data'!$D:$D,'Administration Series Data'!J$2)</f>
        <v>105000</v>
      </c>
    </row>
    <row r="513" spans="1:10" x14ac:dyDescent="0.2">
      <c r="A513" s="2">
        <v>29677</v>
      </c>
      <c r="J513" s="5">
        <f>SUMIFS('Party Series Data'!$E:$E,'Party Series Data'!$A:$A,'Administration Series Data'!$A513,'Party Series Data'!$D:$D,'Administration Series Data'!J$2)</f>
        <v>73000</v>
      </c>
    </row>
    <row r="514" spans="1:10" x14ac:dyDescent="0.2">
      <c r="A514" s="2">
        <v>29707</v>
      </c>
      <c r="J514" s="5">
        <f>SUMIFS('Party Series Data'!$E:$E,'Party Series Data'!$A:$A,'Administration Series Data'!$A514,'Party Series Data'!$D:$D,'Administration Series Data'!J$2)</f>
        <v>13000</v>
      </c>
    </row>
    <row r="515" spans="1:10" x14ac:dyDescent="0.2">
      <c r="A515" s="2">
        <v>29738</v>
      </c>
      <c r="J515" s="5">
        <f>SUMIFS('Party Series Data'!$E:$E,'Party Series Data'!$A:$A,'Administration Series Data'!$A515,'Party Series Data'!$D:$D,'Administration Series Data'!J$2)</f>
        <v>194000</v>
      </c>
    </row>
    <row r="516" spans="1:10" x14ac:dyDescent="0.2">
      <c r="A516" s="2">
        <v>29768</v>
      </c>
      <c r="J516" s="5">
        <f>SUMIFS('Party Series Data'!$E:$E,'Party Series Data'!$A:$A,'Administration Series Data'!$A516,'Party Series Data'!$D:$D,'Administration Series Data'!J$2)</f>
        <v>111000</v>
      </c>
    </row>
    <row r="517" spans="1:10" x14ac:dyDescent="0.2">
      <c r="A517" s="2">
        <v>29799</v>
      </c>
      <c r="J517" s="5">
        <f>SUMIFS('Party Series Data'!$E:$E,'Party Series Data'!$A:$A,'Administration Series Data'!$A517,'Party Series Data'!$D:$D,'Administration Series Data'!J$2)</f>
        <v>-36000</v>
      </c>
    </row>
    <row r="518" spans="1:10" x14ac:dyDescent="0.2">
      <c r="A518" s="2">
        <v>29830</v>
      </c>
      <c r="J518" s="5">
        <f>SUMIFS('Party Series Data'!$E:$E,'Party Series Data'!$A:$A,'Administration Series Data'!$A518,'Party Series Data'!$D:$D,'Administration Series Data'!J$2)</f>
        <v>-88000</v>
      </c>
    </row>
    <row r="519" spans="1:10" x14ac:dyDescent="0.2">
      <c r="A519" s="2">
        <v>29860</v>
      </c>
      <c r="J519" s="5">
        <f>SUMIFS('Party Series Data'!$E:$E,'Party Series Data'!$A:$A,'Administration Series Data'!$A519,'Party Series Data'!$D:$D,'Administration Series Data'!J$2)</f>
        <v>-97000</v>
      </c>
    </row>
    <row r="520" spans="1:10" x14ac:dyDescent="0.2">
      <c r="A520" s="2">
        <v>29891</v>
      </c>
      <c r="J520" s="5">
        <f>SUMIFS('Party Series Data'!$E:$E,'Party Series Data'!$A:$A,'Administration Series Data'!$A520,'Party Series Data'!$D:$D,'Administration Series Data'!J$2)</f>
        <v>-209000</v>
      </c>
    </row>
    <row r="521" spans="1:10" x14ac:dyDescent="0.2">
      <c r="A521" s="2">
        <v>29921</v>
      </c>
      <c r="J521" s="5">
        <f>SUMIFS('Party Series Data'!$E:$E,'Party Series Data'!$A:$A,'Administration Series Data'!$A521,'Party Series Data'!$D:$D,'Administration Series Data'!J$2)</f>
        <v>-276000</v>
      </c>
    </row>
    <row r="522" spans="1:10" x14ac:dyDescent="0.2">
      <c r="A522" s="2">
        <v>29952</v>
      </c>
      <c r="J522" s="5">
        <f>SUMIFS('Party Series Data'!$E:$E,'Party Series Data'!$A:$A,'Administration Series Data'!$A522,'Party Series Data'!$D:$D,'Administration Series Data'!J$2)</f>
        <v>-330000</v>
      </c>
    </row>
    <row r="523" spans="1:10" x14ac:dyDescent="0.2">
      <c r="A523" s="2">
        <v>29983</v>
      </c>
      <c r="J523" s="5">
        <f>SUMIFS('Party Series Data'!$E:$E,'Party Series Data'!$A:$A,'Administration Series Data'!$A523,'Party Series Data'!$D:$D,'Administration Series Data'!J$2)</f>
        <v>-2000</v>
      </c>
    </row>
    <row r="524" spans="1:10" x14ac:dyDescent="0.2">
      <c r="A524" s="2">
        <v>30011</v>
      </c>
      <c r="J524" s="5">
        <f>SUMIFS('Party Series Data'!$E:$E,'Party Series Data'!$A:$A,'Administration Series Data'!$A524,'Party Series Data'!$D:$D,'Administration Series Data'!J$2)</f>
        <v>-129000</v>
      </c>
    </row>
    <row r="525" spans="1:10" x14ac:dyDescent="0.2">
      <c r="A525" s="2">
        <v>30042</v>
      </c>
      <c r="J525" s="5">
        <f>SUMIFS('Party Series Data'!$E:$E,'Party Series Data'!$A:$A,'Administration Series Data'!$A525,'Party Series Data'!$D:$D,'Administration Series Data'!J$2)</f>
        <v>-284000</v>
      </c>
    </row>
    <row r="526" spans="1:10" x14ac:dyDescent="0.2">
      <c r="A526" s="2">
        <v>30072</v>
      </c>
      <c r="J526" s="5">
        <f>SUMIFS('Party Series Data'!$E:$E,'Party Series Data'!$A:$A,'Administration Series Data'!$A526,'Party Series Data'!$D:$D,'Administration Series Data'!J$2)</f>
        <v>-43000</v>
      </c>
    </row>
    <row r="527" spans="1:10" x14ac:dyDescent="0.2">
      <c r="A527" s="2">
        <v>30103</v>
      </c>
      <c r="J527" s="5">
        <f>SUMIFS('Party Series Data'!$E:$E,'Party Series Data'!$A:$A,'Administration Series Data'!$A527,'Party Series Data'!$D:$D,'Administration Series Data'!J$2)</f>
        <v>-242000</v>
      </c>
    </row>
    <row r="528" spans="1:10" x14ac:dyDescent="0.2">
      <c r="A528" s="2">
        <v>30133</v>
      </c>
      <c r="J528" s="5">
        <f>SUMIFS('Party Series Data'!$E:$E,'Party Series Data'!$A:$A,'Administration Series Data'!$A528,'Party Series Data'!$D:$D,'Administration Series Data'!J$2)</f>
        <v>-344000</v>
      </c>
    </row>
    <row r="529" spans="1:10" x14ac:dyDescent="0.2">
      <c r="A529" s="2">
        <v>30164</v>
      </c>
      <c r="J529" s="5">
        <f>SUMIFS('Party Series Data'!$E:$E,'Party Series Data'!$A:$A,'Administration Series Data'!$A529,'Party Series Data'!$D:$D,'Administration Series Data'!J$2)</f>
        <v>-158000</v>
      </c>
    </row>
    <row r="530" spans="1:10" x14ac:dyDescent="0.2">
      <c r="A530" s="2">
        <v>30195</v>
      </c>
      <c r="J530" s="5">
        <f>SUMIFS('Party Series Data'!$E:$E,'Party Series Data'!$A:$A,'Administration Series Data'!$A530,'Party Series Data'!$D:$D,'Administration Series Data'!J$2)</f>
        <v>-180000</v>
      </c>
    </row>
    <row r="531" spans="1:10" x14ac:dyDescent="0.2">
      <c r="A531" s="2">
        <v>30225</v>
      </c>
      <c r="J531" s="5">
        <f>SUMIFS('Party Series Data'!$E:$E,'Party Series Data'!$A:$A,'Administration Series Data'!$A531,'Party Series Data'!$D:$D,'Administration Series Data'!J$2)</f>
        <v>-276000</v>
      </c>
    </row>
    <row r="532" spans="1:10" x14ac:dyDescent="0.2">
      <c r="A532" s="2">
        <v>30256</v>
      </c>
      <c r="J532" s="5">
        <f>SUMIFS('Party Series Data'!$E:$E,'Party Series Data'!$A:$A,'Administration Series Data'!$A532,'Party Series Data'!$D:$D,'Administration Series Data'!J$2)</f>
        <v>-121000</v>
      </c>
    </row>
    <row r="533" spans="1:10" x14ac:dyDescent="0.2">
      <c r="A533" s="2">
        <v>30286</v>
      </c>
      <c r="J533" s="5">
        <f>SUMIFS('Party Series Data'!$E:$E,'Party Series Data'!$A:$A,'Administration Series Data'!$A533,'Party Series Data'!$D:$D,'Administration Series Data'!J$2)</f>
        <v>-15000</v>
      </c>
    </row>
    <row r="534" spans="1:10" x14ac:dyDescent="0.2">
      <c r="A534" s="2">
        <v>30317</v>
      </c>
      <c r="J534" s="5">
        <f>SUMIFS('Party Series Data'!$E:$E,'Party Series Data'!$A:$A,'Administration Series Data'!$A534,'Party Series Data'!$D:$D,'Administration Series Data'!J$2)</f>
        <v>219000</v>
      </c>
    </row>
    <row r="535" spans="1:10" x14ac:dyDescent="0.2">
      <c r="A535" s="2">
        <v>30348</v>
      </c>
      <c r="J535" s="5">
        <f>SUMIFS('Party Series Data'!$E:$E,'Party Series Data'!$A:$A,'Administration Series Data'!$A535,'Party Series Data'!$D:$D,'Administration Series Data'!J$2)</f>
        <v>-73000</v>
      </c>
    </row>
    <row r="536" spans="1:10" x14ac:dyDescent="0.2">
      <c r="A536" s="2">
        <v>30376</v>
      </c>
      <c r="J536" s="5">
        <f>SUMIFS('Party Series Data'!$E:$E,'Party Series Data'!$A:$A,'Administration Series Data'!$A536,'Party Series Data'!$D:$D,'Administration Series Data'!J$2)</f>
        <v>173000</v>
      </c>
    </row>
    <row r="537" spans="1:10" x14ac:dyDescent="0.2">
      <c r="A537" s="2">
        <v>30407</v>
      </c>
      <c r="J537" s="5">
        <f>SUMIFS('Party Series Data'!$E:$E,'Party Series Data'!$A:$A,'Administration Series Data'!$A537,'Party Series Data'!$D:$D,'Administration Series Data'!J$2)</f>
        <v>274000</v>
      </c>
    </row>
    <row r="538" spans="1:10" x14ac:dyDescent="0.2">
      <c r="A538" s="2">
        <v>30437</v>
      </c>
      <c r="J538" s="5">
        <f>SUMIFS('Party Series Data'!$E:$E,'Party Series Data'!$A:$A,'Administration Series Data'!$A538,'Party Series Data'!$D:$D,'Administration Series Data'!J$2)</f>
        <v>280000</v>
      </c>
    </row>
    <row r="539" spans="1:10" x14ac:dyDescent="0.2">
      <c r="A539" s="2">
        <v>30468</v>
      </c>
      <c r="J539" s="5">
        <f>SUMIFS('Party Series Data'!$E:$E,'Party Series Data'!$A:$A,'Administration Series Data'!$A539,'Party Series Data'!$D:$D,'Administration Series Data'!J$2)</f>
        <v>377000</v>
      </c>
    </row>
    <row r="540" spans="1:10" x14ac:dyDescent="0.2">
      <c r="A540" s="2">
        <v>30498</v>
      </c>
      <c r="J540" s="5">
        <f>SUMIFS('Party Series Data'!$E:$E,'Party Series Data'!$A:$A,'Administration Series Data'!$A540,'Party Series Data'!$D:$D,'Administration Series Data'!J$2)</f>
        <v>416000</v>
      </c>
    </row>
    <row r="541" spans="1:10" x14ac:dyDescent="0.2">
      <c r="A541" s="2">
        <v>30529</v>
      </c>
      <c r="J541" s="5">
        <f>SUMIFS('Party Series Data'!$E:$E,'Party Series Data'!$A:$A,'Administration Series Data'!$A541,'Party Series Data'!$D:$D,'Administration Series Data'!J$2)</f>
        <v>-308000</v>
      </c>
    </row>
    <row r="542" spans="1:10" x14ac:dyDescent="0.2">
      <c r="A542" s="2">
        <v>30560</v>
      </c>
      <c r="J542" s="5">
        <f>SUMIFS('Party Series Data'!$E:$E,'Party Series Data'!$A:$A,'Administration Series Data'!$A542,'Party Series Data'!$D:$D,'Administration Series Data'!J$2)</f>
        <v>1118000</v>
      </c>
    </row>
    <row r="543" spans="1:10" x14ac:dyDescent="0.2">
      <c r="A543" s="2">
        <v>30590</v>
      </c>
      <c r="J543" s="5">
        <f>SUMIFS('Party Series Data'!$E:$E,'Party Series Data'!$A:$A,'Administration Series Data'!$A543,'Party Series Data'!$D:$D,'Administration Series Data'!J$2)</f>
        <v>273000</v>
      </c>
    </row>
    <row r="544" spans="1:10" x14ac:dyDescent="0.2">
      <c r="A544" s="2">
        <v>30621</v>
      </c>
      <c r="J544" s="5">
        <f>SUMIFS('Party Series Data'!$E:$E,'Party Series Data'!$A:$A,'Administration Series Data'!$A544,'Party Series Data'!$D:$D,'Administration Series Data'!J$2)</f>
        <v>355000</v>
      </c>
    </row>
    <row r="545" spans="1:10" x14ac:dyDescent="0.2">
      <c r="A545" s="2">
        <v>30651</v>
      </c>
      <c r="J545" s="5">
        <f>SUMIFS('Party Series Data'!$E:$E,'Party Series Data'!$A:$A,'Administration Series Data'!$A545,'Party Series Data'!$D:$D,'Administration Series Data'!J$2)</f>
        <v>355000</v>
      </c>
    </row>
    <row r="546" spans="1:10" x14ac:dyDescent="0.2">
      <c r="A546" s="2">
        <v>30682</v>
      </c>
      <c r="J546" s="5">
        <f>SUMIFS('Party Series Data'!$E:$E,'Party Series Data'!$A:$A,'Administration Series Data'!$A546,'Party Series Data'!$D:$D,'Administration Series Data'!J$2)</f>
        <v>443000</v>
      </c>
    </row>
    <row r="547" spans="1:10" x14ac:dyDescent="0.2">
      <c r="A547" s="2">
        <v>30713</v>
      </c>
      <c r="J547" s="5">
        <f>SUMIFS('Party Series Data'!$E:$E,'Party Series Data'!$A:$A,'Administration Series Data'!$A547,'Party Series Data'!$D:$D,'Administration Series Data'!J$2)</f>
        <v>484000</v>
      </c>
    </row>
    <row r="548" spans="1:10" x14ac:dyDescent="0.2">
      <c r="A548" s="2">
        <v>30742</v>
      </c>
      <c r="J548" s="5">
        <f>SUMIFS('Party Series Data'!$E:$E,'Party Series Data'!$A:$A,'Administration Series Data'!$A548,'Party Series Data'!$D:$D,'Administration Series Data'!J$2)</f>
        <v>272000</v>
      </c>
    </row>
    <row r="549" spans="1:10" x14ac:dyDescent="0.2">
      <c r="A549" s="2">
        <v>30773</v>
      </c>
      <c r="J549" s="5">
        <f>SUMIFS('Party Series Data'!$E:$E,'Party Series Data'!$A:$A,'Administration Series Data'!$A549,'Party Series Data'!$D:$D,'Administration Series Data'!J$2)</f>
        <v>363000</v>
      </c>
    </row>
    <row r="550" spans="1:10" x14ac:dyDescent="0.2">
      <c r="A550" s="2">
        <v>30803</v>
      </c>
      <c r="J550" s="5">
        <f>SUMIFS('Party Series Data'!$E:$E,'Party Series Data'!$A:$A,'Administration Series Data'!$A550,'Party Series Data'!$D:$D,'Administration Series Data'!J$2)</f>
        <v>306000</v>
      </c>
    </row>
    <row r="551" spans="1:10" x14ac:dyDescent="0.2">
      <c r="A551" s="2">
        <v>30834</v>
      </c>
      <c r="J551" s="5">
        <f>SUMIFS('Party Series Data'!$E:$E,'Party Series Data'!$A:$A,'Administration Series Data'!$A551,'Party Series Data'!$D:$D,'Administration Series Data'!J$2)</f>
        <v>381000</v>
      </c>
    </row>
    <row r="552" spans="1:10" x14ac:dyDescent="0.2">
      <c r="A552" s="2">
        <v>30864</v>
      </c>
      <c r="J552" s="5">
        <f>SUMIFS('Party Series Data'!$E:$E,'Party Series Data'!$A:$A,'Administration Series Data'!$A552,'Party Series Data'!$D:$D,'Administration Series Data'!J$2)</f>
        <v>310000</v>
      </c>
    </row>
    <row r="553" spans="1:10" x14ac:dyDescent="0.2">
      <c r="A553" s="2">
        <v>30895</v>
      </c>
      <c r="J553" s="5">
        <f>SUMIFS('Party Series Data'!$E:$E,'Party Series Data'!$A:$A,'Administration Series Data'!$A553,'Party Series Data'!$D:$D,'Administration Series Data'!J$2)</f>
        <v>243000</v>
      </c>
    </row>
    <row r="554" spans="1:10" x14ac:dyDescent="0.2">
      <c r="A554" s="2">
        <v>30926</v>
      </c>
      <c r="J554" s="5">
        <f>SUMIFS('Party Series Data'!$E:$E,'Party Series Data'!$A:$A,'Administration Series Data'!$A554,'Party Series Data'!$D:$D,'Administration Series Data'!J$2)</f>
        <v>312000</v>
      </c>
    </row>
    <row r="555" spans="1:10" x14ac:dyDescent="0.2">
      <c r="A555" s="2">
        <v>30956</v>
      </c>
      <c r="J555" s="5">
        <f>SUMIFS('Party Series Data'!$E:$E,'Party Series Data'!$A:$A,'Administration Series Data'!$A555,'Party Series Data'!$D:$D,'Administration Series Data'!J$2)</f>
        <v>285000</v>
      </c>
    </row>
    <row r="556" spans="1:10" x14ac:dyDescent="0.2">
      <c r="A556" s="2">
        <v>30987</v>
      </c>
      <c r="J556" s="5">
        <f>SUMIFS('Party Series Data'!$E:$E,'Party Series Data'!$A:$A,'Administration Series Data'!$A556,'Party Series Data'!$D:$D,'Administration Series Data'!J$2)</f>
        <v>353000</v>
      </c>
    </row>
    <row r="557" spans="1:10" x14ac:dyDescent="0.2">
      <c r="A557" s="2">
        <v>31017</v>
      </c>
      <c r="J557" s="5">
        <f>SUMIFS('Party Series Data'!$E:$E,'Party Series Data'!$A:$A,'Administration Series Data'!$A557,'Party Series Data'!$D:$D,'Administration Series Data'!J$2)</f>
        <v>125000</v>
      </c>
    </row>
    <row r="558" spans="1:10" x14ac:dyDescent="0.2">
      <c r="A558" s="2">
        <v>31048</v>
      </c>
      <c r="J558" s="5">
        <f>SUMIFS('Party Series Data'!$E:$E,'Party Series Data'!$A:$A,'Administration Series Data'!$A558,'Party Series Data'!$D:$D,'Administration Series Data'!J$2)</f>
        <v>265000</v>
      </c>
    </row>
    <row r="559" spans="1:10" x14ac:dyDescent="0.2">
      <c r="A559" s="2">
        <v>31079</v>
      </c>
      <c r="J559" s="5">
        <f>SUMIFS('Party Series Data'!$E:$E,'Party Series Data'!$A:$A,'Administration Series Data'!$A559,'Party Series Data'!$D:$D,'Administration Series Data'!J$2)</f>
        <v>131000</v>
      </c>
    </row>
    <row r="560" spans="1:10" x14ac:dyDescent="0.2">
      <c r="A560" s="2">
        <v>31107</v>
      </c>
      <c r="J560" s="5">
        <f>SUMIFS('Party Series Data'!$E:$E,'Party Series Data'!$A:$A,'Administration Series Data'!$A560,'Party Series Data'!$D:$D,'Administration Series Data'!J$2)</f>
        <v>339000</v>
      </c>
    </row>
    <row r="561" spans="1:10" x14ac:dyDescent="0.2">
      <c r="A561" s="2">
        <v>31138</v>
      </c>
      <c r="J561" s="5">
        <f>SUMIFS('Party Series Data'!$E:$E,'Party Series Data'!$A:$A,'Administration Series Data'!$A561,'Party Series Data'!$D:$D,'Administration Series Data'!J$2)</f>
        <v>196000</v>
      </c>
    </row>
    <row r="562" spans="1:10" x14ac:dyDescent="0.2">
      <c r="A562" s="2">
        <v>31168</v>
      </c>
      <c r="J562" s="5">
        <f>SUMIFS('Party Series Data'!$E:$E,'Party Series Data'!$A:$A,'Administration Series Data'!$A562,'Party Series Data'!$D:$D,'Administration Series Data'!J$2)</f>
        <v>274000</v>
      </c>
    </row>
    <row r="563" spans="1:10" x14ac:dyDescent="0.2">
      <c r="A563" s="2">
        <v>31199</v>
      </c>
      <c r="J563" s="5">
        <f>SUMIFS('Party Series Data'!$E:$E,'Party Series Data'!$A:$A,'Administration Series Data'!$A563,'Party Series Data'!$D:$D,'Administration Series Data'!J$2)</f>
        <v>147000</v>
      </c>
    </row>
    <row r="564" spans="1:10" x14ac:dyDescent="0.2">
      <c r="A564" s="2">
        <v>31229</v>
      </c>
      <c r="J564" s="5">
        <f>SUMIFS('Party Series Data'!$E:$E,'Party Series Data'!$A:$A,'Administration Series Data'!$A564,'Party Series Data'!$D:$D,'Administration Series Data'!J$2)</f>
        <v>189000</v>
      </c>
    </row>
    <row r="565" spans="1:10" x14ac:dyDescent="0.2">
      <c r="A565" s="2">
        <v>31260</v>
      </c>
      <c r="J565" s="5">
        <f>SUMIFS('Party Series Data'!$E:$E,'Party Series Data'!$A:$A,'Administration Series Data'!$A565,'Party Series Data'!$D:$D,'Administration Series Data'!J$2)</f>
        <v>192000</v>
      </c>
    </row>
    <row r="566" spans="1:10" x14ac:dyDescent="0.2">
      <c r="A566" s="2">
        <v>31291</v>
      </c>
      <c r="J566" s="5">
        <f>SUMIFS('Party Series Data'!$E:$E,'Party Series Data'!$A:$A,'Administration Series Data'!$A566,'Party Series Data'!$D:$D,'Administration Series Data'!J$2)</f>
        <v>205000</v>
      </c>
    </row>
    <row r="567" spans="1:10" x14ac:dyDescent="0.2">
      <c r="A567" s="2">
        <v>31321</v>
      </c>
      <c r="J567" s="5">
        <f>SUMIFS('Party Series Data'!$E:$E,'Party Series Data'!$A:$A,'Administration Series Data'!$A567,'Party Series Data'!$D:$D,'Administration Series Data'!J$2)</f>
        <v>188000</v>
      </c>
    </row>
    <row r="568" spans="1:10" x14ac:dyDescent="0.2">
      <c r="A568" s="2">
        <v>31352</v>
      </c>
      <c r="J568" s="5">
        <f>SUMIFS('Party Series Data'!$E:$E,'Party Series Data'!$A:$A,'Administration Series Data'!$A568,'Party Series Data'!$D:$D,'Administration Series Data'!J$2)</f>
        <v>210000</v>
      </c>
    </row>
    <row r="569" spans="1:10" x14ac:dyDescent="0.2">
      <c r="A569" s="2">
        <v>31382</v>
      </c>
      <c r="J569" s="5">
        <f>SUMIFS('Party Series Data'!$E:$E,'Party Series Data'!$A:$A,'Administration Series Data'!$A569,'Party Series Data'!$D:$D,'Administration Series Data'!J$2)</f>
        <v>166000</v>
      </c>
    </row>
    <row r="570" spans="1:10" x14ac:dyDescent="0.2">
      <c r="A570" s="2">
        <v>31413</v>
      </c>
      <c r="J570" s="5">
        <f>SUMIFS('Party Series Data'!$E:$E,'Party Series Data'!$A:$A,'Administration Series Data'!$A570,'Party Series Data'!$D:$D,'Administration Series Data'!J$2)</f>
        <v>123000</v>
      </c>
    </row>
    <row r="571" spans="1:10" x14ac:dyDescent="0.2">
      <c r="A571" s="2">
        <v>31444</v>
      </c>
      <c r="J571" s="5">
        <f>SUMIFS('Party Series Data'!$E:$E,'Party Series Data'!$A:$A,'Administration Series Data'!$A571,'Party Series Data'!$D:$D,'Administration Series Data'!J$2)</f>
        <v>115000</v>
      </c>
    </row>
    <row r="572" spans="1:10" x14ac:dyDescent="0.2">
      <c r="A572" s="2">
        <v>31472</v>
      </c>
      <c r="J572" s="5">
        <f>SUMIFS('Party Series Data'!$E:$E,'Party Series Data'!$A:$A,'Administration Series Data'!$A572,'Party Series Data'!$D:$D,'Administration Series Data'!J$2)</f>
        <v>87000</v>
      </c>
    </row>
    <row r="573" spans="1:10" x14ac:dyDescent="0.2">
      <c r="A573" s="2">
        <v>31503</v>
      </c>
      <c r="J573" s="5">
        <f>SUMIFS('Party Series Data'!$E:$E,'Party Series Data'!$A:$A,'Administration Series Data'!$A573,'Party Series Data'!$D:$D,'Administration Series Data'!J$2)</f>
        <v>187000</v>
      </c>
    </row>
    <row r="574" spans="1:10" x14ac:dyDescent="0.2">
      <c r="A574" s="2">
        <v>31533</v>
      </c>
      <c r="J574" s="5">
        <f>SUMIFS('Party Series Data'!$E:$E,'Party Series Data'!$A:$A,'Administration Series Data'!$A574,'Party Series Data'!$D:$D,'Administration Series Data'!J$2)</f>
        <v>127000</v>
      </c>
    </row>
    <row r="575" spans="1:10" x14ac:dyDescent="0.2">
      <c r="A575" s="2">
        <v>31564</v>
      </c>
      <c r="J575" s="5">
        <f>SUMIFS('Party Series Data'!$E:$E,'Party Series Data'!$A:$A,'Administration Series Data'!$A575,'Party Series Data'!$D:$D,'Administration Series Data'!J$2)</f>
        <v>-93000</v>
      </c>
    </row>
    <row r="576" spans="1:10" x14ac:dyDescent="0.2">
      <c r="A576" s="2">
        <v>31594</v>
      </c>
      <c r="J576" s="5">
        <f>SUMIFS('Party Series Data'!$E:$E,'Party Series Data'!$A:$A,'Administration Series Data'!$A576,'Party Series Data'!$D:$D,'Administration Series Data'!J$2)</f>
        <v>318000</v>
      </c>
    </row>
    <row r="577" spans="1:10" x14ac:dyDescent="0.2">
      <c r="A577" s="2">
        <v>31625</v>
      </c>
      <c r="J577" s="5">
        <f>SUMIFS('Party Series Data'!$E:$E,'Party Series Data'!$A:$A,'Administration Series Data'!$A577,'Party Series Data'!$D:$D,'Administration Series Data'!J$2)</f>
        <v>115000</v>
      </c>
    </row>
    <row r="578" spans="1:10" x14ac:dyDescent="0.2">
      <c r="A578" s="2">
        <v>31656</v>
      </c>
      <c r="J578" s="5">
        <f>SUMIFS('Party Series Data'!$E:$E,'Party Series Data'!$A:$A,'Administration Series Data'!$A578,'Party Series Data'!$D:$D,'Administration Series Data'!J$2)</f>
        <v>346000</v>
      </c>
    </row>
    <row r="579" spans="1:10" x14ac:dyDescent="0.2">
      <c r="A579" s="2">
        <v>31686</v>
      </c>
      <c r="J579" s="5">
        <f>SUMIFS('Party Series Data'!$E:$E,'Party Series Data'!$A:$A,'Administration Series Data'!$A579,'Party Series Data'!$D:$D,'Administration Series Data'!J$2)</f>
        <v>187000</v>
      </c>
    </row>
    <row r="580" spans="1:10" x14ac:dyDescent="0.2">
      <c r="A580" s="2">
        <v>31717</v>
      </c>
      <c r="J580" s="5">
        <f>SUMIFS('Party Series Data'!$E:$E,'Party Series Data'!$A:$A,'Administration Series Data'!$A580,'Party Series Data'!$D:$D,'Administration Series Data'!J$2)</f>
        <v>187000</v>
      </c>
    </row>
    <row r="581" spans="1:10" x14ac:dyDescent="0.2">
      <c r="A581" s="2">
        <v>31747</v>
      </c>
      <c r="J581" s="5">
        <f>SUMIFS('Party Series Data'!$E:$E,'Party Series Data'!$A:$A,'Administration Series Data'!$A581,'Party Series Data'!$D:$D,'Administration Series Data'!J$2)</f>
        <v>201000</v>
      </c>
    </row>
    <row r="582" spans="1:10" x14ac:dyDescent="0.2">
      <c r="A582" s="2">
        <v>31778</v>
      </c>
      <c r="J582" s="5">
        <f>SUMIFS('Party Series Data'!$E:$E,'Party Series Data'!$A:$A,'Administration Series Data'!$A582,'Party Series Data'!$D:$D,'Administration Series Data'!J$2)</f>
        <v>169000</v>
      </c>
    </row>
    <row r="583" spans="1:10" x14ac:dyDescent="0.2">
      <c r="A583" s="2">
        <v>31809</v>
      </c>
      <c r="J583" s="5">
        <f>SUMIFS('Party Series Data'!$E:$E,'Party Series Data'!$A:$A,'Administration Series Data'!$A583,'Party Series Data'!$D:$D,'Administration Series Data'!J$2)</f>
        <v>241000</v>
      </c>
    </row>
    <row r="584" spans="1:10" x14ac:dyDescent="0.2">
      <c r="A584" s="2">
        <v>31837</v>
      </c>
      <c r="J584" s="5">
        <f>SUMIFS('Party Series Data'!$E:$E,'Party Series Data'!$A:$A,'Administration Series Data'!$A584,'Party Series Data'!$D:$D,'Administration Series Data'!J$2)</f>
        <v>245000</v>
      </c>
    </row>
    <row r="585" spans="1:10" x14ac:dyDescent="0.2">
      <c r="A585" s="2">
        <v>31868</v>
      </c>
      <c r="J585" s="5">
        <f>SUMIFS('Party Series Data'!$E:$E,'Party Series Data'!$A:$A,'Administration Series Data'!$A585,'Party Series Data'!$D:$D,'Administration Series Data'!J$2)</f>
        <v>335000</v>
      </c>
    </row>
    <row r="586" spans="1:10" x14ac:dyDescent="0.2">
      <c r="A586" s="2">
        <v>31898</v>
      </c>
      <c r="J586" s="5">
        <f>SUMIFS('Party Series Data'!$E:$E,'Party Series Data'!$A:$A,'Administration Series Data'!$A586,'Party Series Data'!$D:$D,'Administration Series Data'!J$2)</f>
        <v>229000</v>
      </c>
    </row>
    <row r="587" spans="1:10" x14ac:dyDescent="0.2">
      <c r="A587" s="2">
        <v>31929</v>
      </c>
      <c r="J587" s="5">
        <f>SUMIFS('Party Series Data'!$E:$E,'Party Series Data'!$A:$A,'Administration Series Data'!$A587,'Party Series Data'!$D:$D,'Administration Series Data'!J$2)</f>
        <v>172000</v>
      </c>
    </row>
    <row r="588" spans="1:10" x14ac:dyDescent="0.2">
      <c r="A588" s="2">
        <v>31959</v>
      </c>
      <c r="J588" s="5">
        <f>SUMIFS('Party Series Data'!$E:$E,'Party Series Data'!$A:$A,'Administration Series Data'!$A588,'Party Series Data'!$D:$D,'Administration Series Data'!J$2)</f>
        <v>347000</v>
      </c>
    </row>
    <row r="589" spans="1:10" x14ac:dyDescent="0.2">
      <c r="A589" s="2">
        <v>31990</v>
      </c>
      <c r="J589" s="5">
        <f>SUMIFS('Party Series Data'!$E:$E,'Party Series Data'!$A:$A,'Administration Series Data'!$A589,'Party Series Data'!$D:$D,'Administration Series Data'!J$2)</f>
        <v>173000</v>
      </c>
    </row>
    <row r="590" spans="1:10" x14ac:dyDescent="0.2">
      <c r="A590" s="2">
        <v>32021</v>
      </c>
      <c r="J590" s="5">
        <f>SUMIFS('Party Series Data'!$E:$E,'Party Series Data'!$A:$A,'Administration Series Data'!$A590,'Party Series Data'!$D:$D,'Administration Series Data'!J$2)</f>
        <v>227000</v>
      </c>
    </row>
    <row r="591" spans="1:10" x14ac:dyDescent="0.2">
      <c r="A591" s="2">
        <v>32051</v>
      </c>
      <c r="J591" s="5">
        <f>SUMIFS('Party Series Data'!$E:$E,'Party Series Data'!$A:$A,'Administration Series Data'!$A591,'Party Series Data'!$D:$D,'Administration Series Data'!J$2)</f>
        <v>491000</v>
      </c>
    </row>
    <row r="592" spans="1:10" x14ac:dyDescent="0.2">
      <c r="A592" s="2">
        <v>32082</v>
      </c>
      <c r="J592" s="5">
        <f>SUMIFS('Party Series Data'!$E:$E,'Party Series Data'!$A:$A,'Administration Series Data'!$A592,'Party Series Data'!$D:$D,'Administration Series Data'!J$2)</f>
        <v>234000</v>
      </c>
    </row>
    <row r="593" spans="1:11" x14ac:dyDescent="0.2">
      <c r="A593" s="2">
        <v>32112</v>
      </c>
      <c r="J593" s="5">
        <f>SUMIFS('Party Series Data'!$E:$E,'Party Series Data'!$A:$A,'Administration Series Data'!$A593,'Party Series Data'!$D:$D,'Administration Series Data'!J$2)</f>
        <v>289000</v>
      </c>
    </row>
    <row r="594" spans="1:11" x14ac:dyDescent="0.2">
      <c r="A594" s="2">
        <v>32143</v>
      </c>
      <c r="J594" s="5">
        <f>SUMIFS('Party Series Data'!$E:$E,'Party Series Data'!$A:$A,'Administration Series Data'!$A594,'Party Series Data'!$D:$D,'Administration Series Data'!J$2)</f>
        <v>92000</v>
      </c>
    </row>
    <row r="595" spans="1:11" x14ac:dyDescent="0.2">
      <c r="A595" s="2">
        <v>32174</v>
      </c>
      <c r="J595" s="5">
        <f>SUMIFS('Party Series Data'!$E:$E,'Party Series Data'!$A:$A,'Administration Series Data'!$A595,'Party Series Data'!$D:$D,'Administration Series Data'!J$2)</f>
        <v>461000</v>
      </c>
    </row>
    <row r="596" spans="1:11" x14ac:dyDescent="0.2">
      <c r="A596" s="2">
        <v>32203</v>
      </c>
      <c r="J596" s="5">
        <f>SUMIFS('Party Series Data'!$E:$E,'Party Series Data'!$A:$A,'Administration Series Data'!$A596,'Party Series Data'!$D:$D,'Administration Series Data'!J$2)</f>
        <v>275000</v>
      </c>
    </row>
    <row r="597" spans="1:11" x14ac:dyDescent="0.2">
      <c r="A597" s="2">
        <v>32234</v>
      </c>
      <c r="J597" s="5">
        <f>SUMIFS('Party Series Data'!$E:$E,'Party Series Data'!$A:$A,'Administration Series Data'!$A597,'Party Series Data'!$D:$D,'Administration Series Data'!J$2)</f>
        <v>243000</v>
      </c>
    </row>
    <row r="598" spans="1:11" x14ac:dyDescent="0.2">
      <c r="A598" s="2">
        <v>32264</v>
      </c>
      <c r="J598" s="5">
        <f>SUMIFS('Party Series Data'!$E:$E,'Party Series Data'!$A:$A,'Administration Series Data'!$A598,'Party Series Data'!$D:$D,'Administration Series Data'!J$2)</f>
        <v>230000</v>
      </c>
    </row>
    <row r="599" spans="1:11" x14ac:dyDescent="0.2">
      <c r="A599" s="2">
        <v>32295</v>
      </c>
      <c r="J599" s="5">
        <f>SUMIFS('Party Series Data'!$E:$E,'Party Series Data'!$A:$A,'Administration Series Data'!$A599,'Party Series Data'!$D:$D,'Administration Series Data'!J$2)</f>
        <v>364000</v>
      </c>
    </row>
    <row r="600" spans="1:11" x14ac:dyDescent="0.2">
      <c r="A600" s="2">
        <v>32325</v>
      </c>
      <c r="J600" s="5">
        <f>SUMIFS('Party Series Data'!$E:$E,'Party Series Data'!$A:$A,'Administration Series Data'!$A600,'Party Series Data'!$D:$D,'Administration Series Data'!J$2)</f>
        <v>224000</v>
      </c>
    </row>
    <row r="601" spans="1:11" x14ac:dyDescent="0.2">
      <c r="A601" s="2">
        <v>32356</v>
      </c>
      <c r="J601" s="5">
        <f>SUMIFS('Party Series Data'!$E:$E,'Party Series Data'!$A:$A,'Administration Series Data'!$A601,'Party Series Data'!$D:$D,'Administration Series Data'!J$2)</f>
        <v>124000</v>
      </c>
    </row>
    <row r="602" spans="1:11" x14ac:dyDescent="0.2">
      <c r="A602" s="2">
        <v>32387</v>
      </c>
      <c r="J602" s="5">
        <f>SUMIFS('Party Series Data'!$E:$E,'Party Series Data'!$A:$A,'Administration Series Data'!$A602,'Party Series Data'!$D:$D,'Administration Series Data'!J$2)</f>
        <v>339000</v>
      </c>
    </row>
    <row r="603" spans="1:11" x14ac:dyDescent="0.2">
      <c r="A603" s="2">
        <v>32417</v>
      </c>
      <c r="J603" s="5">
        <f>SUMIFS('Party Series Data'!$E:$E,'Party Series Data'!$A:$A,'Administration Series Data'!$A603,'Party Series Data'!$D:$D,'Administration Series Data'!J$2)</f>
        <v>263000</v>
      </c>
    </row>
    <row r="604" spans="1:11" x14ac:dyDescent="0.2">
      <c r="A604" s="2">
        <v>32448</v>
      </c>
      <c r="J604" s="5">
        <f>SUMIFS('Party Series Data'!$E:$E,'Party Series Data'!$A:$A,'Administration Series Data'!$A604,'Party Series Data'!$D:$D,'Administration Series Data'!J$2)</f>
        <v>341000</v>
      </c>
    </row>
    <row r="605" spans="1:11" x14ac:dyDescent="0.2">
      <c r="A605" s="2">
        <v>32478</v>
      </c>
      <c r="J605" s="5">
        <f>SUMIFS('Party Series Data'!$E:$E,'Party Series Data'!$A:$A,'Administration Series Data'!$A605,'Party Series Data'!$D:$D,'Administration Series Data'!J$2)</f>
        <v>281000</v>
      </c>
    </row>
    <row r="606" spans="1:11" x14ac:dyDescent="0.2">
      <c r="A606" s="2">
        <v>32509</v>
      </c>
      <c r="K606" s="5">
        <f>SUMIFS('Party Series Data'!$E:$E,'Party Series Data'!$A:$A,'Administration Series Data'!$A606,'Party Series Data'!$D:$D,'Administration Series Data'!K$2)</f>
        <v>263000</v>
      </c>
    </row>
    <row r="607" spans="1:11" x14ac:dyDescent="0.2">
      <c r="A607" s="2">
        <v>32540</v>
      </c>
      <c r="K607" s="5">
        <f>SUMIFS('Party Series Data'!$E:$E,'Party Series Data'!$A:$A,'Administration Series Data'!$A607,'Party Series Data'!$D:$D,'Administration Series Data'!K$2)</f>
        <v>266000</v>
      </c>
    </row>
    <row r="608" spans="1:11" x14ac:dyDescent="0.2">
      <c r="A608" s="2">
        <v>32568</v>
      </c>
      <c r="K608" s="5">
        <f>SUMIFS('Party Series Data'!$E:$E,'Party Series Data'!$A:$A,'Administration Series Data'!$A608,'Party Series Data'!$D:$D,'Administration Series Data'!K$2)</f>
        <v>194000</v>
      </c>
    </row>
    <row r="609" spans="1:11" x14ac:dyDescent="0.2">
      <c r="A609" s="2">
        <v>32599</v>
      </c>
      <c r="K609" s="5">
        <f>SUMIFS('Party Series Data'!$E:$E,'Party Series Data'!$A:$A,'Administration Series Data'!$A609,'Party Series Data'!$D:$D,'Administration Series Data'!K$2)</f>
        <v>170000</v>
      </c>
    </row>
    <row r="610" spans="1:11" x14ac:dyDescent="0.2">
      <c r="A610" s="2">
        <v>32629</v>
      </c>
      <c r="K610" s="5">
        <f>SUMIFS('Party Series Data'!$E:$E,'Party Series Data'!$A:$A,'Administration Series Data'!$A610,'Party Series Data'!$D:$D,'Administration Series Data'!K$2)</f>
        <v>122000</v>
      </c>
    </row>
    <row r="611" spans="1:11" x14ac:dyDescent="0.2">
      <c r="A611" s="2">
        <v>32660</v>
      </c>
      <c r="K611" s="5">
        <f>SUMIFS('Party Series Data'!$E:$E,'Party Series Data'!$A:$A,'Administration Series Data'!$A611,'Party Series Data'!$D:$D,'Administration Series Data'!K$2)</f>
        <v>114000</v>
      </c>
    </row>
    <row r="612" spans="1:11" x14ac:dyDescent="0.2">
      <c r="A612" s="2">
        <v>32690</v>
      </c>
      <c r="K612" s="5">
        <f>SUMIFS('Party Series Data'!$E:$E,'Party Series Data'!$A:$A,'Administration Series Data'!$A612,'Party Series Data'!$D:$D,'Administration Series Data'!K$2)</f>
        <v>42000</v>
      </c>
    </row>
    <row r="613" spans="1:11" x14ac:dyDescent="0.2">
      <c r="A613" s="2">
        <v>32721</v>
      </c>
      <c r="K613" s="5">
        <f>SUMIFS('Party Series Data'!$E:$E,'Party Series Data'!$A:$A,'Administration Series Data'!$A613,'Party Series Data'!$D:$D,'Administration Series Data'!K$2)</f>
        <v>51000</v>
      </c>
    </row>
    <row r="614" spans="1:11" x14ac:dyDescent="0.2">
      <c r="A614" s="2">
        <v>32752</v>
      </c>
      <c r="K614" s="5">
        <f>SUMIFS('Party Series Data'!$E:$E,'Party Series Data'!$A:$A,'Administration Series Data'!$A614,'Party Series Data'!$D:$D,'Administration Series Data'!K$2)</f>
        <v>249000</v>
      </c>
    </row>
    <row r="615" spans="1:11" x14ac:dyDescent="0.2">
      <c r="A615" s="2">
        <v>32782</v>
      </c>
      <c r="K615" s="5">
        <f>SUMIFS('Party Series Data'!$E:$E,'Party Series Data'!$A:$A,'Administration Series Data'!$A615,'Party Series Data'!$D:$D,'Administration Series Data'!K$2)</f>
        <v>107000</v>
      </c>
    </row>
    <row r="616" spans="1:11" x14ac:dyDescent="0.2">
      <c r="A616" s="2">
        <v>32813</v>
      </c>
      <c r="K616" s="5">
        <f>SUMIFS('Party Series Data'!$E:$E,'Party Series Data'!$A:$A,'Administration Series Data'!$A616,'Party Series Data'!$D:$D,'Administration Series Data'!K$2)</f>
        <v>276000</v>
      </c>
    </row>
    <row r="617" spans="1:11" x14ac:dyDescent="0.2">
      <c r="A617" s="2">
        <v>32843</v>
      </c>
      <c r="K617" s="5">
        <f>SUMIFS('Party Series Data'!$E:$E,'Party Series Data'!$A:$A,'Administration Series Data'!$A617,'Party Series Data'!$D:$D,'Administration Series Data'!K$2)</f>
        <v>84000</v>
      </c>
    </row>
    <row r="618" spans="1:11" x14ac:dyDescent="0.2">
      <c r="A618" s="2">
        <v>32874</v>
      </c>
      <c r="K618" s="5">
        <f>SUMIFS('Party Series Data'!$E:$E,'Party Series Data'!$A:$A,'Administration Series Data'!$A618,'Party Series Data'!$D:$D,'Administration Series Data'!K$2)</f>
        <v>363000</v>
      </c>
    </row>
    <row r="619" spans="1:11" x14ac:dyDescent="0.2">
      <c r="A619" s="2">
        <v>32905</v>
      </c>
      <c r="K619" s="5">
        <f>SUMIFS('Party Series Data'!$E:$E,'Party Series Data'!$A:$A,'Administration Series Data'!$A619,'Party Series Data'!$D:$D,'Administration Series Data'!K$2)</f>
        <v>236000</v>
      </c>
    </row>
    <row r="620" spans="1:11" x14ac:dyDescent="0.2">
      <c r="A620" s="2">
        <v>32933</v>
      </c>
      <c r="K620" s="5">
        <f>SUMIFS('Party Series Data'!$E:$E,'Party Series Data'!$A:$A,'Administration Series Data'!$A620,'Party Series Data'!$D:$D,'Administration Series Data'!K$2)</f>
        <v>209000</v>
      </c>
    </row>
    <row r="621" spans="1:11" x14ac:dyDescent="0.2">
      <c r="A621" s="2">
        <v>32964</v>
      </c>
      <c r="K621" s="5">
        <f>SUMIFS('Party Series Data'!$E:$E,'Party Series Data'!$A:$A,'Administration Series Data'!$A621,'Party Series Data'!$D:$D,'Administration Series Data'!K$2)</f>
        <v>42000</v>
      </c>
    </row>
    <row r="622" spans="1:11" x14ac:dyDescent="0.2">
      <c r="A622" s="2">
        <v>32994</v>
      </c>
      <c r="K622" s="5">
        <f>SUMIFS('Party Series Data'!$E:$E,'Party Series Data'!$A:$A,'Administration Series Data'!$A622,'Party Series Data'!$D:$D,'Administration Series Data'!K$2)</f>
        <v>153000</v>
      </c>
    </row>
    <row r="623" spans="1:11" x14ac:dyDescent="0.2">
      <c r="A623" s="2">
        <v>33025</v>
      </c>
      <c r="K623" s="5">
        <f>SUMIFS('Party Series Data'!$E:$E,'Party Series Data'!$A:$A,'Administration Series Data'!$A623,'Party Series Data'!$D:$D,'Administration Series Data'!K$2)</f>
        <v>17000</v>
      </c>
    </row>
    <row r="624" spans="1:11" x14ac:dyDescent="0.2">
      <c r="A624" s="2">
        <v>33055</v>
      </c>
      <c r="K624" s="5">
        <f>SUMIFS('Party Series Data'!$E:$E,'Party Series Data'!$A:$A,'Administration Series Data'!$A624,'Party Series Data'!$D:$D,'Administration Series Data'!K$2)</f>
        <v>-32000</v>
      </c>
    </row>
    <row r="625" spans="1:11" x14ac:dyDescent="0.2">
      <c r="A625" s="2">
        <v>33086</v>
      </c>
      <c r="K625" s="5">
        <f>SUMIFS('Party Series Data'!$E:$E,'Party Series Data'!$A:$A,'Administration Series Data'!$A625,'Party Series Data'!$D:$D,'Administration Series Data'!K$2)</f>
        <v>-208000</v>
      </c>
    </row>
    <row r="626" spans="1:11" x14ac:dyDescent="0.2">
      <c r="A626" s="2">
        <v>33117</v>
      </c>
      <c r="K626" s="5">
        <f>SUMIFS('Party Series Data'!$E:$E,'Party Series Data'!$A:$A,'Administration Series Data'!$A626,'Party Series Data'!$D:$D,'Administration Series Data'!K$2)</f>
        <v>-98000</v>
      </c>
    </row>
    <row r="627" spans="1:11" x14ac:dyDescent="0.2">
      <c r="A627" s="2">
        <v>33147</v>
      </c>
      <c r="K627" s="5">
        <f>SUMIFS('Party Series Data'!$E:$E,'Party Series Data'!$A:$A,'Administration Series Data'!$A627,'Party Series Data'!$D:$D,'Administration Series Data'!K$2)</f>
        <v>-151000</v>
      </c>
    </row>
    <row r="628" spans="1:11" x14ac:dyDescent="0.2">
      <c r="A628" s="2">
        <v>33178</v>
      </c>
      <c r="K628" s="5">
        <f>SUMIFS('Party Series Data'!$E:$E,'Party Series Data'!$A:$A,'Administration Series Data'!$A628,'Party Series Data'!$D:$D,'Administration Series Data'!K$2)</f>
        <v>-153000</v>
      </c>
    </row>
    <row r="629" spans="1:11" x14ac:dyDescent="0.2">
      <c r="A629" s="2">
        <v>33208</v>
      </c>
      <c r="K629" s="5">
        <f>SUMIFS('Party Series Data'!$E:$E,'Party Series Data'!$A:$A,'Administration Series Data'!$A629,'Party Series Data'!$D:$D,'Administration Series Data'!K$2)</f>
        <v>-48000</v>
      </c>
    </row>
    <row r="630" spans="1:11" x14ac:dyDescent="0.2">
      <c r="A630" s="2">
        <v>33239</v>
      </c>
      <c r="K630" s="5">
        <f>SUMIFS('Party Series Data'!$E:$E,'Party Series Data'!$A:$A,'Administration Series Data'!$A630,'Party Series Data'!$D:$D,'Administration Series Data'!K$2)</f>
        <v>-111000</v>
      </c>
    </row>
    <row r="631" spans="1:11" x14ac:dyDescent="0.2">
      <c r="A631" s="2">
        <v>33270</v>
      </c>
      <c r="K631" s="5">
        <f>SUMIFS('Party Series Data'!$E:$E,'Party Series Data'!$A:$A,'Administration Series Data'!$A631,'Party Series Data'!$D:$D,'Administration Series Data'!K$2)</f>
        <v>-321000</v>
      </c>
    </row>
    <row r="632" spans="1:11" x14ac:dyDescent="0.2">
      <c r="A632" s="2">
        <v>33298</v>
      </c>
      <c r="K632" s="5">
        <f>SUMIFS('Party Series Data'!$E:$E,'Party Series Data'!$A:$A,'Administration Series Data'!$A632,'Party Series Data'!$D:$D,'Administration Series Data'!K$2)</f>
        <v>-160000</v>
      </c>
    </row>
    <row r="633" spans="1:11" x14ac:dyDescent="0.2">
      <c r="A633" s="2">
        <v>33329</v>
      </c>
      <c r="K633" s="5">
        <f>SUMIFS('Party Series Data'!$E:$E,'Party Series Data'!$A:$A,'Administration Series Data'!$A633,'Party Series Data'!$D:$D,'Administration Series Data'!K$2)</f>
        <v>-210000</v>
      </c>
    </row>
    <row r="634" spans="1:11" x14ac:dyDescent="0.2">
      <c r="A634" s="2">
        <v>33359</v>
      </c>
      <c r="K634" s="5">
        <f>SUMIFS('Party Series Data'!$E:$E,'Party Series Data'!$A:$A,'Administration Series Data'!$A634,'Party Series Data'!$D:$D,'Administration Series Data'!K$2)</f>
        <v>-115000</v>
      </c>
    </row>
    <row r="635" spans="1:11" x14ac:dyDescent="0.2">
      <c r="A635" s="2">
        <v>33390</v>
      </c>
      <c r="K635" s="5">
        <f>SUMIFS('Party Series Data'!$E:$E,'Party Series Data'!$A:$A,'Administration Series Data'!$A635,'Party Series Data'!$D:$D,'Administration Series Data'!K$2)</f>
        <v>85000</v>
      </c>
    </row>
    <row r="636" spans="1:11" x14ac:dyDescent="0.2">
      <c r="A636" s="2">
        <v>33420</v>
      </c>
      <c r="K636" s="5">
        <f>SUMIFS('Party Series Data'!$E:$E,'Party Series Data'!$A:$A,'Administration Series Data'!$A636,'Party Series Data'!$D:$D,'Administration Series Data'!K$2)</f>
        <v>-42000</v>
      </c>
    </row>
    <row r="637" spans="1:11" x14ac:dyDescent="0.2">
      <c r="A637" s="2">
        <v>33451</v>
      </c>
      <c r="K637" s="5">
        <f>SUMIFS('Party Series Data'!$E:$E,'Party Series Data'!$A:$A,'Administration Series Data'!$A637,'Party Series Data'!$D:$D,'Administration Series Data'!K$2)</f>
        <v>18000</v>
      </c>
    </row>
    <row r="638" spans="1:11" x14ac:dyDescent="0.2">
      <c r="A638" s="2">
        <v>33482</v>
      </c>
      <c r="K638" s="5">
        <f>SUMIFS('Party Series Data'!$E:$E,'Party Series Data'!$A:$A,'Administration Series Data'!$A638,'Party Series Data'!$D:$D,'Administration Series Data'!K$2)</f>
        <v>26000</v>
      </c>
    </row>
    <row r="639" spans="1:11" x14ac:dyDescent="0.2">
      <c r="A639" s="2">
        <v>33512</v>
      </c>
      <c r="K639" s="5">
        <f>SUMIFS('Party Series Data'!$E:$E,'Party Series Data'!$A:$A,'Administration Series Data'!$A639,'Party Series Data'!$D:$D,'Administration Series Data'!K$2)</f>
        <v>21000</v>
      </c>
    </row>
    <row r="640" spans="1:11" x14ac:dyDescent="0.2">
      <c r="A640" s="2">
        <v>33543</v>
      </c>
      <c r="K640" s="5">
        <f>SUMIFS('Party Series Data'!$E:$E,'Party Series Data'!$A:$A,'Administration Series Data'!$A640,'Party Series Data'!$D:$D,'Administration Series Data'!K$2)</f>
        <v>-61000</v>
      </c>
    </row>
    <row r="641" spans="1:12" x14ac:dyDescent="0.2">
      <c r="A641" s="2">
        <v>33573</v>
      </c>
      <c r="K641" s="5">
        <f>SUMIFS('Party Series Data'!$E:$E,'Party Series Data'!$A:$A,'Administration Series Data'!$A641,'Party Series Data'!$D:$D,'Administration Series Data'!K$2)</f>
        <v>32000</v>
      </c>
    </row>
    <row r="642" spans="1:12" x14ac:dyDescent="0.2">
      <c r="A642" s="2">
        <v>33604</v>
      </c>
      <c r="K642" s="5">
        <f>SUMIFS('Party Series Data'!$E:$E,'Party Series Data'!$A:$A,'Administration Series Data'!$A642,'Party Series Data'!$D:$D,'Administration Series Data'!K$2)</f>
        <v>41000</v>
      </c>
    </row>
    <row r="643" spans="1:12" x14ac:dyDescent="0.2">
      <c r="A643" s="2">
        <v>33635</v>
      </c>
      <c r="K643" s="5">
        <f>SUMIFS('Party Series Data'!$E:$E,'Party Series Data'!$A:$A,'Administration Series Data'!$A643,'Party Series Data'!$D:$D,'Administration Series Data'!K$2)</f>
        <v>-58000</v>
      </c>
    </row>
    <row r="644" spans="1:12" x14ac:dyDescent="0.2">
      <c r="A644" s="2">
        <v>33664</v>
      </c>
      <c r="K644" s="5">
        <f>SUMIFS('Party Series Data'!$E:$E,'Party Series Data'!$A:$A,'Administration Series Data'!$A644,'Party Series Data'!$D:$D,'Administration Series Data'!K$2)</f>
        <v>54000</v>
      </c>
    </row>
    <row r="645" spans="1:12" x14ac:dyDescent="0.2">
      <c r="A645" s="2">
        <v>33695</v>
      </c>
      <c r="K645" s="5">
        <f>SUMIFS('Party Series Data'!$E:$E,'Party Series Data'!$A:$A,'Administration Series Data'!$A645,'Party Series Data'!$D:$D,'Administration Series Data'!K$2)</f>
        <v>154000</v>
      </c>
    </row>
    <row r="646" spans="1:12" x14ac:dyDescent="0.2">
      <c r="A646" s="2">
        <v>33725</v>
      </c>
      <c r="K646" s="5">
        <f>SUMIFS('Party Series Data'!$E:$E,'Party Series Data'!$A:$A,'Administration Series Data'!$A646,'Party Series Data'!$D:$D,'Administration Series Data'!K$2)</f>
        <v>130000</v>
      </c>
    </row>
    <row r="647" spans="1:12" x14ac:dyDescent="0.2">
      <c r="A647" s="2">
        <v>33756</v>
      </c>
      <c r="K647" s="5">
        <f>SUMIFS('Party Series Data'!$E:$E,'Party Series Data'!$A:$A,'Administration Series Data'!$A647,'Party Series Data'!$D:$D,'Administration Series Data'!K$2)</f>
        <v>66000</v>
      </c>
    </row>
    <row r="648" spans="1:12" x14ac:dyDescent="0.2">
      <c r="A648" s="2">
        <v>33786</v>
      </c>
      <c r="K648" s="5">
        <f>SUMIFS('Party Series Data'!$E:$E,'Party Series Data'!$A:$A,'Administration Series Data'!$A648,'Party Series Data'!$D:$D,'Administration Series Data'!K$2)</f>
        <v>78000</v>
      </c>
    </row>
    <row r="649" spans="1:12" x14ac:dyDescent="0.2">
      <c r="A649" s="2">
        <v>33817</v>
      </c>
      <c r="K649" s="5">
        <f>SUMIFS('Party Series Data'!$E:$E,'Party Series Data'!$A:$A,'Administration Series Data'!$A649,'Party Series Data'!$D:$D,'Administration Series Data'!K$2)</f>
        <v>132000</v>
      </c>
    </row>
    <row r="650" spans="1:12" x14ac:dyDescent="0.2">
      <c r="A650" s="2">
        <v>33848</v>
      </c>
      <c r="K650" s="5">
        <f>SUMIFS('Party Series Data'!$E:$E,'Party Series Data'!$A:$A,'Administration Series Data'!$A650,'Party Series Data'!$D:$D,'Administration Series Data'!K$2)</f>
        <v>34000</v>
      </c>
    </row>
    <row r="651" spans="1:12" x14ac:dyDescent="0.2">
      <c r="A651" s="2">
        <v>33878</v>
      </c>
      <c r="K651" s="5">
        <f>SUMIFS('Party Series Data'!$E:$E,'Party Series Data'!$A:$A,'Administration Series Data'!$A651,'Party Series Data'!$D:$D,'Administration Series Data'!K$2)</f>
        <v>180000</v>
      </c>
    </row>
    <row r="652" spans="1:12" x14ac:dyDescent="0.2">
      <c r="A652" s="2">
        <v>33909</v>
      </c>
      <c r="K652" s="5">
        <f>SUMIFS('Party Series Data'!$E:$E,'Party Series Data'!$A:$A,'Administration Series Data'!$A652,'Party Series Data'!$D:$D,'Administration Series Data'!K$2)</f>
        <v>133000</v>
      </c>
    </row>
    <row r="653" spans="1:12" x14ac:dyDescent="0.2">
      <c r="A653" s="2">
        <v>33939</v>
      </c>
      <c r="K653" s="5">
        <f>SUMIFS('Party Series Data'!$E:$E,'Party Series Data'!$A:$A,'Administration Series Data'!$A653,'Party Series Data'!$D:$D,'Administration Series Data'!K$2)</f>
        <v>223000</v>
      </c>
    </row>
    <row r="654" spans="1:12" x14ac:dyDescent="0.2">
      <c r="A654" s="2">
        <v>33970</v>
      </c>
      <c r="L654" s="5">
        <f>SUMIFS('Party Series Data'!$E:$E,'Party Series Data'!$A:$A,'Administration Series Data'!$A654,'Party Series Data'!$D:$D,'Administration Series Data'!L$2)</f>
        <v>299000</v>
      </c>
    </row>
    <row r="655" spans="1:12" x14ac:dyDescent="0.2">
      <c r="A655" s="2">
        <v>34001</v>
      </c>
      <c r="L655" s="5">
        <f>SUMIFS('Party Series Data'!$E:$E,'Party Series Data'!$A:$A,'Administration Series Data'!$A655,'Party Series Data'!$D:$D,'Administration Series Data'!L$2)</f>
        <v>250000</v>
      </c>
    </row>
    <row r="656" spans="1:12" x14ac:dyDescent="0.2">
      <c r="A656" s="2">
        <v>34029</v>
      </c>
      <c r="L656" s="5">
        <f>SUMIFS('Party Series Data'!$E:$E,'Party Series Data'!$A:$A,'Administration Series Data'!$A656,'Party Series Data'!$D:$D,'Administration Series Data'!L$2)</f>
        <v>-50000</v>
      </c>
    </row>
    <row r="657" spans="1:12" x14ac:dyDescent="0.2">
      <c r="A657" s="2">
        <v>34060</v>
      </c>
      <c r="L657" s="5">
        <f>SUMIFS('Party Series Data'!$E:$E,'Party Series Data'!$A:$A,'Administration Series Data'!$A657,'Party Series Data'!$D:$D,'Administration Series Data'!L$2)</f>
        <v>302000</v>
      </c>
    </row>
    <row r="658" spans="1:12" x14ac:dyDescent="0.2">
      <c r="A658" s="2">
        <v>34090</v>
      </c>
      <c r="L658" s="5">
        <f>SUMIFS('Party Series Data'!$E:$E,'Party Series Data'!$A:$A,'Administration Series Data'!$A658,'Party Series Data'!$D:$D,'Administration Series Data'!L$2)</f>
        <v>272000</v>
      </c>
    </row>
    <row r="659" spans="1:12" x14ac:dyDescent="0.2">
      <c r="A659" s="2">
        <v>34121</v>
      </c>
      <c r="L659" s="5">
        <f>SUMIFS('Party Series Data'!$E:$E,'Party Series Data'!$A:$A,'Administration Series Data'!$A659,'Party Series Data'!$D:$D,'Administration Series Data'!L$2)</f>
        <v>181000</v>
      </c>
    </row>
    <row r="660" spans="1:12" x14ac:dyDescent="0.2">
      <c r="A660" s="2">
        <v>34151</v>
      </c>
      <c r="L660" s="5">
        <f>SUMIFS('Party Series Data'!$E:$E,'Party Series Data'!$A:$A,'Administration Series Data'!$A660,'Party Series Data'!$D:$D,'Administration Series Data'!L$2)</f>
        <v>306000</v>
      </c>
    </row>
    <row r="661" spans="1:12" x14ac:dyDescent="0.2">
      <c r="A661" s="2">
        <v>34182</v>
      </c>
      <c r="L661" s="5">
        <f>SUMIFS('Party Series Data'!$E:$E,'Party Series Data'!$A:$A,'Administration Series Data'!$A661,'Party Series Data'!$D:$D,'Administration Series Data'!L$2)</f>
        <v>151000</v>
      </c>
    </row>
    <row r="662" spans="1:12" x14ac:dyDescent="0.2">
      <c r="A662" s="2">
        <v>34213</v>
      </c>
      <c r="L662" s="5">
        <f>SUMIFS('Party Series Data'!$E:$E,'Party Series Data'!$A:$A,'Administration Series Data'!$A662,'Party Series Data'!$D:$D,'Administration Series Data'!L$2)</f>
        <v>242000</v>
      </c>
    </row>
    <row r="663" spans="1:12" x14ac:dyDescent="0.2">
      <c r="A663" s="2">
        <v>34243</v>
      </c>
      <c r="L663" s="5">
        <f>SUMIFS('Party Series Data'!$E:$E,'Party Series Data'!$A:$A,'Administration Series Data'!$A663,'Party Series Data'!$D:$D,'Administration Series Data'!L$2)</f>
        <v>285000</v>
      </c>
    </row>
    <row r="664" spans="1:12" x14ac:dyDescent="0.2">
      <c r="A664" s="2">
        <v>34274</v>
      </c>
      <c r="L664" s="5">
        <f>SUMIFS('Party Series Data'!$E:$E,'Party Series Data'!$A:$A,'Administration Series Data'!$A664,'Party Series Data'!$D:$D,'Administration Series Data'!L$2)</f>
        <v>251000</v>
      </c>
    </row>
    <row r="665" spans="1:12" x14ac:dyDescent="0.2">
      <c r="A665" s="2">
        <v>34304</v>
      </c>
      <c r="L665" s="5">
        <f>SUMIFS('Party Series Data'!$E:$E,'Party Series Data'!$A:$A,'Administration Series Data'!$A665,'Party Series Data'!$D:$D,'Administration Series Data'!L$2)</f>
        <v>330000</v>
      </c>
    </row>
    <row r="666" spans="1:12" x14ac:dyDescent="0.2">
      <c r="A666" s="2">
        <v>34335</v>
      </c>
      <c r="L666" s="5">
        <f>SUMIFS('Party Series Data'!$E:$E,'Party Series Data'!$A:$A,'Administration Series Data'!$A666,'Party Series Data'!$D:$D,'Administration Series Data'!L$2)</f>
        <v>281000</v>
      </c>
    </row>
    <row r="667" spans="1:12" x14ac:dyDescent="0.2">
      <c r="A667" s="2">
        <v>34366</v>
      </c>
      <c r="L667" s="5">
        <f>SUMIFS('Party Series Data'!$E:$E,'Party Series Data'!$A:$A,'Administration Series Data'!$A667,'Party Series Data'!$D:$D,'Administration Series Data'!L$2)</f>
        <v>186000</v>
      </c>
    </row>
    <row r="668" spans="1:12" x14ac:dyDescent="0.2">
      <c r="A668" s="2">
        <v>34394</v>
      </c>
      <c r="L668" s="5">
        <f>SUMIFS('Party Series Data'!$E:$E,'Party Series Data'!$A:$A,'Administration Series Data'!$A668,'Party Series Data'!$D:$D,'Administration Series Data'!L$2)</f>
        <v>461000</v>
      </c>
    </row>
    <row r="669" spans="1:12" x14ac:dyDescent="0.2">
      <c r="A669" s="2">
        <v>34425</v>
      </c>
      <c r="L669" s="5">
        <f>SUMIFS('Party Series Data'!$E:$E,'Party Series Data'!$A:$A,'Administration Series Data'!$A669,'Party Series Data'!$D:$D,'Administration Series Data'!L$2)</f>
        <v>344000</v>
      </c>
    </row>
    <row r="670" spans="1:12" x14ac:dyDescent="0.2">
      <c r="A670" s="2">
        <v>34455</v>
      </c>
      <c r="L670" s="5">
        <f>SUMIFS('Party Series Data'!$E:$E,'Party Series Data'!$A:$A,'Administration Series Data'!$A670,'Party Series Data'!$D:$D,'Administration Series Data'!L$2)</f>
        <v>335000</v>
      </c>
    </row>
    <row r="671" spans="1:12" x14ac:dyDescent="0.2">
      <c r="A671" s="2">
        <v>34486</v>
      </c>
      <c r="L671" s="5">
        <f>SUMIFS('Party Series Data'!$E:$E,'Party Series Data'!$A:$A,'Administration Series Data'!$A671,'Party Series Data'!$D:$D,'Administration Series Data'!L$2)</f>
        <v>317000</v>
      </c>
    </row>
    <row r="672" spans="1:12" x14ac:dyDescent="0.2">
      <c r="A672" s="2">
        <v>34516</v>
      </c>
      <c r="L672" s="5">
        <f>SUMIFS('Party Series Data'!$E:$E,'Party Series Data'!$A:$A,'Administration Series Data'!$A672,'Party Series Data'!$D:$D,'Administration Series Data'!L$2)</f>
        <v>372000</v>
      </c>
    </row>
    <row r="673" spans="1:12" x14ac:dyDescent="0.2">
      <c r="A673" s="2">
        <v>34547</v>
      </c>
      <c r="L673" s="5">
        <f>SUMIFS('Party Series Data'!$E:$E,'Party Series Data'!$A:$A,'Administration Series Data'!$A673,'Party Series Data'!$D:$D,'Administration Series Data'!L$2)</f>
        <v>286000</v>
      </c>
    </row>
    <row r="674" spans="1:12" x14ac:dyDescent="0.2">
      <c r="A674" s="2">
        <v>34578</v>
      </c>
      <c r="L674" s="5">
        <f>SUMIFS('Party Series Data'!$E:$E,'Party Series Data'!$A:$A,'Administration Series Data'!$A674,'Party Series Data'!$D:$D,'Administration Series Data'!L$2)</f>
        <v>351000</v>
      </c>
    </row>
    <row r="675" spans="1:12" x14ac:dyDescent="0.2">
      <c r="A675" s="2">
        <v>34608</v>
      </c>
      <c r="L675" s="5">
        <f>SUMIFS('Party Series Data'!$E:$E,'Party Series Data'!$A:$A,'Administration Series Data'!$A675,'Party Series Data'!$D:$D,'Administration Series Data'!L$2)</f>
        <v>211000</v>
      </c>
    </row>
    <row r="676" spans="1:12" x14ac:dyDescent="0.2">
      <c r="A676" s="2">
        <v>34639</v>
      </c>
      <c r="L676" s="5">
        <f>SUMIFS('Party Series Data'!$E:$E,'Party Series Data'!$A:$A,'Administration Series Data'!$A676,'Party Series Data'!$D:$D,'Administration Series Data'!L$2)</f>
        <v>411000</v>
      </c>
    </row>
    <row r="677" spans="1:12" x14ac:dyDescent="0.2">
      <c r="A677" s="2">
        <v>34669</v>
      </c>
      <c r="L677" s="5">
        <f>SUMIFS('Party Series Data'!$E:$E,'Party Series Data'!$A:$A,'Administration Series Data'!$A677,'Party Series Data'!$D:$D,'Administration Series Data'!L$2)</f>
        <v>296000</v>
      </c>
    </row>
    <row r="678" spans="1:12" x14ac:dyDescent="0.2">
      <c r="A678" s="2">
        <v>34700</v>
      </c>
      <c r="L678" s="5">
        <f>SUMIFS('Party Series Data'!$E:$E,'Party Series Data'!$A:$A,'Administration Series Data'!$A678,'Party Series Data'!$D:$D,'Administration Series Data'!L$2)</f>
        <v>336000</v>
      </c>
    </row>
    <row r="679" spans="1:12" x14ac:dyDescent="0.2">
      <c r="A679" s="2">
        <v>34731</v>
      </c>
      <c r="L679" s="5">
        <f>SUMIFS('Party Series Data'!$E:$E,'Party Series Data'!$A:$A,'Administration Series Data'!$A679,'Party Series Data'!$D:$D,'Administration Series Data'!L$2)</f>
        <v>196000</v>
      </c>
    </row>
    <row r="680" spans="1:12" x14ac:dyDescent="0.2">
      <c r="A680" s="2">
        <v>34759</v>
      </c>
      <c r="L680" s="5">
        <f>SUMIFS('Party Series Data'!$E:$E,'Party Series Data'!$A:$A,'Administration Series Data'!$A680,'Party Series Data'!$D:$D,'Administration Series Data'!L$2)</f>
        <v>210000</v>
      </c>
    </row>
    <row r="681" spans="1:12" x14ac:dyDescent="0.2">
      <c r="A681" s="2">
        <v>34790</v>
      </c>
      <c r="L681" s="5">
        <f>SUMIFS('Party Series Data'!$E:$E,'Party Series Data'!$A:$A,'Administration Series Data'!$A681,'Party Series Data'!$D:$D,'Administration Series Data'!L$2)</f>
        <v>162000</v>
      </c>
    </row>
    <row r="682" spans="1:12" x14ac:dyDescent="0.2">
      <c r="A682" s="2">
        <v>34820</v>
      </c>
      <c r="L682" s="5">
        <f>SUMIFS('Party Series Data'!$E:$E,'Party Series Data'!$A:$A,'Administration Series Data'!$A682,'Party Series Data'!$D:$D,'Administration Series Data'!L$2)</f>
        <v>-20000</v>
      </c>
    </row>
    <row r="683" spans="1:12" x14ac:dyDescent="0.2">
      <c r="A683" s="2">
        <v>34851</v>
      </c>
      <c r="L683" s="5">
        <f>SUMIFS('Party Series Data'!$E:$E,'Party Series Data'!$A:$A,'Administration Series Data'!$A683,'Party Series Data'!$D:$D,'Administration Series Data'!L$2)</f>
        <v>237000</v>
      </c>
    </row>
    <row r="684" spans="1:12" x14ac:dyDescent="0.2">
      <c r="A684" s="2">
        <v>34881</v>
      </c>
      <c r="L684" s="5">
        <f>SUMIFS('Party Series Data'!$E:$E,'Party Series Data'!$A:$A,'Administration Series Data'!$A684,'Party Series Data'!$D:$D,'Administration Series Data'!L$2)</f>
        <v>94000</v>
      </c>
    </row>
    <row r="685" spans="1:12" x14ac:dyDescent="0.2">
      <c r="A685" s="2">
        <v>34912</v>
      </c>
      <c r="L685" s="5">
        <f>SUMIFS('Party Series Data'!$E:$E,'Party Series Data'!$A:$A,'Administration Series Data'!$A685,'Party Series Data'!$D:$D,'Administration Series Data'!L$2)</f>
        <v>254000</v>
      </c>
    </row>
    <row r="686" spans="1:12" x14ac:dyDescent="0.2">
      <c r="A686" s="2">
        <v>34943</v>
      </c>
      <c r="L686" s="5">
        <f>SUMIFS('Party Series Data'!$E:$E,'Party Series Data'!$A:$A,'Administration Series Data'!$A686,'Party Series Data'!$D:$D,'Administration Series Data'!L$2)</f>
        <v>241000</v>
      </c>
    </row>
    <row r="687" spans="1:12" x14ac:dyDescent="0.2">
      <c r="A687" s="2">
        <v>34973</v>
      </c>
      <c r="L687" s="5">
        <f>SUMIFS('Party Series Data'!$E:$E,'Party Series Data'!$A:$A,'Administration Series Data'!$A687,'Party Series Data'!$D:$D,'Administration Series Data'!L$2)</f>
        <v>156000</v>
      </c>
    </row>
    <row r="688" spans="1:12" x14ac:dyDescent="0.2">
      <c r="A688" s="2">
        <v>35004</v>
      </c>
      <c r="L688" s="5">
        <f>SUMIFS('Party Series Data'!$E:$E,'Party Series Data'!$A:$A,'Administration Series Data'!$A688,'Party Series Data'!$D:$D,'Administration Series Data'!L$2)</f>
        <v>144000</v>
      </c>
    </row>
    <row r="689" spans="1:12" x14ac:dyDescent="0.2">
      <c r="A689" s="2">
        <v>35034</v>
      </c>
      <c r="L689" s="5">
        <f>SUMIFS('Party Series Data'!$E:$E,'Party Series Data'!$A:$A,'Administration Series Data'!$A689,'Party Series Data'!$D:$D,'Administration Series Data'!L$2)</f>
        <v>145000</v>
      </c>
    </row>
    <row r="690" spans="1:12" x14ac:dyDescent="0.2">
      <c r="A690" s="2">
        <v>35065</v>
      </c>
      <c r="L690" s="5">
        <f>SUMIFS('Party Series Data'!$E:$E,'Party Series Data'!$A:$A,'Administration Series Data'!$A690,'Party Series Data'!$D:$D,'Administration Series Data'!L$2)</f>
        <v>-4000</v>
      </c>
    </row>
    <row r="691" spans="1:12" x14ac:dyDescent="0.2">
      <c r="A691" s="2">
        <v>35096</v>
      </c>
      <c r="L691" s="5">
        <f>SUMIFS('Party Series Data'!$E:$E,'Party Series Data'!$A:$A,'Administration Series Data'!$A691,'Party Series Data'!$D:$D,'Administration Series Data'!L$2)</f>
        <v>423000</v>
      </c>
    </row>
    <row r="692" spans="1:12" x14ac:dyDescent="0.2">
      <c r="A692" s="2">
        <v>35125</v>
      </c>
      <c r="L692" s="5">
        <f>SUMIFS('Party Series Data'!$E:$E,'Party Series Data'!$A:$A,'Administration Series Data'!$A692,'Party Series Data'!$D:$D,'Administration Series Data'!L$2)</f>
        <v>254000</v>
      </c>
    </row>
    <row r="693" spans="1:12" x14ac:dyDescent="0.2">
      <c r="A693" s="2">
        <v>35156</v>
      </c>
      <c r="L693" s="5">
        <f>SUMIFS('Party Series Data'!$E:$E,'Party Series Data'!$A:$A,'Administration Series Data'!$A693,'Party Series Data'!$D:$D,'Administration Series Data'!L$2)</f>
        <v>165000</v>
      </c>
    </row>
    <row r="694" spans="1:12" x14ac:dyDescent="0.2">
      <c r="A694" s="2">
        <v>35186</v>
      </c>
      <c r="L694" s="5">
        <f>SUMIFS('Party Series Data'!$E:$E,'Party Series Data'!$A:$A,'Administration Series Data'!$A694,'Party Series Data'!$D:$D,'Administration Series Data'!L$2)</f>
        <v>328000</v>
      </c>
    </row>
    <row r="695" spans="1:12" x14ac:dyDescent="0.2">
      <c r="A695" s="2">
        <v>35217</v>
      </c>
      <c r="L695" s="5">
        <f>SUMIFS('Party Series Data'!$E:$E,'Party Series Data'!$A:$A,'Administration Series Data'!$A695,'Party Series Data'!$D:$D,'Administration Series Data'!L$2)</f>
        <v>283000</v>
      </c>
    </row>
    <row r="696" spans="1:12" x14ac:dyDescent="0.2">
      <c r="A696" s="2">
        <v>35247</v>
      </c>
      <c r="L696" s="5">
        <f>SUMIFS('Party Series Data'!$E:$E,'Party Series Data'!$A:$A,'Administration Series Data'!$A696,'Party Series Data'!$D:$D,'Administration Series Data'!L$2)</f>
        <v>246000</v>
      </c>
    </row>
    <row r="697" spans="1:12" x14ac:dyDescent="0.2">
      <c r="A697" s="2">
        <v>35278</v>
      </c>
      <c r="L697" s="5">
        <f>SUMIFS('Party Series Data'!$E:$E,'Party Series Data'!$A:$A,'Administration Series Data'!$A697,'Party Series Data'!$D:$D,'Administration Series Data'!L$2)</f>
        <v>184000</v>
      </c>
    </row>
    <row r="698" spans="1:12" x14ac:dyDescent="0.2">
      <c r="A698" s="2">
        <v>35309</v>
      </c>
      <c r="L698" s="5">
        <f>SUMIFS('Party Series Data'!$E:$E,'Party Series Data'!$A:$A,'Administration Series Data'!$A698,'Party Series Data'!$D:$D,'Administration Series Data'!L$2)</f>
        <v>211000</v>
      </c>
    </row>
    <row r="699" spans="1:12" x14ac:dyDescent="0.2">
      <c r="A699" s="2">
        <v>35339</v>
      </c>
      <c r="L699" s="5">
        <f>SUMIFS('Party Series Data'!$E:$E,'Party Series Data'!$A:$A,'Administration Series Data'!$A699,'Party Series Data'!$D:$D,'Administration Series Data'!L$2)</f>
        <v>255000</v>
      </c>
    </row>
    <row r="700" spans="1:12" x14ac:dyDescent="0.2">
      <c r="A700" s="2">
        <v>35370</v>
      </c>
      <c r="L700" s="5">
        <f>SUMIFS('Party Series Data'!$E:$E,'Party Series Data'!$A:$A,'Administration Series Data'!$A700,'Party Series Data'!$D:$D,'Administration Series Data'!L$2)</f>
        <v>296000</v>
      </c>
    </row>
    <row r="701" spans="1:12" x14ac:dyDescent="0.2">
      <c r="A701" s="2">
        <v>35400</v>
      </c>
      <c r="L701" s="5">
        <f>SUMIFS('Party Series Data'!$E:$E,'Party Series Data'!$A:$A,'Administration Series Data'!$A701,'Party Series Data'!$D:$D,'Administration Series Data'!L$2)</f>
        <v>182000</v>
      </c>
    </row>
    <row r="702" spans="1:12" x14ac:dyDescent="0.2">
      <c r="A702" s="2">
        <v>35431</v>
      </c>
      <c r="L702" s="5">
        <f>SUMIFS('Party Series Data'!$E:$E,'Party Series Data'!$A:$A,'Administration Series Data'!$A702,'Party Series Data'!$D:$D,'Administration Series Data'!L$2)</f>
        <v>220000</v>
      </c>
    </row>
    <row r="703" spans="1:12" x14ac:dyDescent="0.2">
      <c r="A703" s="2">
        <v>35462</v>
      </c>
      <c r="L703" s="5">
        <f>SUMIFS('Party Series Data'!$E:$E,'Party Series Data'!$A:$A,'Administration Series Data'!$A703,'Party Series Data'!$D:$D,'Administration Series Data'!L$2)</f>
        <v>312000</v>
      </c>
    </row>
    <row r="704" spans="1:12" x14ac:dyDescent="0.2">
      <c r="A704" s="2">
        <v>35490</v>
      </c>
      <c r="L704" s="5">
        <f>SUMIFS('Party Series Data'!$E:$E,'Party Series Data'!$A:$A,'Administration Series Data'!$A704,'Party Series Data'!$D:$D,'Administration Series Data'!L$2)</f>
        <v>315000</v>
      </c>
    </row>
    <row r="705" spans="1:12" x14ac:dyDescent="0.2">
      <c r="A705" s="2">
        <v>35521</v>
      </c>
      <c r="L705" s="5">
        <f>SUMIFS('Party Series Data'!$E:$E,'Party Series Data'!$A:$A,'Administration Series Data'!$A705,'Party Series Data'!$D:$D,'Administration Series Data'!L$2)</f>
        <v>296000</v>
      </c>
    </row>
    <row r="706" spans="1:12" x14ac:dyDescent="0.2">
      <c r="A706" s="2">
        <v>35551</v>
      </c>
      <c r="L706" s="5">
        <f>SUMIFS('Party Series Data'!$E:$E,'Party Series Data'!$A:$A,'Administration Series Data'!$A706,'Party Series Data'!$D:$D,'Administration Series Data'!L$2)</f>
        <v>260000</v>
      </c>
    </row>
    <row r="707" spans="1:12" x14ac:dyDescent="0.2">
      <c r="A707" s="2">
        <v>35582</v>
      </c>
      <c r="L707" s="5">
        <f>SUMIFS('Party Series Data'!$E:$E,'Party Series Data'!$A:$A,'Administration Series Data'!$A707,'Party Series Data'!$D:$D,'Administration Series Data'!L$2)</f>
        <v>268000</v>
      </c>
    </row>
    <row r="708" spans="1:12" x14ac:dyDescent="0.2">
      <c r="A708" s="2">
        <v>35612</v>
      </c>
      <c r="L708" s="5">
        <f>SUMIFS('Party Series Data'!$E:$E,'Party Series Data'!$A:$A,'Administration Series Data'!$A708,'Party Series Data'!$D:$D,'Administration Series Data'!L$2)</f>
        <v>297000</v>
      </c>
    </row>
    <row r="709" spans="1:12" x14ac:dyDescent="0.2">
      <c r="A709" s="2">
        <v>35643</v>
      </c>
      <c r="L709" s="5">
        <f>SUMIFS('Party Series Data'!$E:$E,'Party Series Data'!$A:$A,'Administration Series Data'!$A709,'Party Series Data'!$D:$D,'Administration Series Data'!L$2)</f>
        <v>-18000</v>
      </c>
    </row>
    <row r="710" spans="1:12" x14ac:dyDescent="0.2">
      <c r="A710" s="2">
        <v>35674</v>
      </c>
      <c r="L710" s="5">
        <f>SUMIFS('Party Series Data'!$E:$E,'Party Series Data'!$A:$A,'Administration Series Data'!$A710,'Party Series Data'!$D:$D,'Administration Series Data'!L$2)</f>
        <v>492000</v>
      </c>
    </row>
    <row r="711" spans="1:12" x14ac:dyDescent="0.2">
      <c r="A711" s="2">
        <v>35704</v>
      </c>
      <c r="L711" s="5">
        <f>SUMIFS('Party Series Data'!$E:$E,'Party Series Data'!$A:$A,'Administration Series Data'!$A711,'Party Series Data'!$D:$D,'Administration Series Data'!L$2)</f>
        <v>344000</v>
      </c>
    </row>
    <row r="712" spans="1:12" x14ac:dyDescent="0.2">
      <c r="A712" s="2">
        <v>35735</v>
      </c>
      <c r="L712" s="5">
        <f>SUMIFS('Party Series Data'!$E:$E,'Party Series Data'!$A:$A,'Administration Series Data'!$A712,'Party Series Data'!$D:$D,'Administration Series Data'!L$2)</f>
        <v>306000</v>
      </c>
    </row>
    <row r="713" spans="1:12" x14ac:dyDescent="0.2">
      <c r="A713" s="2">
        <v>35765</v>
      </c>
      <c r="L713" s="5">
        <f>SUMIFS('Party Series Data'!$E:$E,'Party Series Data'!$A:$A,'Administration Series Data'!$A713,'Party Series Data'!$D:$D,'Administration Series Data'!L$2)</f>
        <v>314000</v>
      </c>
    </row>
    <row r="714" spans="1:12" x14ac:dyDescent="0.2">
      <c r="A714" s="2">
        <v>35796</v>
      </c>
      <c r="L714" s="5">
        <f>SUMIFS('Party Series Data'!$E:$E,'Party Series Data'!$A:$A,'Administration Series Data'!$A714,'Party Series Data'!$D:$D,'Administration Series Data'!L$2)</f>
        <v>263000</v>
      </c>
    </row>
    <row r="715" spans="1:12" x14ac:dyDescent="0.2">
      <c r="A715" s="2">
        <v>35827</v>
      </c>
      <c r="L715" s="5">
        <f>SUMIFS('Party Series Data'!$E:$E,'Party Series Data'!$A:$A,'Administration Series Data'!$A715,'Party Series Data'!$D:$D,'Administration Series Data'!L$2)</f>
        <v>204000</v>
      </c>
    </row>
    <row r="716" spans="1:12" x14ac:dyDescent="0.2">
      <c r="A716" s="2">
        <v>35855</v>
      </c>
      <c r="L716" s="5">
        <f>SUMIFS('Party Series Data'!$E:$E,'Party Series Data'!$A:$A,'Administration Series Data'!$A716,'Party Series Data'!$D:$D,'Administration Series Data'!L$2)</f>
        <v>148000</v>
      </c>
    </row>
    <row r="717" spans="1:12" x14ac:dyDescent="0.2">
      <c r="A717" s="2">
        <v>35886</v>
      </c>
      <c r="L717" s="5">
        <f>SUMIFS('Party Series Data'!$E:$E,'Party Series Data'!$A:$A,'Administration Series Data'!$A717,'Party Series Data'!$D:$D,'Administration Series Data'!L$2)</f>
        <v>278000</v>
      </c>
    </row>
    <row r="718" spans="1:12" x14ac:dyDescent="0.2">
      <c r="A718" s="2">
        <v>35916</v>
      </c>
      <c r="L718" s="5">
        <f>SUMIFS('Party Series Data'!$E:$E,'Party Series Data'!$A:$A,'Administration Series Data'!$A718,'Party Series Data'!$D:$D,'Administration Series Data'!L$2)</f>
        <v>402000</v>
      </c>
    </row>
    <row r="719" spans="1:12" x14ac:dyDescent="0.2">
      <c r="A719" s="2">
        <v>35947</v>
      </c>
      <c r="L719" s="5">
        <f>SUMIFS('Party Series Data'!$E:$E,'Party Series Data'!$A:$A,'Administration Series Data'!$A719,'Party Series Data'!$D:$D,'Administration Series Data'!L$2)</f>
        <v>232000</v>
      </c>
    </row>
    <row r="720" spans="1:12" x14ac:dyDescent="0.2">
      <c r="A720" s="2">
        <v>35977</v>
      </c>
      <c r="L720" s="5">
        <f>SUMIFS('Party Series Data'!$E:$E,'Party Series Data'!$A:$A,'Administration Series Data'!$A720,'Party Series Data'!$D:$D,'Administration Series Data'!L$2)</f>
        <v>129000</v>
      </c>
    </row>
    <row r="721" spans="1:12" x14ac:dyDescent="0.2">
      <c r="A721" s="2">
        <v>36008</v>
      </c>
      <c r="L721" s="5">
        <f>SUMIFS('Party Series Data'!$E:$E,'Party Series Data'!$A:$A,'Administration Series Data'!$A721,'Party Series Data'!$D:$D,'Administration Series Data'!L$2)</f>
        <v>339000</v>
      </c>
    </row>
    <row r="722" spans="1:12" x14ac:dyDescent="0.2">
      <c r="A722" s="2">
        <v>36039</v>
      </c>
      <c r="L722" s="5">
        <f>SUMIFS('Party Series Data'!$E:$E,'Party Series Data'!$A:$A,'Administration Series Data'!$A722,'Party Series Data'!$D:$D,'Administration Series Data'!L$2)</f>
        <v>208000</v>
      </c>
    </row>
    <row r="723" spans="1:12" x14ac:dyDescent="0.2">
      <c r="A723" s="2">
        <v>36069</v>
      </c>
      <c r="L723" s="5">
        <f>SUMIFS('Party Series Data'!$E:$E,'Party Series Data'!$A:$A,'Administration Series Data'!$A723,'Party Series Data'!$D:$D,'Administration Series Data'!L$2)</f>
        <v>202000</v>
      </c>
    </row>
    <row r="724" spans="1:12" x14ac:dyDescent="0.2">
      <c r="A724" s="2">
        <v>36100</v>
      </c>
      <c r="L724" s="5">
        <f>SUMIFS('Party Series Data'!$E:$E,'Party Series Data'!$A:$A,'Administration Series Data'!$A724,'Party Series Data'!$D:$D,'Administration Series Data'!L$2)</f>
        <v>277000</v>
      </c>
    </row>
    <row r="725" spans="1:12" x14ac:dyDescent="0.2">
      <c r="A725" s="2">
        <v>36130</v>
      </c>
      <c r="L725" s="5">
        <f>SUMIFS('Party Series Data'!$E:$E,'Party Series Data'!$A:$A,'Administration Series Data'!$A725,'Party Series Data'!$D:$D,'Administration Series Data'!L$2)</f>
        <v>365000</v>
      </c>
    </row>
    <row r="726" spans="1:12" x14ac:dyDescent="0.2">
      <c r="A726" s="2">
        <v>36161</v>
      </c>
      <c r="L726" s="5">
        <f>SUMIFS('Party Series Data'!$E:$E,'Party Series Data'!$A:$A,'Administration Series Data'!$A726,'Party Series Data'!$D:$D,'Administration Series Data'!L$2)</f>
        <v>106000</v>
      </c>
    </row>
    <row r="727" spans="1:12" x14ac:dyDescent="0.2">
      <c r="A727" s="2">
        <v>36192</v>
      </c>
      <c r="L727" s="5">
        <f>SUMIFS('Party Series Data'!$E:$E,'Party Series Data'!$A:$A,'Administration Series Data'!$A727,'Party Series Data'!$D:$D,'Administration Series Data'!L$2)</f>
        <v>418000</v>
      </c>
    </row>
    <row r="728" spans="1:12" x14ac:dyDescent="0.2">
      <c r="A728" s="2">
        <v>36220</v>
      </c>
      <c r="L728" s="5">
        <f>SUMIFS('Party Series Data'!$E:$E,'Party Series Data'!$A:$A,'Administration Series Data'!$A728,'Party Series Data'!$D:$D,'Administration Series Data'!L$2)</f>
        <v>107000</v>
      </c>
    </row>
    <row r="729" spans="1:12" x14ac:dyDescent="0.2">
      <c r="A729" s="2">
        <v>36251</v>
      </c>
      <c r="L729" s="5">
        <f>SUMIFS('Party Series Data'!$E:$E,'Party Series Data'!$A:$A,'Administration Series Data'!$A729,'Party Series Data'!$D:$D,'Administration Series Data'!L$2)</f>
        <v>370000</v>
      </c>
    </row>
    <row r="730" spans="1:12" x14ac:dyDescent="0.2">
      <c r="A730" s="2">
        <v>36281</v>
      </c>
      <c r="L730" s="5">
        <f>SUMIFS('Party Series Data'!$E:$E,'Party Series Data'!$A:$A,'Administration Series Data'!$A730,'Party Series Data'!$D:$D,'Administration Series Data'!L$2)</f>
        <v>211000</v>
      </c>
    </row>
    <row r="731" spans="1:12" x14ac:dyDescent="0.2">
      <c r="A731" s="2">
        <v>36312</v>
      </c>
      <c r="L731" s="5">
        <f>SUMIFS('Party Series Data'!$E:$E,'Party Series Data'!$A:$A,'Administration Series Data'!$A731,'Party Series Data'!$D:$D,'Administration Series Data'!L$2)</f>
        <v>281000</v>
      </c>
    </row>
    <row r="732" spans="1:12" x14ac:dyDescent="0.2">
      <c r="A732" s="2">
        <v>36342</v>
      </c>
      <c r="L732" s="5">
        <f>SUMIFS('Party Series Data'!$E:$E,'Party Series Data'!$A:$A,'Administration Series Data'!$A732,'Party Series Data'!$D:$D,'Administration Series Data'!L$2)</f>
        <v>325000</v>
      </c>
    </row>
    <row r="733" spans="1:12" x14ac:dyDescent="0.2">
      <c r="A733" s="2">
        <v>36373</v>
      </c>
      <c r="L733" s="5">
        <f>SUMIFS('Party Series Data'!$E:$E,'Party Series Data'!$A:$A,'Administration Series Data'!$A733,'Party Series Data'!$D:$D,'Administration Series Data'!L$2)</f>
        <v>155000</v>
      </c>
    </row>
    <row r="734" spans="1:12" x14ac:dyDescent="0.2">
      <c r="A734" s="2">
        <v>36404</v>
      </c>
      <c r="L734" s="5">
        <f>SUMIFS('Party Series Data'!$E:$E,'Party Series Data'!$A:$A,'Administration Series Data'!$A734,'Party Series Data'!$D:$D,'Administration Series Data'!L$2)</f>
        <v>203000</v>
      </c>
    </row>
    <row r="735" spans="1:12" x14ac:dyDescent="0.2">
      <c r="A735" s="2">
        <v>36434</v>
      </c>
      <c r="L735" s="5">
        <f>SUMIFS('Party Series Data'!$E:$E,'Party Series Data'!$A:$A,'Administration Series Data'!$A735,'Party Series Data'!$D:$D,'Administration Series Data'!L$2)</f>
        <v>405000</v>
      </c>
    </row>
    <row r="736" spans="1:12" x14ac:dyDescent="0.2">
      <c r="A736" s="2">
        <v>36465</v>
      </c>
      <c r="L736" s="5">
        <f>SUMIFS('Party Series Data'!$E:$E,'Party Series Data'!$A:$A,'Administration Series Data'!$A736,'Party Series Data'!$D:$D,'Administration Series Data'!L$2)</f>
        <v>289000</v>
      </c>
    </row>
    <row r="737" spans="1:13" x14ac:dyDescent="0.2">
      <c r="A737" s="2">
        <v>36495</v>
      </c>
      <c r="L737" s="5">
        <f>SUMIFS('Party Series Data'!$E:$E,'Party Series Data'!$A:$A,'Administration Series Data'!$A737,'Party Series Data'!$D:$D,'Administration Series Data'!L$2)</f>
        <v>306000</v>
      </c>
    </row>
    <row r="738" spans="1:13" x14ac:dyDescent="0.2">
      <c r="A738" s="2">
        <v>36526</v>
      </c>
      <c r="L738" s="5">
        <f>SUMIFS('Party Series Data'!$E:$E,'Party Series Data'!$A:$A,'Administration Series Data'!$A738,'Party Series Data'!$D:$D,'Administration Series Data'!L$2)</f>
        <v>233000</v>
      </c>
    </row>
    <row r="739" spans="1:13" x14ac:dyDescent="0.2">
      <c r="A739" s="2">
        <v>36557</v>
      </c>
      <c r="L739" s="5">
        <f>SUMIFS('Party Series Data'!$E:$E,'Party Series Data'!$A:$A,'Administration Series Data'!$A739,'Party Series Data'!$D:$D,'Administration Series Data'!L$2)</f>
        <v>119000</v>
      </c>
    </row>
    <row r="740" spans="1:13" x14ac:dyDescent="0.2">
      <c r="A740" s="2">
        <v>36586</v>
      </c>
      <c r="L740" s="5">
        <f>SUMIFS('Party Series Data'!$E:$E,'Party Series Data'!$A:$A,'Administration Series Data'!$A740,'Party Series Data'!$D:$D,'Administration Series Data'!L$2)</f>
        <v>472000</v>
      </c>
    </row>
    <row r="741" spans="1:13" x14ac:dyDescent="0.2">
      <c r="A741" s="2">
        <v>36617</v>
      </c>
      <c r="L741" s="5">
        <f>SUMIFS('Party Series Data'!$E:$E,'Party Series Data'!$A:$A,'Administration Series Data'!$A741,'Party Series Data'!$D:$D,'Administration Series Data'!L$2)</f>
        <v>292000</v>
      </c>
    </row>
    <row r="742" spans="1:13" x14ac:dyDescent="0.2">
      <c r="A742" s="2">
        <v>36647</v>
      </c>
      <c r="L742" s="5">
        <f>SUMIFS('Party Series Data'!$E:$E,'Party Series Data'!$A:$A,'Administration Series Data'!$A742,'Party Series Data'!$D:$D,'Administration Series Data'!L$2)</f>
        <v>217000</v>
      </c>
    </row>
    <row r="743" spans="1:13" x14ac:dyDescent="0.2">
      <c r="A743" s="2">
        <v>36678</v>
      </c>
      <c r="L743" s="5">
        <f>SUMIFS('Party Series Data'!$E:$E,'Party Series Data'!$A:$A,'Administration Series Data'!$A743,'Party Series Data'!$D:$D,'Administration Series Data'!L$2)</f>
        <v>-44000</v>
      </c>
    </row>
    <row r="744" spans="1:13" x14ac:dyDescent="0.2">
      <c r="A744" s="2">
        <v>36708</v>
      </c>
      <c r="L744" s="5">
        <f>SUMIFS('Party Series Data'!$E:$E,'Party Series Data'!$A:$A,'Administration Series Data'!$A744,'Party Series Data'!$D:$D,'Administration Series Data'!L$2)</f>
        <v>175000</v>
      </c>
    </row>
    <row r="745" spans="1:13" x14ac:dyDescent="0.2">
      <c r="A745" s="2">
        <v>36739</v>
      </c>
      <c r="L745" s="5">
        <f>SUMIFS('Party Series Data'!$E:$E,'Party Series Data'!$A:$A,'Administration Series Data'!$A745,'Party Series Data'!$D:$D,'Administration Series Data'!L$2)</f>
        <v>-6000</v>
      </c>
    </row>
    <row r="746" spans="1:13" x14ac:dyDescent="0.2">
      <c r="A746" s="2">
        <v>36770</v>
      </c>
      <c r="L746" s="5">
        <f>SUMIFS('Party Series Data'!$E:$E,'Party Series Data'!$A:$A,'Administration Series Data'!$A746,'Party Series Data'!$D:$D,'Administration Series Data'!L$2)</f>
        <v>123000</v>
      </c>
    </row>
    <row r="747" spans="1:13" x14ac:dyDescent="0.2">
      <c r="A747" s="2">
        <v>36800</v>
      </c>
      <c r="L747" s="5">
        <f>SUMIFS('Party Series Data'!$E:$E,'Party Series Data'!$A:$A,'Administration Series Data'!$A747,'Party Series Data'!$D:$D,'Administration Series Data'!L$2)</f>
        <v>-2000</v>
      </c>
    </row>
    <row r="748" spans="1:13" x14ac:dyDescent="0.2">
      <c r="A748" s="2">
        <v>36831</v>
      </c>
      <c r="L748" s="5">
        <f>SUMIFS('Party Series Data'!$E:$E,'Party Series Data'!$A:$A,'Administration Series Data'!$A748,'Party Series Data'!$D:$D,'Administration Series Data'!L$2)</f>
        <v>205000</v>
      </c>
    </row>
    <row r="749" spans="1:13" x14ac:dyDescent="0.2">
      <c r="A749" s="2">
        <v>36861</v>
      </c>
      <c r="L749" s="5">
        <f>SUMIFS('Party Series Data'!$E:$E,'Party Series Data'!$A:$A,'Administration Series Data'!$A749,'Party Series Data'!$D:$D,'Administration Series Data'!L$2)</f>
        <v>153000</v>
      </c>
    </row>
    <row r="750" spans="1:13" x14ac:dyDescent="0.2">
      <c r="A750" s="2">
        <v>36892</v>
      </c>
      <c r="M750" s="5">
        <f>SUMIFS('Party Series Data'!$E:$E,'Party Series Data'!$A:$A,'Administration Series Data'!$A750,'Party Series Data'!$D:$D,'Administration Series Data'!M$2)</f>
        <v>-11000</v>
      </c>
    </row>
    <row r="751" spans="1:13" x14ac:dyDescent="0.2">
      <c r="A751" s="2">
        <v>36923</v>
      </c>
      <c r="M751" s="5">
        <f>SUMIFS('Party Series Data'!$E:$E,'Party Series Data'!$A:$A,'Administration Series Data'!$A751,'Party Series Data'!$D:$D,'Administration Series Data'!M$2)</f>
        <v>91000</v>
      </c>
    </row>
    <row r="752" spans="1:13" x14ac:dyDescent="0.2">
      <c r="A752" s="2">
        <v>36951</v>
      </c>
      <c r="M752" s="5">
        <f>SUMIFS('Party Series Data'!$E:$E,'Party Series Data'!$A:$A,'Administration Series Data'!$A752,'Party Series Data'!$D:$D,'Administration Series Data'!M$2)</f>
        <v>-42000</v>
      </c>
    </row>
    <row r="753" spans="1:13" x14ac:dyDescent="0.2">
      <c r="A753" s="2">
        <v>36982</v>
      </c>
      <c r="M753" s="5">
        <f>SUMIFS('Party Series Data'!$E:$E,'Party Series Data'!$A:$A,'Administration Series Data'!$A753,'Party Series Data'!$D:$D,'Administration Series Data'!M$2)</f>
        <v>-284000</v>
      </c>
    </row>
    <row r="754" spans="1:13" x14ac:dyDescent="0.2">
      <c r="A754" s="2">
        <v>37012</v>
      </c>
      <c r="M754" s="5">
        <f>SUMIFS('Party Series Data'!$E:$E,'Party Series Data'!$A:$A,'Administration Series Data'!$A754,'Party Series Data'!$D:$D,'Administration Series Data'!M$2)</f>
        <v>-53000</v>
      </c>
    </row>
    <row r="755" spans="1:13" x14ac:dyDescent="0.2">
      <c r="A755" s="2">
        <v>37043</v>
      </c>
      <c r="M755" s="5">
        <f>SUMIFS('Party Series Data'!$E:$E,'Party Series Data'!$A:$A,'Administration Series Data'!$A755,'Party Series Data'!$D:$D,'Administration Series Data'!M$2)</f>
        <v>-111000</v>
      </c>
    </row>
    <row r="756" spans="1:13" x14ac:dyDescent="0.2">
      <c r="A756" s="2">
        <v>37073</v>
      </c>
      <c r="M756" s="5">
        <f>SUMIFS('Party Series Data'!$E:$E,'Party Series Data'!$A:$A,'Administration Series Data'!$A756,'Party Series Data'!$D:$D,'Administration Series Data'!M$2)</f>
        <v>-122000</v>
      </c>
    </row>
    <row r="757" spans="1:13" x14ac:dyDescent="0.2">
      <c r="A757" s="2">
        <v>37104</v>
      </c>
      <c r="M757" s="5">
        <f>SUMIFS('Party Series Data'!$E:$E,'Party Series Data'!$A:$A,'Administration Series Data'!$A757,'Party Series Data'!$D:$D,'Administration Series Data'!M$2)</f>
        <v>-149000</v>
      </c>
    </row>
    <row r="758" spans="1:13" x14ac:dyDescent="0.2">
      <c r="A758" s="2">
        <v>37135</v>
      </c>
      <c r="M758" s="5">
        <f>SUMIFS('Party Series Data'!$E:$E,'Party Series Data'!$A:$A,'Administration Series Data'!$A758,'Party Series Data'!$D:$D,'Administration Series Data'!M$2)</f>
        <v>-257000</v>
      </c>
    </row>
    <row r="759" spans="1:13" x14ac:dyDescent="0.2">
      <c r="A759" s="2">
        <v>37165</v>
      </c>
      <c r="M759" s="5">
        <f>SUMIFS('Party Series Data'!$E:$E,'Party Series Data'!$A:$A,'Administration Series Data'!$A759,'Party Series Data'!$D:$D,'Administration Series Data'!M$2)</f>
        <v>-317000</v>
      </c>
    </row>
    <row r="760" spans="1:13" x14ac:dyDescent="0.2">
      <c r="A760" s="2">
        <v>37196</v>
      </c>
      <c r="M760" s="5">
        <f>SUMIFS('Party Series Data'!$E:$E,'Party Series Data'!$A:$A,'Administration Series Data'!$A760,'Party Series Data'!$D:$D,'Administration Series Data'!M$2)</f>
        <v>-312000</v>
      </c>
    </row>
    <row r="761" spans="1:13" x14ac:dyDescent="0.2">
      <c r="A761" s="2">
        <v>37226</v>
      </c>
      <c r="M761" s="5">
        <f>SUMIFS('Party Series Data'!$E:$E,'Party Series Data'!$A:$A,'Administration Series Data'!$A761,'Party Series Data'!$D:$D,'Administration Series Data'!M$2)</f>
        <v>-160000</v>
      </c>
    </row>
    <row r="762" spans="1:13" x14ac:dyDescent="0.2">
      <c r="A762" s="2">
        <v>37257</v>
      </c>
      <c r="M762" s="5">
        <f>SUMIFS('Party Series Data'!$E:$E,'Party Series Data'!$A:$A,'Administration Series Data'!$A762,'Party Series Data'!$D:$D,'Administration Series Data'!M$2)</f>
        <v>-130000</v>
      </c>
    </row>
    <row r="763" spans="1:13" x14ac:dyDescent="0.2">
      <c r="A763" s="2">
        <v>37288</v>
      </c>
      <c r="M763" s="5">
        <f>SUMIFS('Party Series Data'!$E:$E,'Party Series Data'!$A:$A,'Administration Series Data'!$A763,'Party Series Data'!$D:$D,'Administration Series Data'!M$2)</f>
        <v>-116000</v>
      </c>
    </row>
    <row r="764" spans="1:13" x14ac:dyDescent="0.2">
      <c r="A764" s="2">
        <v>37316</v>
      </c>
      <c r="M764" s="5">
        <f>SUMIFS('Party Series Data'!$E:$E,'Party Series Data'!$A:$A,'Administration Series Data'!$A764,'Party Series Data'!$D:$D,'Administration Series Data'!M$2)</f>
        <v>-19000</v>
      </c>
    </row>
    <row r="765" spans="1:13" x14ac:dyDescent="0.2">
      <c r="A765" s="2">
        <v>37347</v>
      </c>
      <c r="M765" s="5">
        <f>SUMIFS('Party Series Data'!$E:$E,'Party Series Data'!$A:$A,'Administration Series Data'!$A765,'Party Series Data'!$D:$D,'Administration Series Data'!M$2)</f>
        <v>-94000</v>
      </c>
    </row>
    <row r="766" spans="1:13" x14ac:dyDescent="0.2">
      <c r="A766" s="2">
        <v>37377</v>
      </c>
      <c r="M766" s="5">
        <f>SUMIFS('Party Series Data'!$E:$E,'Party Series Data'!$A:$A,'Administration Series Data'!$A766,'Party Series Data'!$D:$D,'Administration Series Data'!M$2)</f>
        <v>11000</v>
      </c>
    </row>
    <row r="767" spans="1:13" x14ac:dyDescent="0.2">
      <c r="A767" s="2">
        <v>37408</v>
      </c>
      <c r="M767" s="5">
        <f>SUMIFS('Party Series Data'!$E:$E,'Party Series Data'!$A:$A,'Administration Series Data'!$A767,'Party Series Data'!$D:$D,'Administration Series Data'!M$2)</f>
        <v>50000</v>
      </c>
    </row>
    <row r="768" spans="1:13" x14ac:dyDescent="0.2">
      <c r="A768" s="2">
        <v>37438</v>
      </c>
      <c r="M768" s="5">
        <f>SUMIFS('Party Series Data'!$E:$E,'Party Series Data'!$A:$A,'Administration Series Data'!$A768,'Party Series Data'!$D:$D,'Administration Series Data'!M$2)</f>
        <v>-94000</v>
      </c>
    </row>
    <row r="769" spans="1:13" x14ac:dyDescent="0.2">
      <c r="A769" s="2">
        <v>37469</v>
      </c>
      <c r="M769" s="5">
        <f>SUMIFS('Party Series Data'!$E:$E,'Party Series Data'!$A:$A,'Administration Series Data'!$A769,'Party Series Data'!$D:$D,'Administration Series Data'!M$2)</f>
        <v>-3000</v>
      </c>
    </row>
    <row r="770" spans="1:13" x14ac:dyDescent="0.2">
      <c r="A770" s="2">
        <v>37500</v>
      </c>
      <c r="M770" s="5">
        <f>SUMIFS('Party Series Data'!$E:$E,'Party Series Data'!$A:$A,'Administration Series Data'!$A770,'Party Series Data'!$D:$D,'Administration Series Data'!M$2)</f>
        <v>-86000</v>
      </c>
    </row>
    <row r="771" spans="1:13" x14ac:dyDescent="0.2">
      <c r="A771" s="2">
        <v>37530</v>
      </c>
      <c r="M771" s="5">
        <f>SUMIFS('Party Series Data'!$E:$E,'Party Series Data'!$A:$A,'Administration Series Data'!$A771,'Party Series Data'!$D:$D,'Administration Series Data'!M$2)</f>
        <v>127000</v>
      </c>
    </row>
    <row r="772" spans="1:13" x14ac:dyDescent="0.2">
      <c r="A772" s="2">
        <v>37561</v>
      </c>
      <c r="M772" s="5">
        <f>SUMIFS('Party Series Data'!$E:$E,'Party Series Data'!$A:$A,'Administration Series Data'!$A772,'Party Series Data'!$D:$D,'Administration Series Data'!M$2)</f>
        <v>-13000</v>
      </c>
    </row>
    <row r="773" spans="1:13" x14ac:dyDescent="0.2">
      <c r="A773" s="2">
        <v>37591</v>
      </c>
      <c r="M773" s="5">
        <f>SUMIFS('Party Series Data'!$E:$E,'Party Series Data'!$A:$A,'Administration Series Data'!$A773,'Party Series Data'!$D:$D,'Administration Series Data'!M$2)</f>
        <v>-143000</v>
      </c>
    </row>
    <row r="774" spans="1:13" x14ac:dyDescent="0.2">
      <c r="A774" s="2">
        <v>37622</v>
      </c>
      <c r="M774" s="5">
        <f>SUMIFS('Party Series Data'!$E:$E,'Party Series Data'!$A:$A,'Administration Series Data'!$A774,'Party Series Data'!$D:$D,'Administration Series Data'!M$2)</f>
        <v>108000</v>
      </c>
    </row>
    <row r="775" spans="1:13" x14ac:dyDescent="0.2">
      <c r="A775" s="2">
        <v>37653</v>
      </c>
      <c r="M775" s="5">
        <f>SUMIFS('Party Series Data'!$E:$E,'Party Series Data'!$A:$A,'Administration Series Data'!$A775,'Party Series Data'!$D:$D,'Administration Series Data'!M$2)</f>
        <v>-136000</v>
      </c>
    </row>
    <row r="776" spans="1:13" x14ac:dyDescent="0.2">
      <c r="A776" s="2">
        <v>37681</v>
      </c>
      <c r="M776" s="5">
        <f>SUMIFS('Party Series Data'!$E:$E,'Party Series Data'!$A:$A,'Administration Series Data'!$A776,'Party Series Data'!$D:$D,'Administration Series Data'!M$2)</f>
        <v>-212000</v>
      </c>
    </row>
    <row r="777" spans="1:13" x14ac:dyDescent="0.2">
      <c r="A777" s="2">
        <v>37712</v>
      </c>
      <c r="M777" s="5">
        <f>SUMIFS('Party Series Data'!$E:$E,'Party Series Data'!$A:$A,'Administration Series Data'!$A777,'Party Series Data'!$D:$D,'Administration Series Data'!M$2)</f>
        <v>-55000</v>
      </c>
    </row>
    <row r="778" spans="1:13" x14ac:dyDescent="0.2">
      <c r="A778" s="2">
        <v>37742</v>
      </c>
      <c r="M778" s="5">
        <f>SUMIFS('Party Series Data'!$E:$E,'Party Series Data'!$A:$A,'Administration Series Data'!$A778,'Party Series Data'!$D:$D,'Administration Series Data'!M$2)</f>
        <v>19000</v>
      </c>
    </row>
    <row r="779" spans="1:13" x14ac:dyDescent="0.2">
      <c r="A779" s="2">
        <v>37773</v>
      </c>
      <c r="M779" s="5">
        <f>SUMIFS('Party Series Data'!$E:$E,'Party Series Data'!$A:$A,'Administration Series Data'!$A779,'Party Series Data'!$D:$D,'Administration Series Data'!M$2)</f>
        <v>-2000</v>
      </c>
    </row>
    <row r="780" spans="1:13" x14ac:dyDescent="0.2">
      <c r="A780" s="2">
        <v>37803</v>
      </c>
      <c r="M780" s="5">
        <f>SUMIFS('Party Series Data'!$E:$E,'Party Series Data'!$A:$A,'Administration Series Data'!$A780,'Party Series Data'!$D:$D,'Administration Series Data'!M$2)</f>
        <v>-3000</v>
      </c>
    </row>
    <row r="781" spans="1:13" x14ac:dyDescent="0.2">
      <c r="A781" s="2">
        <v>37834</v>
      </c>
      <c r="M781" s="5">
        <f>SUMIFS('Party Series Data'!$E:$E,'Party Series Data'!$A:$A,'Administration Series Data'!$A781,'Party Series Data'!$D:$D,'Administration Series Data'!M$2)</f>
        <v>-42000</v>
      </c>
    </row>
    <row r="782" spans="1:13" x14ac:dyDescent="0.2">
      <c r="A782" s="2">
        <v>37865</v>
      </c>
      <c r="M782" s="5">
        <f>SUMIFS('Party Series Data'!$E:$E,'Party Series Data'!$A:$A,'Administration Series Data'!$A782,'Party Series Data'!$D:$D,'Administration Series Data'!M$2)</f>
        <v>105000</v>
      </c>
    </row>
    <row r="783" spans="1:13" x14ac:dyDescent="0.2">
      <c r="A783" s="2">
        <v>37895</v>
      </c>
      <c r="M783" s="5">
        <f>SUMIFS('Party Series Data'!$E:$E,'Party Series Data'!$A:$A,'Administration Series Data'!$A783,'Party Series Data'!$D:$D,'Administration Series Data'!M$2)</f>
        <v>200000</v>
      </c>
    </row>
    <row r="784" spans="1:13" x14ac:dyDescent="0.2">
      <c r="A784" s="2">
        <v>37926</v>
      </c>
      <c r="M784" s="5">
        <f>SUMIFS('Party Series Data'!$E:$E,'Party Series Data'!$A:$A,'Administration Series Data'!$A784,'Party Series Data'!$D:$D,'Administration Series Data'!M$2)</f>
        <v>20000</v>
      </c>
    </row>
    <row r="785" spans="1:13" x14ac:dyDescent="0.2">
      <c r="A785" s="2">
        <v>37956</v>
      </c>
      <c r="M785" s="5">
        <f>SUMIFS('Party Series Data'!$E:$E,'Party Series Data'!$A:$A,'Administration Series Data'!$A785,'Party Series Data'!$D:$D,'Administration Series Data'!M$2)</f>
        <v>114000</v>
      </c>
    </row>
    <row r="786" spans="1:13" x14ac:dyDescent="0.2">
      <c r="A786" s="2">
        <v>37987</v>
      </c>
      <c r="M786" s="5">
        <f>SUMIFS('Party Series Data'!$E:$E,'Party Series Data'!$A:$A,'Administration Series Data'!$A786,'Party Series Data'!$D:$D,'Administration Series Data'!M$2)</f>
        <v>181000</v>
      </c>
    </row>
    <row r="787" spans="1:13" x14ac:dyDescent="0.2">
      <c r="A787" s="2">
        <v>38018</v>
      </c>
      <c r="M787" s="5">
        <f>SUMIFS('Party Series Data'!$E:$E,'Party Series Data'!$A:$A,'Administration Series Data'!$A787,'Party Series Data'!$D:$D,'Administration Series Data'!M$2)</f>
        <v>56000</v>
      </c>
    </row>
    <row r="788" spans="1:13" x14ac:dyDescent="0.2">
      <c r="A788" s="2">
        <v>38047</v>
      </c>
      <c r="M788" s="5">
        <f>SUMIFS('Party Series Data'!$E:$E,'Party Series Data'!$A:$A,'Administration Series Data'!$A788,'Party Series Data'!$D:$D,'Administration Series Data'!M$2)</f>
        <v>317000</v>
      </c>
    </row>
    <row r="789" spans="1:13" x14ac:dyDescent="0.2">
      <c r="A789" s="2">
        <v>38078</v>
      </c>
      <c r="M789" s="5">
        <f>SUMIFS('Party Series Data'!$E:$E,'Party Series Data'!$A:$A,'Administration Series Data'!$A789,'Party Series Data'!$D:$D,'Administration Series Data'!M$2)</f>
        <v>269000</v>
      </c>
    </row>
    <row r="790" spans="1:13" x14ac:dyDescent="0.2">
      <c r="A790" s="2">
        <v>38108</v>
      </c>
      <c r="M790" s="5">
        <f>SUMIFS('Party Series Data'!$E:$E,'Party Series Data'!$A:$A,'Administration Series Data'!$A790,'Party Series Data'!$D:$D,'Administration Series Data'!M$2)</f>
        <v>283000</v>
      </c>
    </row>
    <row r="791" spans="1:13" x14ac:dyDescent="0.2">
      <c r="A791" s="2">
        <v>38139</v>
      </c>
      <c r="M791" s="5">
        <f>SUMIFS('Party Series Data'!$E:$E,'Party Series Data'!$A:$A,'Administration Series Data'!$A791,'Party Series Data'!$D:$D,'Administration Series Data'!M$2)</f>
        <v>99000</v>
      </c>
    </row>
    <row r="792" spans="1:13" x14ac:dyDescent="0.2">
      <c r="A792" s="2">
        <v>38169</v>
      </c>
      <c r="M792" s="5">
        <f>SUMIFS('Party Series Data'!$E:$E,'Party Series Data'!$A:$A,'Administration Series Data'!$A792,'Party Series Data'!$D:$D,'Administration Series Data'!M$2)</f>
        <v>55000</v>
      </c>
    </row>
    <row r="793" spans="1:13" x14ac:dyDescent="0.2">
      <c r="A793" s="2">
        <v>38200</v>
      </c>
      <c r="M793" s="5">
        <f>SUMIFS('Party Series Data'!$E:$E,'Party Series Data'!$A:$A,'Administration Series Data'!$A793,'Party Series Data'!$D:$D,'Administration Series Data'!M$2)</f>
        <v>89000</v>
      </c>
    </row>
    <row r="794" spans="1:13" x14ac:dyDescent="0.2">
      <c r="A794" s="2">
        <v>38231</v>
      </c>
      <c r="M794" s="5">
        <f>SUMIFS('Party Series Data'!$E:$E,'Party Series Data'!$A:$A,'Administration Series Data'!$A794,'Party Series Data'!$D:$D,'Administration Series Data'!M$2)</f>
        <v>156000</v>
      </c>
    </row>
    <row r="795" spans="1:13" x14ac:dyDescent="0.2">
      <c r="A795" s="2">
        <v>38261</v>
      </c>
      <c r="M795" s="5">
        <f>SUMIFS('Party Series Data'!$E:$E,'Party Series Data'!$A:$A,'Administration Series Data'!$A795,'Party Series Data'!$D:$D,'Administration Series Data'!M$2)</f>
        <v>354000</v>
      </c>
    </row>
    <row r="796" spans="1:13" x14ac:dyDescent="0.2">
      <c r="A796" s="2">
        <v>38292</v>
      </c>
      <c r="M796" s="5">
        <f>SUMIFS('Party Series Data'!$E:$E,'Party Series Data'!$A:$A,'Administration Series Data'!$A796,'Party Series Data'!$D:$D,'Administration Series Data'!M$2)</f>
        <v>56000</v>
      </c>
    </row>
    <row r="797" spans="1:13" x14ac:dyDescent="0.2">
      <c r="A797" s="2">
        <v>38322</v>
      </c>
      <c r="M797" s="5">
        <f>SUMIFS('Party Series Data'!$E:$E,'Party Series Data'!$A:$A,'Administration Series Data'!$A797,'Party Series Data'!$D:$D,'Administration Series Data'!M$2)</f>
        <v>121000</v>
      </c>
    </row>
    <row r="798" spans="1:13" x14ac:dyDescent="0.2">
      <c r="A798" s="2">
        <v>38353</v>
      </c>
      <c r="M798" s="5">
        <f>SUMIFS('Party Series Data'!$E:$E,'Party Series Data'!$A:$A,'Administration Series Data'!$A798,'Party Series Data'!$D:$D,'Administration Series Data'!M$2)</f>
        <v>150000</v>
      </c>
    </row>
    <row r="799" spans="1:13" x14ac:dyDescent="0.2">
      <c r="A799" s="2">
        <v>38384</v>
      </c>
      <c r="M799" s="5">
        <f>SUMIFS('Party Series Data'!$E:$E,'Party Series Data'!$A:$A,'Administration Series Data'!$A799,'Party Series Data'!$D:$D,'Administration Series Data'!M$2)</f>
        <v>258000</v>
      </c>
    </row>
    <row r="800" spans="1:13" x14ac:dyDescent="0.2">
      <c r="A800" s="2">
        <v>38412</v>
      </c>
      <c r="M800" s="5">
        <f>SUMIFS('Party Series Data'!$E:$E,'Party Series Data'!$A:$A,'Administration Series Data'!$A800,'Party Series Data'!$D:$D,'Administration Series Data'!M$2)</f>
        <v>124000</v>
      </c>
    </row>
    <row r="801" spans="1:13" x14ac:dyDescent="0.2">
      <c r="A801" s="2">
        <v>38443</v>
      </c>
      <c r="M801" s="5">
        <f>SUMIFS('Party Series Data'!$E:$E,'Party Series Data'!$A:$A,'Administration Series Data'!$A801,'Party Series Data'!$D:$D,'Administration Series Data'!M$2)</f>
        <v>362000</v>
      </c>
    </row>
    <row r="802" spans="1:13" x14ac:dyDescent="0.2">
      <c r="A802" s="2">
        <v>38473</v>
      </c>
      <c r="M802" s="5">
        <f>SUMIFS('Party Series Data'!$E:$E,'Party Series Data'!$A:$A,'Administration Series Data'!$A802,'Party Series Data'!$D:$D,'Administration Series Data'!M$2)</f>
        <v>172000</v>
      </c>
    </row>
    <row r="803" spans="1:13" x14ac:dyDescent="0.2">
      <c r="A803" s="2">
        <v>38504</v>
      </c>
      <c r="M803" s="5">
        <f>SUMIFS('Party Series Data'!$E:$E,'Party Series Data'!$A:$A,'Administration Series Data'!$A803,'Party Series Data'!$D:$D,'Administration Series Data'!M$2)</f>
        <v>252000</v>
      </c>
    </row>
    <row r="804" spans="1:13" x14ac:dyDescent="0.2">
      <c r="A804" s="2">
        <v>38534</v>
      </c>
      <c r="M804" s="5">
        <f>SUMIFS('Party Series Data'!$E:$E,'Party Series Data'!$A:$A,'Administration Series Data'!$A804,'Party Series Data'!$D:$D,'Administration Series Data'!M$2)</f>
        <v>354000</v>
      </c>
    </row>
    <row r="805" spans="1:13" x14ac:dyDescent="0.2">
      <c r="A805" s="2">
        <v>38565</v>
      </c>
      <c r="M805" s="5">
        <f>SUMIFS('Party Series Data'!$E:$E,'Party Series Data'!$A:$A,'Administration Series Data'!$A805,'Party Series Data'!$D:$D,'Administration Series Data'!M$2)</f>
        <v>202000</v>
      </c>
    </row>
    <row r="806" spans="1:13" x14ac:dyDescent="0.2">
      <c r="A806" s="2">
        <v>38596</v>
      </c>
      <c r="M806" s="5">
        <f>SUMIFS('Party Series Data'!$E:$E,'Party Series Data'!$A:$A,'Administration Series Data'!$A806,'Party Series Data'!$D:$D,'Administration Series Data'!M$2)</f>
        <v>68000</v>
      </c>
    </row>
    <row r="807" spans="1:13" x14ac:dyDescent="0.2">
      <c r="A807" s="2">
        <v>38626</v>
      </c>
      <c r="M807" s="5">
        <f>SUMIFS('Party Series Data'!$E:$E,'Party Series Data'!$A:$A,'Administration Series Data'!$A807,'Party Series Data'!$D:$D,'Administration Series Data'!M$2)</f>
        <v>89000</v>
      </c>
    </row>
    <row r="808" spans="1:13" x14ac:dyDescent="0.2">
      <c r="A808" s="2">
        <v>38657</v>
      </c>
      <c r="M808" s="5">
        <f>SUMIFS('Party Series Data'!$E:$E,'Party Series Data'!$A:$A,'Administration Series Data'!$A808,'Party Series Data'!$D:$D,'Administration Series Data'!M$2)</f>
        <v>338000</v>
      </c>
    </row>
    <row r="809" spans="1:13" x14ac:dyDescent="0.2">
      <c r="A809" s="2">
        <v>38687</v>
      </c>
      <c r="M809" s="5">
        <f>SUMIFS('Party Series Data'!$E:$E,'Party Series Data'!$A:$A,'Administration Series Data'!$A809,'Party Series Data'!$D:$D,'Administration Series Data'!M$2)</f>
        <v>156000</v>
      </c>
    </row>
    <row r="810" spans="1:13" x14ac:dyDescent="0.2">
      <c r="A810" s="2">
        <v>38718</v>
      </c>
      <c r="M810" s="5">
        <f>SUMIFS('Party Series Data'!$E:$E,'Party Series Data'!$A:$A,'Administration Series Data'!$A810,'Party Series Data'!$D:$D,'Administration Series Data'!M$2)</f>
        <v>280000</v>
      </c>
    </row>
    <row r="811" spans="1:13" x14ac:dyDescent="0.2">
      <c r="A811" s="2">
        <v>38749</v>
      </c>
      <c r="M811" s="5">
        <f>SUMIFS('Party Series Data'!$E:$E,'Party Series Data'!$A:$A,'Administration Series Data'!$A811,'Party Series Data'!$D:$D,'Administration Series Data'!M$2)</f>
        <v>308000</v>
      </c>
    </row>
    <row r="812" spans="1:13" x14ac:dyDescent="0.2">
      <c r="A812" s="2">
        <v>38777</v>
      </c>
      <c r="M812" s="5">
        <f>SUMIFS('Party Series Data'!$E:$E,'Party Series Data'!$A:$A,'Administration Series Data'!$A812,'Party Series Data'!$D:$D,'Administration Series Data'!M$2)</f>
        <v>310000</v>
      </c>
    </row>
    <row r="813" spans="1:13" x14ac:dyDescent="0.2">
      <c r="A813" s="2">
        <v>38808</v>
      </c>
      <c r="M813" s="5">
        <f>SUMIFS('Party Series Data'!$E:$E,'Party Series Data'!$A:$A,'Administration Series Data'!$A813,'Party Series Data'!$D:$D,'Administration Series Data'!M$2)</f>
        <v>158000</v>
      </c>
    </row>
    <row r="814" spans="1:13" x14ac:dyDescent="0.2">
      <c r="A814" s="2">
        <v>38838</v>
      </c>
      <c r="M814" s="5">
        <f>SUMIFS('Party Series Data'!$E:$E,'Party Series Data'!$A:$A,'Administration Series Data'!$A814,'Party Series Data'!$D:$D,'Administration Series Data'!M$2)</f>
        <v>39000</v>
      </c>
    </row>
    <row r="815" spans="1:13" x14ac:dyDescent="0.2">
      <c r="A815" s="2">
        <v>38869</v>
      </c>
      <c r="M815" s="5">
        <f>SUMIFS('Party Series Data'!$E:$E,'Party Series Data'!$A:$A,'Administration Series Data'!$A815,'Party Series Data'!$D:$D,'Administration Series Data'!M$2)</f>
        <v>81000</v>
      </c>
    </row>
    <row r="816" spans="1:13" x14ac:dyDescent="0.2">
      <c r="A816" s="2">
        <v>38899</v>
      </c>
      <c r="M816" s="5">
        <f>SUMIFS('Party Series Data'!$E:$E,'Party Series Data'!$A:$A,'Administration Series Data'!$A816,'Party Series Data'!$D:$D,'Administration Series Data'!M$2)</f>
        <v>195000</v>
      </c>
    </row>
    <row r="817" spans="1:13" x14ac:dyDescent="0.2">
      <c r="A817" s="2">
        <v>38930</v>
      </c>
      <c r="M817" s="5">
        <f>SUMIFS('Party Series Data'!$E:$E,'Party Series Data'!$A:$A,'Administration Series Data'!$A817,'Party Series Data'!$D:$D,'Administration Series Data'!M$2)</f>
        <v>174000</v>
      </c>
    </row>
    <row r="818" spans="1:13" x14ac:dyDescent="0.2">
      <c r="A818" s="2">
        <v>38961</v>
      </c>
      <c r="M818" s="5">
        <f>SUMIFS('Party Series Data'!$E:$E,'Party Series Data'!$A:$A,'Administration Series Data'!$A818,'Party Series Data'!$D:$D,'Administration Series Data'!M$2)</f>
        <v>149000</v>
      </c>
    </row>
    <row r="819" spans="1:13" x14ac:dyDescent="0.2">
      <c r="A819" s="2">
        <v>38991</v>
      </c>
      <c r="M819" s="5">
        <f>SUMIFS('Party Series Data'!$E:$E,'Party Series Data'!$A:$A,'Administration Series Data'!$A819,'Party Series Data'!$D:$D,'Administration Series Data'!M$2)</f>
        <v>9000</v>
      </c>
    </row>
    <row r="820" spans="1:13" x14ac:dyDescent="0.2">
      <c r="A820" s="2">
        <v>39022</v>
      </c>
      <c r="M820" s="5">
        <f>SUMIFS('Party Series Data'!$E:$E,'Party Series Data'!$A:$A,'Administration Series Data'!$A820,'Party Series Data'!$D:$D,'Administration Series Data'!M$2)</f>
        <v>211000</v>
      </c>
    </row>
    <row r="821" spans="1:13" x14ac:dyDescent="0.2">
      <c r="A821" s="2">
        <v>39052</v>
      </c>
      <c r="M821" s="5">
        <f>SUMIFS('Party Series Data'!$E:$E,'Party Series Data'!$A:$A,'Administration Series Data'!$A821,'Party Series Data'!$D:$D,'Administration Series Data'!M$2)</f>
        <v>186000</v>
      </c>
    </row>
    <row r="822" spans="1:13" x14ac:dyDescent="0.2">
      <c r="A822" s="2">
        <v>39083</v>
      </c>
      <c r="M822" s="5">
        <f>SUMIFS('Party Series Data'!$E:$E,'Party Series Data'!$A:$A,'Administration Series Data'!$A822,'Party Series Data'!$D:$D,'Administration Series Data'!M$2)</f>
        <v>228000</v>
      </c>
    </row>
    <row r="823" spans="1:13" x14ac:dyDescent="0.2">
      <c r="A823" s="2">
        <v>39114</v>
      </c>
      <c r="M823" s="5">
        <f>SUMIFS('Party Series Data'!$E:$E,'Party Series Data'!$A:$A,'Administration Series Data'!$A823,'Party Series Data'!$D:$D,'Administration Series Data'!M$2)</f>
        <v>81000</v>
      </c>
    </row>
    <row r="824" spans="1:13" x14ac:dyDescent="0.2">
      <c r="A824" s="2">
        <v>39142</v>
      </c>
      <c r="M824" s="5">
        <f>SUMIFS('Party Series Data'!$E:$E,'Party Series Data'!$A:$A,'Administration Series Data'!$A824,'Party Series Data'!$D:$D,'Administration Series Data'!M$2)</f>
        <v>235000</v>
      </c>
    </row>
    <row r="825" spans="1:13" x14ac:dyDescent="0.2">
      <c r="A825" s="2">
        <v>39173</v>
      </c>
      <c r="M825" s="5">
        <f>SUMIFS('Party Series Data'!$E:$E,'Party Series Data'!$A:$A,'Administration Series Data'!$A825,'Party Series Data'!$D:$D,'Administration Series Data'!M$2)</f>
        <v>49000</v>
      </c>
    </row>
    <row r="826" spans="1:13" x14ac:dyDescent="0.2">
      <c r="A826" s="2">
        <v>39203</v>
      </c>
      <c r="M826" s="5">
        <f>SUMIFS('Party Series Data'!$E:$E,'Party Series Data'!$A:$A,'Administration Series Data'!$A826,'Party Series Data'!$D:$D,'Administration Series Data'!M$2)</f>
        <v>151000</v>
      </c>
    </row>
    <row r="827" spans="1:13" x14ac:dyDescent="0.2">
      <c r="A827" s="2">
        <v>39234</v>
      </c>
      <c r="M827" s="5">
        <f>SUMIFS('Party Series Data'!$E:$E,'Party Series Data'!$A:$A,'Administration Series Data'!$A827,'Party Series Data'!$D:$D,'Administration Series Data'!M$2)</f>
        <v>76000</v>
      </c>
    </row>
    <row r="828" spans="1:13" x14ac:dyDescent="0.2">
      <c r="A828" s="2">
        <v>39264</v>
      </c>
      <c r="M828" s="5">
        <f>SUMIFS('Party Series Data'!$E:$E,'Party Series Data'!$A:$A,'Administration Series Data'!$A828,'Party Series Data'!$D:$D,'Administration Series Data'!M$2)</f>
        <v>-31000</v>
      </c>
    </row>
    <row r="829" spans="1:13" x14ac:dyDescent="0.2">
      <c r="A829" s="2">
        <v>39295</v>
      </c>
      <c r="M829" s="5">
        <f>SUMIFS('Party Series Data'!$E:$E,'Party Series Data'!$A:$A,'Administration Series Data'!$A829,'Party Series Data'!$D:$D,'Administration Series Data'!M$2)</f>
        <v>-23000</v>
      </c>
    </row>
    <row r="830" spans="1:13" x14ac:dyDescent="0.2">
      <c r="A830" s="2">
        <v>39326</v>
      </c>
      <c r="M830" s="5">
        <f>SUMIFS('Party Series Data'!$E:$E,'Party Series Data'!$A:$A,'Administration Series Data'!$A830,'Party Series Data'!$D:$D,'Administration Series Data'!M$2)</f>
        <v>80000</v>
      </c>
    </row>
    <row r="831" spans="1:13" x14ac:dyDescent="0.2">
      <c r="A831" s="2">
        <v>39356</v>
      </c>
      <c r="M831" s="5">
        <f>SUMIFS('Party Series Data'!$E:$E,'Party Series Data'!$A:$A,'Administration Series Data'!$A831,'Party Series Data'!$D:$D,'Administration Series Data'!M$2)</f>
        <v>79000</v>
      </c>
    </row>
    <row r="832" spans="1:13" x14ac:dyDescent="0.2">
      <c r="A832" s="2">
        <v>39387</v>
      </c>
      <c r="M832" s="5">
        <f>SUMIFS('Party Series Data'!$E:$E,'Party Series Data'!$A:$A,'Administration Series Data'!$A832,'Party Series Data'!$D:$D,'Administration Series Data'!M$2)</f>
        <v>110000</v>
      </c>
    </row>
    <row r="833" spans="1:14" x14ac:dyDescent="0.2">
      <c r="A833" s="2">
        <v>39417</v>
      </c>
      <c r="M833" s="5">
        <f>SUMIFS('Party Series Data'!$E:$E,'Party Series Data'!$A:$A,'Administration Series Data'!$A833,'Party Series Data'!$D:$D,'Administration Series Data'!M$2)</f>
        <v>108000</v>
      </c>
    </row>
    <row r="834" spans="1:14" x14ac:dyDescent="0.2">
      <c r="A834" s="2">
        <v>39448</v>
      </c>
      <c r="M834" s="5">
        <f>SUMIFS('Party Series Data'!$E:$E,'Party Series Data'!$A:$A,'Administration Series Data'!$A834,'Party Series Data'!$D:$D,'Administration Series Data'!M$2)</f>
        <v>11000</v>
      </c>
    </row>
    <row r="835" spans="1:14" x14ac:dyDescent="0.2">
      <c r="A835" s="2">
        <v>39479</v>
      </c>
      <c r="M835" s="5">
        <f>SUMIFS('Party Series Data'!$E:$E,'Party Series Data'!$A:$A,'Administration Series Data'!$A835,'Party Series Data'!$D:$D,'Administration Series Data'!M$2)</f>
        <v>-79000</v>
      </c>
    </row>
    <row r="836" spans="1:14" x14ac:dyDescent="0.2">
      <c r="A836" s="2">
        <v>39508</v>
      </c>
      <c r="M836" s="5">
        <f>SUMIFS('Party Series Data'!$E:$E,'Party Series Data'!$A:$A,'Administration Series Data'!$A836,'Party Series Data'!$D:$D,'Administration Series Data'!M$2)</f>
        <v>-49000</v>
      </c>
    </row>
    <row r="837" spans="1:14" x14ac:dyDescent="0.2">
      <c r="A837" s="2">
        <v>39539</v>
      </c>
      <c r="M837" s="5">
        <f>SUMIFS('Party Series Data'!$E:$E,'Party Series Data'!$A:$A,'Administration Series Data'!$A837,'Party Series Data'!$D:$D,'Administration Series Data'!M$2)</f>
        <v>-240000</v>
      </c>
    </row>
    <row r="838" spans="1:14" x14ac:dyDescent="0.2">
      <c r="A838" s="2">
        <v>39569</v>
      </c>
      <c r="M838" s="5">
        <f>SUMIFS('Party Series Data'!$E:$E,'Party Series Data'!$A:$A,'Administration Series Data'!$A838,'Party Series Data'!$D:$D,'Administration Series Data'!M$2)</f>
        <v>-177000</v>
      </c>
    </row>
    <row r="839" spans="1:14" x14ac:dyDescent="0.2">
      <c r="A839" s="2">
        <v>39600</v>
      </c>
      <c r="M839" s="5">
        <f>SUMIFS('Party Series Data'!$E:$E,'Party Series Data'!$A:$A,'Administration Series Data'!$A839,'Party Series Data'!$D:$D,'Administration Series Data'!M$2)</f>
        <v>-171000</v>
      </c>
    </row>
    <row r="840" spans="1:14" x14ac:dyDescent="0.2">
      <c r="A840" s="2">
        <v>39630</v>
      </c>
      <c r="M840" s="5">
        <f>SUMIFS('Party Series Data'!$E:$E,'Party Series Data'!$A:$A,'Administration Series Data'!$A840,'Party Series Data'!$D:$D,'Administration Series Data'!M$2)</f>
        <v>-196000</v>
      </c>
    </row>
    <row r="841" spans="1:14" x14ac:dyDescent="0.2">
      <c r="A841" s="2">
        <v>39661</v>
      </c>
      <c r="M841" s="5">
        <f>SUMIFS('Party Series Data'!$E:$E,'Party Series Data'!$A:$A,'Administration Series Data'!$A841,'Party Series Data'!$D:$D,'Administration Series Data'!M$2)</f>
        <v>-278000</v>
      </c>
    </row>
    <row r="842" spans="1:14" x14ac:dyDescent="0.2">
      <c r="A842" s="2">
        <v>39692</v>
      </c>
      <c r="M842" s="5">
        <f>SUMIFS('Party Series Data'!$E:$E,'Party Series Data'!$A:$A,'Administration Series Data'!$A842,'Party Series Data'!$D:$D,'Administration Series Data'!M$2)</f>
        <v>-460000</v>
      </c>
    </row>
    <row r="843" spans="1:14" x14ac:dyDescent="0.2">
      <c r="A843" s="2">
        <v>39722</v>
      </c>
      <c r="M843" s="5">
        <f>SUMIFS('Party Series Data'!$E:$E,'Party Series Data'!$A:$A,'Administration Series Data'!$A843,'Party Series Data'!$D:$D,'Administration Series Data'!M$2)</f>
        <v>-481000</v>
      </c>
    </row>
    <row r="844" spans="1:14" x14ac:dyDescent="0.2">
      <c r="A844" s="2">
        <v>39753</v>
      </c>
      <c r="M844" s="5">
        <f>SUMIFS('Party Series Data'!$E:$E,'Party Series Data'!$A:$A,'Administration Series Data'!$A844,'Party Series Data'!$D:$D,'Administration Series Data'!M$2)</f>
        <v>-727000</v>
      </c>
    </row>
    <row r="845" spans="1:14" x14ac:dyDescent="0.2">
      <c r="A845" s="2">
        <v>39783</v>
      </c>
      <c r="M845" s="5">
        <f>SUMIFS('Party Series Data'!$E:$E,'Party Series Data'!$A:$A,'Administration Series Data'!$A845,'Party Series Data'!$D:$D,'Administration Series Data'!M$2)</f>
        <v>-706000</v>
      </c>
    </row>
    <row r="846" spans="1:14" x14ac:dyDescent="0.2">
      <c r="A846" s="2">
        <v>39814</v>
      </c>
      <c r="N846" s="5">
        <f>SUMIFS('Party Series Data'!$E:$E,'Party Series Data'!$A:$A,'Administration Series Data'!$A846,'Party Series Data'!$D:$D,'Administration Series Data'!N$2)</f>
        <v>-784000</v>
      </c>
    </row>
    <row r="847" spans="1:14" x14ac:dyDescent="0.2">
      <c r="A847" s="2">
        <v>39845</v>
      </c>
      <c r="N847" s="5">
        <f>SUMIFS('Party Series Data'!$E:$E,'Party Series Data'!$A:$A,'Administration Series Data'!$A847,'Party Series Data'!$D:$D,'Administration Series Data'!N$2)</f>
        <v>-743000</v>
      </c>
    </row>
    <row r="848" spans="1:14" x14ac:dyDescent="0.2">
      <c r="A848" s="2">
        <v>39873</v>
      </c>
      <c r="N848" s="5">
        <f>SUMIFS('Party Series Data'!$E:$E,'Party Series Data'!$A:$A,'Administration Series Data'!$A848,'Party Series Data'!$D:$D,'Administration Series Data'!N$2)</f>
        <v>-800000</v>
      </c>
    </row>
    <row r="849" spans="1:14" x14ac:dyDescent="0.2">
      <c r="A849" s="2">
        <v>39904</v>
      </c>
      <c r="N849" s="5">
        <f>SUMIFS('Party Series Data'!$E:$E,'Party Series Data'!$A:$A,'Administration Series Data'!$A849,'Party Series Data'!$D:$D,'Administration Series Data'!N$2)</f>
        <v>-695000</v>
      </c>
    </row>
    <row r="850" spans="1:14" x14ac:dyDescent="0.2">
      <c r="A850" s="2">
        <v>39934</v>
      </c>
      <c r="N850" s="5">
        <f>SUMIFS('Party Series Data'!$E:$E,'Party Series Data'!$A:$A,'Administration Series Data'!$A850,'Party Series Data'!$D:$D,'Administration Series Data'!N$2)</f>
        <v>-342000</v>
      </c>
    </row>
    <row r="851" spans="1:14" x14ac:dyDescent="0.2">
      <c r="A851" s="2">
        <v>39965</v>
      </c>
      <c r="N851" s="5">
        <f>SUMIFS('Party Series Data'!$E:$E,'Party Series Data'!$A:$A,'Administration Series Data'!$A851,'Party Series Data'!$D:$D,'Administration Series Data'!N$2)</f>
        <v>-467000</v>
      </c>
    </row>
    <row r="852" spans="1:14" x14ac:dyDescent="0.2">
      <c r="A852" s="2">
        <v>39995</v>
      </c>
      <c r="N852" s="5">
        <f>SUMIFS('Party Series Data'!$E:$E,'Party Series Data'!$A:$A,'Administration Series Data'!$A852,'Party Series Data'!$D:$D,'Administration Series Data'!N$2)</f>
        <v>-340000</v>
      </c>
    </row>
    <row r="853" spans="1:14" x14ac:dyDescent="0.2">
      <c r="A853" s="2">
        <v>40026</v>
      </c>
      <c r="N853" s="5">
        <f>SUMIFS('Party Series Data'!$E:$E,'Party Series Data'!$A:$A,'Administration Series Data'!$A853,'Party Series Data'!$D:$D,'Administration Series Data'!N$2)</f>
        <v>-183000</v>
      </c>
    </row>
    <row r="854" spans="1:14" x14ac:dyDescent="0.2">
      <c r="A854" s="2">
        <v>40057</v>
      </c>
      <c r="N854" s="5">
        <f>SUMIFS('Party Series Data'!$E:$E,'Party Series Data'!$A:$A,'Administration Series Data'!$A854,'Party Series Data'!$D:$D,'Administration Series Data'!N$2)</f>
        <v>-241000</v>
      </c>
    </row>
    <row r="855" spans="1:14" x14ac:dyDescent="0.2">
      <c r="A855" s="2">
        <v>40087</v>
      </c>
      <c r="N855" s="5">
        <f>SUMIFS('Party Series Data'!$E:$E,'Party Series Data'!$A:$A,'Administration Series Data'!$A855,'Party Series Data'!$D:$D,'Administration Series Data'!N$2)</f>
        <v>-199000</v>
      </c>
    </row>
    <row r="856" spans="1:14" x14ac:dyDescent="0.2">
      <c r="A856" s="2">
        <v>40118</v>
      </c>
      <c r="N856" s="5">
        <f>SUMIFS('Party Series Data'!$E:$E,'Party Series Data'!$A:$A,'Administration Series Data'!$A856,'Party Series Data'!$D:$D,'Administration Series Data'!N$2)</f>
        <v>12000</v>
      </c>
    </row>
    <row r="857" spans="1:14" x14ac:dyDescent="0.2">
      <c r="A857" s="2">
        <v>40148</v>
      </c>
      <c r="N857" s="5">
        <f>SUMIFS('Party Series Data'!$E:$E,'Party Series Data'!$A:$A,'Administration Series Data'!$A857,'Party Series Data'!$D:$D,'Administration Series Data'!N$2)</f>
        <v>-269000</v>
      </c>
    </row>
    <row r="858" spans="1:14" x14ac:dyDescent="0.2">
      <c r="A858" s="2">
        <v>40179</v>
      </c>
      <c r="N858" s="5">
        <f>SUMIFS('Party Series Data'!$E:$E,'Party Series Data'!$A:$A,'Administration Series Data'!$A858,'Party Series Data'!$D:$D,'Administration Series Data'!N$2)</f>
        <v>2000</v>
      </c>
    </row>
    <row r="859" spans="1:14" x14ac:dyDescent="0.2">
      <c r="A859" s="2">
        <v>40210</v>
      </c>
      <c r="N859" s="5">
        <f>SUMIFS('Party Series Data'!$E:$E,'Party Series Data'!$A:$A,'Administration Series Data'!$A859,'Party Series Data'!$D:$D,'Administration Series Data'!N$2)</f>
        <v>-92000</v>
      </c>
    </row>
    <row r="860" spans="1:14" x14ac:dyDescent="0.2">
      <c r="A860" s="2">
        <v>40238</v>
      </c>
      <c r="N860" s="5">
        <f>SUMIFS('Party Series Data'!$E:$E,'Party Series Data'!$A:$A,'Administration Series Data'!$A860,'Party Series Data'!$D:$D,'Administration Series Data'!N$2)</f>
        <v>181000</v>
      </c>
    </row>
    <row r="861" spans="1:14" x14ac:dyDescent="0.2">
      <c r="A861" s="2">
        <v>40269</v>
      </c>
      <c r="N861" s="5">
        <f>SUMIFS('Party Series Data'!$E:$E,'Party Series Data'!$A:$A,'Administration Series Data'!$A861,'Party Series Data'!$D:$D,'Administration Series Data'!N$2)</f>
        <v>231000</v>
      </c>
    </row>
    <row r="862" spans="1:14" x14ac:dyDescent="0.2">
      <c r="A862" s="2">
        <v>40299</v>
      </c>
      <c r="N862" s="5">
        <f>SUMIFS('Party Series Data'!$E:$E,'Party Series Data'!$A:$A,'Administration Series Data'!$A862,'Party Series Data'!$D:$D,'Administration Series Data'!N$2)</f>
        <v>540000</v>
      </c>
    </row>
    <row r="863" spans="1:14" x14ac:dyDescent="0.2">
      <c r="A863" s="2">
        <v>40330</v>
      </c>
      <c r="N863" s="5">
        <f>SUMIFS('Party Series Data'!$E:$E,'Party Series Data'!$A:$A,'Administration Series Data'!$A863,'Party Series Data'!$D:$D,'Administration Series Data'!N$2)</f>
        <v>-139000</v>
      </c>
    </row>
    <row r="864" spans="1:14" x14ac:dyDescent="0.2">
      <c r="A864" s="2">
        <v>40360</v>
      </c>
      <c r="N864" s="5">
        <f>SUMIFS('Party Series Data'!$E:$E,'Party Series Data'!$A:$A,'Administration Series Data'!$A864,'Party Series Data'!$D:$D,'Administration Series Data'!N$2)</f>
        <v>-84000</v>
      </c>
    </row>
    <row r="865" spans="1:14" x14ac:dyDescent="0.2">
      <c r="A865" s="2">
        <v>40391</v>
      </c>
      <c r="N865" s="5">
        <f>SUMIFS('Party Series Data'!$E:$E,'Party Series Data'!$A:$A,'Administration Series Data'!$A865,'Party Series Data'!$D:$D,'Administration Series Data'!N$2)</f>
        <v>-5000</v>
      </c>
    </row>
    <row r="866" spans="1:14" x14ac:dyDescent="0.2">
      <c r="A866" s="2">
        <v>40422</v>
      </c>
      <c r="N866" s="5">
        <f>SUMIFS('Party Series Data'!$E:$E,'Party Series Data'!$A:$A,'Administration Series Data'!$A866,'Party Series Data'!$D:$D,'Administration Series Data'!N$2)</f>
        <v>-65000</v>
      </c>
    </row>
    <row r="867" spans="1:14" x14ac:dyDescent="0.2">
      <c r="A867" s="2">
        <v>40452</v>
      </c>
      <c r="N867" s="5">
        <f>SUMIFS('Party Series Data'!$E:$E,'Party Series Data'!$A:$A,'Administration Series Data'!$A867,'Party Series Data'!$D:$D,'Administration Series Data'!N$2)</f>
        <v>268000</v>
      </c>
    </row>
    <row r="868" spans="1:14" x14ac:dyDescent="0.2">
      <c r="A868" s="2">
        <v>40483</v>
      </c>
      <c r="N868" s="5">
        <f>SUMIFS('Party Series Data'!$E:$E,'Party Series Data'!$A:$A,'Administration Series Data'!$A868,'Party Series Data'!$D:$D,'Administration Series Data'!N$2)</f>
        <v>125000</v>
      </c>
    </row>
    <row r="869" spans="1:14" x14ac:dyDescent="0.2">
      <c r="A869" s="2">
        <v>40513</v>
      </c>
      <c r="N869" s="5">
        <f>SUMIFS('Party Series Data'!$E:$E,'Party Series Data'!$A:$A,'Administration Series Data'!$A869,'Party Series Data'!$D:$D,'Administration Series Data'!N$2)</f>
        <v>72000</v>
      </c>
    </row>
    <row r="870" spans="1:14" x14ac:dyDescent="0.2">
      <c r="A870" s="2">
        <v>40544</v>
      </c>
      <c r="N870" s="5">
        <f>SUMIFS('Party Series Data'!$E:$E,'Party Series Data'!$A:$A,'Administration Series Data'!$A870,'Party Series Data'!$D:$D,'Administration Series Data'!N$2)</f>
        <v>19000</v>
      </c>
    </row>
    <row r="871" spans="1:14" x14ac:dyDescent="0.2">
      <c r="A871" s="2">
        <v>40575</v>
      </c>
      <c r="N871" s="5">
        <f>SUMIFS('Party Series Data'!$E:$E,'Party Series Data'!$A:$A,'Administration Series Data'!$A871,'Party Series Data'!$D:$D,'Administration Series Data'!N$2)</f>
        <v>212000</v>
      </c>
    </row>
    <row r="872" spans="1:14" x14ac:dyDescent="0.2">
      <c r="A872" s="2">
        <v>40603</v>
      </c>
      <c r="N872" s="5">
        <f>SUMIFS('Party Series Data'!$E:$E,'Party Series Data'!$A:$A,'Administration Series Data'!$A872,'Party Series Data'!$D:$D,'Administration Series Data'!N$2)</f>
        <v>235000</v>
      </c>
    </row>
    <row r="873" spans="1:14" x14ac:dyDescent="0.2">
      <c r="A873" s="2">
        <v>40634</v>
      </c>
      <c r="N873" s="5">
        <f>SUMIFS('Party Series Data'!$E:$E,'Party Series Data'!$A:$A,'Administration Series Data'!$A873,'Party Series Data'!$D:$D,'Administration Series Data'!N$2)</f>
        <v>314000</v>
      </c>
    </row>
    <row r="874" spans="1:14" x14ac:dyDescent="0.2">
      <c r="A874" s="2">
        <v>40664</v>
      </c>
      <c r="N874" s="5">
        <f>SUMIFS('Party Series Data'!$E:$E,'Party Series Data'!$A:$A,'Administration Series Data'!$A874,'Party Series Data'!$D:$D,'Administration Series Data'!N$2)</f>
        <v>101000</v>
      </c>
    </row>
    <row r="875" spans="1:14" x14ac:dyDescent="0.2">
      <c r="A875" s="2">
        <v>40695</v>
      </c>
      <c r="N875" s="5">
        <f>SUMIFS('Party Series Data'!$E:$E,'Party Series Data'!$A:$A,'Administration Series Data'!$A875,'Party Series Data'!$D:$D,'Administration Series Data'!N$2)</f>
        <v>236000</v>
      </c>
    </row>
    <row r="876" spans="1:14" x14ac:dyDescent="0.2">
      <c r="A876" s="2">
        <v>40725</v>
      </c>
      <c r="N876" s="5">
        <f>SUMIFS('Party Series Data'!$E:$E,'Party Series Data'!$A:$A,'Administration Series Data'!$A876,'Party Series Data'!$D:$D,'Administration Series Data'!N$2)</f>
        <v>60000</v>
      </c>
    </row>
    <row r="877" spans="1:14" x14ac:dyDescent="0.2">
      <c r="A877" s="2">
        <v>40756</v>
      </c>
      <c r="N877" s="5">
        <f>SUMIFS('Party Series Data'!$E:$E,'Party Series Data'!$A:$A,'Administration Series Data'!$A877,'Party Series Data'!$D:$D,'Administration Series Data'!N$2)</f>
        <v>126000</v>
      </c>
    </row>
    <row r="878" spans="1:14" x14ac:dyDescent="0.2">
      <c r="A878" s="2">
        <v>40787</v>
      </c>
      <c r="N878" s="5">
        <f>SUMIFS('Party Series Data'!$E:$E,'Party Series Data'!$A:$A,'Administration Series Data'!$A878,'Party Series Data'!$D:$D,'Administration Series Data'!N$2)</f>
        <v>233000</v>
      </c>
    </row>
    <row r="879" spans="1:14" x14ac:dyDescent="0.2">
      <c r="A879" s="2">
        <v>40817</v>
      </c>
      <c r="N879" s="5">
        <f>SUMIFS('Party Series Data'!$E:$E,'Party Series Data'!$A:$A,'Administration Series Data'!$A879,'Party Series Data'!$D:$D,'Administration Series Data'!N$2)</f>
        <v>204000</v>
      </c>
    </row>
    <row r="880" spans="1:14" x14ac:dyDescent="0.2">
      <c r="A880" s="2">
        <v>40848</v>
      </c>
      <c r="N880" s="5">
        <f>SUMIFS('Party Series Data'!$E:$E,'Party Series Data'!$A:$A,'Administration Series Data'!$A880,'Party Series Data'!$D:$D,'Administration Series Data'!N$2)</f>
        <v>132000</v>
      </c>
    </row>
    <row r="881" spans="1:14" x14ac:dyDescent="0.2">
      <c r="A881" s="2">
        <v>40878</v>
      </c>
      <c r="N881" s="5">
        <f>SUMIFS('Party Series Data'!$E:$E,'Party Series Data'!$A:$A,'Administration Series Data'!$A881,'Party Series Data'!$D:$D,'Administration Series Data'!N$2)</f>
        <v>202000</v>
      </c>
    </row>
    <row r="882" spans="1:14" x14ac:dyDescent="0.2">
      <c r="A882" s="2">
        <v>40909</v>
      </c>
      <c r="N882" s="5">
        <f>SUMIFS('Party Series Data'!$E:$E,'Party Series Data'!$A:$A,'Administration Series Data'!$A882,'Party Series Data'!$D:$D,'Administration Series Data'!N$2)</f>
        <v>354000</v>
      </c>
    </row>
    <row r="883" spans="1:14" x14ac:dyDescent="0.2">
      <c r="A883" s="2">
        <v>40940</v>
      </c>
      <c r="N883" s="5">
        <f>SUMIFS('Party Series Data'!$E:$E,'Party Series Data'!$A:$A,'Administration Series Data'!$A883,'Party Series Data'!$D:$D,'Administration Series Data'!N$2)</f>
        <v>262000</v>
      </c>
    </row>
    <row r="884" spans="1:14" x14ac:dyDescent="0.2">
      <c r="A884" s="2">
        <v>40969</v>
      </c>
      <c r="N884" s="5">
        <f>SUMIFS('Party Series Data'!$E:$E,'Party Series Data'!$A:$A,'Administration Series Data'!$A884,'Party Series Data'!$D:$D,'Administration Series Data'!N$2)</f>
        <v>240000</v>
      </c>
    </row>
    <row r="885" spans="1:14" x14ac:dyDescent="0.2">
      <c r="A885" s="2">
        <v>41000</v>
      </c>
      <c r="N885" s="5">
        <f>SUMIFS('Party Series Data'!$E:$E,'Party Series Data'!$A:$A,'Administration Series Data'!$A885,'Party Series Data'!$D:$D,'Administration Series Data'!N$2)</f>
        <v>82000</v>
      </c>
    </row>
    <row r="886" spans="1:14" x14ac:dyDescent="0.2">
      <c r="A886" s="2">
        <v>41030</v>
      </c>
      <c r="N886" s="5">
        <f>SUMIFS('Party Series Data'!$E:$E,'Party Series Data'!$A:$A,'Administration Series Data'!$A886,'Party Series Data'!$D:$D,'Administration Series Data'!N$2)</f>
        <v>100000</v>
      </c>
    </row>
    <row r="887" spans="1:14" x14ac:dyDescent="0.2">
      <c r="A887" s="2">
        <v>41061</v>
      </c>
      <c r="N887" s="5">
        <f>SUMIFS('Party Series Data'!$E:$E,'Party Series Data'!$A:$A,'Administration Series Data'!$A887,'Party Series Data'!$D:$D,'Administration Series Data'!N$2)</f>
        <v>73000</v>
      </c>
    </row>
    <row r="888" spans="1:14" x14ac:dyDescent="0.2">
      <c r="A888" s="2">
        <v>41091</v>
      </c>
      <c r="N888" s="5">
        <f>SUMIFS('Party Series Data'!$E:$E,'Party Series Data'!$A:$A,'Administration Series Data'!$A888,'Party Series Data'!$D:$D,'Administration Series Data'!N$2)</f>
        <v>152000</v>
      </c>
    </row>
    <row r="889" spans="1:14" x14ac:dyDescent="0.2">
      <c r="A889" s="2">
        <v>41122</v>
      </c>
      <c r="N889" s="5">
        <f>SUMIFS('Party Series Data'!$E:$E,'Party Series Data'!$A:$A,'Administration Series Data'!$A889,'Party Series Data'!$D:$D,'Administration Series Data'!N$2)</f>
        <v>172000</v>
      </c>
    </row>
    <row r="890" spans="1:14" x14ac:dyDescent="0.2">
      <c r="A890" s="2">
        <v>41153</v>
      </c>
      <c r="N890" s="5">
        <f>SUMIFS('Party Series Data'!$E:$E,'Party Series Data'!$A:$A,'Administration Series Data'!$A890,'Party Series Data'!$D:$D,'Administration Series Data'!N$2)</f>
        <v>187000</v>
      </c>
    </row>
    <row r="891" spans="1:14" x14ac:dyDescent="0.2">
      <c r="A891" s="2">
        <v>41183</v>
      </c>
      <c r="N891" s="5">
        <f>SUMIFS('Party Series Data'!$E:$E,'Party Series Data'!$A:$A,'Administration Series Data'!$A891,'Party Series Data'!$D:$D,'Administration Series Data'!N$2)</f>
        <v>159000</v>
      </c>
    </row>
    <row r="892" spans="1:14" x14ac:dyDescent="0.2">
      <c r="A892" s="2">
        <v>41214</v>
      </c>
      <c r="N892" s="5">
        <f>SUMIFS('Party Series Data'!$E:$E,'Party Series Data'!$A:$A,'Administration Series Data'!$A892,'Party Series Data'!$D:$D,'Administration Series Data'!N$2)</f>
        <v>156000</v>
      </c>
    </row>
    <row r="893" spans="1:14" x14ac:dyDescent="0.2">
      <c r="A893" s="2">
        <v>41244</v>
      </c>
      <c r="N893" s="5">
        <f>SUMIFS('Party Series Data'!$E:$E,'Party Series Data'!$A:$A,'Administration Series Data'!$A893,'Party Series Data'!$D:$D,'Administration Series Data'!N$2)</f>
        <v>239000</v>
      </c>
    </row>
    <row r="894" spans="1:14" x14ac:dyDescent="0.2">
      <c r="A894" s="2">
        <v>41275</v>
      </c>
      <c r="N894" s="5">
        <f>SUMIFS('Party Series Data'!$E:$E,'Party Series Data'!$A:$A,'Administration Series Data'!$A894,'Party Series Data'!$D:$D,'Administration Series Data'!N$2)</f>
        <v>191000</v>
      </c>
    </row>
    <row r="895" spans="1:14" x14ac:dyDescent="0.2">
      <c r="A895" s="2">
        <v>41306</v>
      </c>
      <c r="N895" s="5">
        <f>SUMIFS('Party Series Data'!$E:$E,'Party Series Data'!$A:$A,'Administration Series Data'!$A895,'Party Series Data'!$D:$D,'Administration Series Data'!N$2)</f>
        <v>278000</v>
      </c>
    </row>
    <row r="896" spans="1:14" x14ac:dyDescent="0.2">
      <c r="A896" s="2">
        <v>41334</v>
      </c>
      <c r="N896" s="5">
        <f>SUMIFS('Party Series Data'!$E:$E,'Party Series Data'!$A:$A,'Administration Series Data'!$A896,'Party Series Data'!$D:$D,'Administration Series Data'!N$2)</f>
        <v>139000</v>
      </c>
    </row>
    <row r="897" spans="1:14" x14ac:dyDescent="0.2">
      <c r="A897" s="2">
        <v>41365</v>
      </c>
      <c r="N897" s="5">
        <f>SUMIFS('Party Series Data'!$E:$E,'Party Series Data'!$A:$A,'Administration Series Data'!$A897,'Party Series Data'!$D:$D,'Administration Series Data'!N$2)</f>
        <v>191000</v>
      </c>
    </row>
    <row r="898" spans="1:14" x14ac:dyDescent="0.2">
      <c r="A898" s="2">
        <v>41395</v>
      </c>
      <c r="N898" s="5">
        <f>SUMIFS('Party Series Data'!$E:$E,'Party Series Data'!$A:$A,'Administration Series Data'!$A898,'Party Series Data'!$D:$D,'Administration Series Data'!N$2)</f>
        <v>222000</v>
      </c>
    </row>
    <row r="899" spans="1:14" x14ac:dyDescent="0.2">
      <c r="A899" s="2">
        <v>41426</v>
      </c>
      <c r="N899" s="5">
        <f>SUMIFS('Party Series Data'!$E:$E,'Party Series Data'!$A:$A,'Administration Series Data'!$A899,'Party Series Data'!$D:$D,'Administration Series Data'!N$2)</f>
        <v>181000</v>
      </c>
    </row>
    <row r="900" spans="1:14" x14ac:dyDescent="0.2">
      <c r="A900" s="2">
        <v>41456</v>
      </c>
      <c r="N900" s="5">
        <f>SUMIFS('Party Series Data'!$E:$E,'Party Series Data'!$A:$A,'Administration Series Data'!$A900,'Party Series Data'!$D:$D,'Administration Series Data'!N$2)</f>
        <v>112000</v>
      </c>
    </row>
    <row r="901" spans="1:14" x14ac:dyDescent="0.2">
      <c r="A901" s="2">
        <v>41487</v>
      </c>
      <c r="N901" s="5">
        <f>SUMIFS('Party Series Data'!$E:$E,'Party Series Data'!$A:$A,'Administration Series Data'!$A901,'Party Series Data'!$D:$D,'Administration Series Data'!N$2)</f>
        <v>242000</v>
      </c>
    </row>
    <row r="902" spans="1:14" x14ac:dyDescent="0.2">
      <c r="A902" s="2">
        <v>41518</v>
      </c>
      <c r="N902" s="5">
        <f>SUMIFS('Party Series Data'!$E:$E,'Party Series Data'!$A:$A,'Administration Series Data'!$A902,'Party Series Data'!$D:$D,'Administration Series Data'!N$2)</f>
        <v>187000</v>
      </c>
    </row>
    <row r="903" spans="1:14" x14ac:dyDescent="0.2">
      <c r="A903" s="2">
        <v>41548</v>
      </c>
      <c r="N903" s="5">
        <f>SUMIFS('Party Series Data'!$E:$E,'Party Series Data'!$A:$A,'Administration Series Data'!$A903,'Party Series Data'!$D:$D,'Administration Series Data'!N$2)</f>
        <v>225000</v>
      </c>
    </row>
    <row r="904" spans="1:14" x14ac:dyDescent="0.2">
      <c r="A904" s="2">
        <v>41579</v>
      </c>
      <c r="N904" s="5">
        <f>SUMIFS('Party Series Data'!$E:$E,'Party Series Data'!$A:$A,'Administration Series Data'!$A904,'Party Series Data'!$D:$D,'Administration Series Data'!N$2)</f>
        <v>264000</v>
      </c>
    </row>
    <row r="905" spans="1:14" x14ac:dyDescent="0.2">
      <c r="A905" s="2">
        <v>41609</v>
      </c>
      <c r="N905" s="5">
        <f>SUMIFS('Party Series Data'!$E:$E,'Party Series Data'!$A:$A,'Administration Series Data'!$A905,'Party Series Data'!$D:$D,'Administration Series Data'!N$2)</f>
        <v>69000</v>
      </c>
    </row>
    <row r="906" spans="1:14" x14ac:dyDescent="0.2">
      <c r="A906" s="2">
        <v>41640</v>
      </c>
      <c r="N906" s="5">
        <f>SUMIFS('Party Series Data'!$E:$E,'Party Series Data'!$A:$A,'Administration Series Data'!$A906,'Party Series Data'!$D:$D,'Administration Series Data'!N$2)</f>
        <v>175000</v>
      </c>
    </row>
    <row r="907" spans="1:14" x14ac:dyDescent="0.2">
      <c r="A907" s="2">
        <v>41671</v>
      </c>
      <c r="N907" s="5">
        <f>SUMIFS('Party Series Data'!$E:$E,'Party Series Data'!$A:$A,'Administration Series Data'!$A907,'Party Series Data'!$D:$D,'Administration Series Data'!N$2)</f>
        <v>166000</v>
      </c>
    </row>
    <row r="908" spans="1:14" x14ac:dyDescent="0.2">
      <c r="A908" s="2">
        <v>41699</v>
      </c>
      <c r="N908" s="5">
        <f>SUMIFS('Party Series Data'!$E:$E,'Party Series Data'!$A:$A,'Administration Series Data'!$A908,'Party Series Data'!$D:$D,'Administration Series Data'!N$2)</f>
        <v>254000</v>
      </c>
    </row>
    <row r="909" spans="1:14" x14ac:dyDescent="0.2">
      <c r="A909" s="2">
        <v>41730</v>
      </c>
      <c r="N909" s="5">
        <f>SUMIFS('Party Series Data'!$E:$E,'Party Series Data'!$A:$A,'Administration Series Data'!$A909,'Party Series Data'!$D:$D,'Administration Series Data'!N$2)</f>
        <v>325000</v>
      </c>
    </row>
    <row r="910" spans="1:14" x14ac:dyDescent="0.2">
      <c r="A910" s="2">
        <v>41760</v>
      </c>
      <c r="N910" s="5">
        <f>SUMIFS('Party Series Data'!$E:$E,'Party Series Data'!$A:$A,'Administration Series Data'!$A910,'Party Series Data'!$D:$D,'Administration Series Data'!N$2)</f>
        <v>218000</v>
      </c>
    </row>
    <row r="911" spans="1:14" x14ac:dyDescent="0.2">
      <c r="A911" s="2">
        <v>41791</v>
      </c>
      <c r="N911" s="5">
        <f>SUMIFS('Party Series Data'!$E:$E,'Party Series Data'!$A:$A,'Administration Series Data'!$A911,'Party Series Data'!$D:$D,'Administration Series Data'!N$2)</f>
        <v>326000</v>
      </c>
    </row>
    <row r="912" spans="1:14" x14ac:dyDescent="0.2">
      <c r="A912" s="2">
        <v>41821</v>
      </c>
      <c r="N912" s="5">
        <f>SUMIFS('Party Series Data'!$E:$E,'Party Series Data'!$A:$A,'Administration Series Data'!$A912,'Party Series Data'!$D:$D,'Administration Series Data'!N$2)</f>
        <v>232000</v>
      </c>
    </row>
    <row r="913" spans="1:14" x14ac:dyDescent="0.2">
      <c r="A913" s="2">
        <v>41852</v>
      </c>
      <c r="N913" s="5">
        <f>SUMIFS('Party Series Data'!$E:$E,'Party Series Data'!$A:$A,'Administration Series Data'!$A913,'Party Series Data'!$D:$D,'Administration Series Data'!N$2)</f>
        <v>188000</v>
      </c>
    </row>
    <row r="914" spans="1:14" x14ac:dyDescent="0.2">
      <c r="A914" s="2">
        <v>41883</v>
      </c>
      <c r="N914" s="5">
        <f>SUMIFS('Party Series Data'!$E:$E,'Party Series Data'!$A:$A,'Administration Series Data'!$A914,'Party Series Data'!$D:$D,'Administration Series Data'!N$2)</f>
        <v>309000</v>
      </c>
    </row>
    <row r="915" spans="1:14" x14ac:dyDescent="0.2">
      <c r="A915" s="2">
        <v>41913</v>
      </c>
      <c r="N915" s="5">
        <f>SUMIFS('Party Series Data'!$E:$E,'Party Series Data'!$A:$A,'Administration Series Data'!$A915,'Party Series Data'!$D:$D,'Administration Series Data'!N$2)</f>
        <v>252000</v>
      </c>
    </row>
    <row r="916" spans="1:14" x14ac:dyDescent="0.2">
      <c r="A916" s="2">
        <v>41944</v>
      </c>
      <c r="N916" s="5">
        <f>SUMIFS('Party Series Data'!$E:$E,'Party Series Data'!$A:$A,'Administration Series Data'!$A916,'Party Series Data'!$D:$D,'Administration Series Data'!N$2)</f>
        <v>291000</v>
      </c>
    </row>
    <row r="917" spans="1:14" x14ac:dyDescent="0.2">
      <c r="A917" s="2">
        <v>41974</v>
      </c>
      <c r="N917" s="5">
        <f>SUMIFS('Party Series Data'!$E:$E,'Party Series Data'!$A:$A,'Administration Series Data'!$A917,'Party Series Data'!$D:$D,'Administration Series Data'!N$2)</f>
        <v>268000</v>
      </c>
    </row>
    <row r="918" spans="1:14" x14ac:dyDescent="0.2">
      <c r="A918" s="2">
        <v>42005</v>
      </c>
      <c r="N918" s="5">
        <f>SUMIFS('Party Series Data'!$E:$E,'Party Series Data'!$A:$A,'Administration Series Data'!$A918,'Party Series Data'!$D:$D,'Administration Series Data'!N$2)</f>
        <v>191000</v>
      </c>
    </row>
    <row r="919" spans="1:14" x14ac:dyDescent="0.2">
      <c r="A919" s="2">
        <v>42036</v>
      </c>
      <c r="N919" s="5">
        <f>SUMIFS('Party Series Data'!$E:$E,'Party Series Data'!$A:$A,'Administration Series Data'!$A919,'Party Series Data'!$D:$D,'Administration Series Data'!N$2)</f>
        <v>271000</v>
      </c>
    </row>
    <row r="920" spans="1:14" x14ac:dyDescent="0.2">
      <c r="A920" s="2">
        <v>42064</v>
      </c>
      <c r="N920" s="5">
        <f>SUMIFS('Party Series Data'!$E:$E,'Party Series Data'!$A:$A,'Administration Series Data'!$A920,'Party Series Data'!$D:$D,'Administration Series Data'!N$2)</f>
        <v>71000</v>
      </c>
    </row>
    <row r="921" spans="1:14" x14ac:dyDescent="0.2">
      <c r="A921" s="2">
        <v>42095</v>
      </c>
      <c r="N921" s="5">
        <f>SUMIFS('Party Series Data'!$E:$E,'Party Series Data'!$A:$A,'Administration Series Data'!$A921,'Party Series Data'!$D:$D,'Administration Series Data'!N$2)</f>
        <v>284000</v>
      </c>
    </row>
    <row r="922" spans="1:14" x14ac:dyDescent="0.2">
      <c r="A922" s="2">
        <v>42125</v>
      </c>
      <c r="N922" s="5">
        <f>SUMIFS('Party Series Data'!$E:$E,'Party Series Data'!$A:$A,'Administration Series Data'!$A922,'Party Series Data'!$D:$D,'Administration Series Data'!N$2)</f>
        <v>331000</v>
      </c>
    </row>
    <row r="923" spans="1:14" x14ac:dyDescent="0.2">
      <c r="A923" s="2">
        <v>42156</v>
      </c>
      <c r="N923" s="5">
        <f>SUMIFS('Party Series Data'!$E:$E,'Party Series Data'!$A:$A,'Administration Series Data'!$A923,'Party Series Data'!$D:$D,'Administration Series Data'!N$2)</f>
        <v>174000</v>
      </c>
    </row>
    <row r="924" spans="1:14" x14ac:dyDescent="0.2">
      <c r="A924" s="2">
        <v>42186</v>
      </c>
      <c r="N924" s="5">
        <f>SUMIFS('Party Series Data'!$E:$E,'Party Series Data'!$A:$A,'Administration Series Data'!$A924,'Party Series Data'!$D:$D,'Administration Series Data'!N$2)</f>
        <v>302000</v>
      </c>
    </row>
    <row r="925" spans="1:14" x14ac:dyDescent="0.2">
      <c r="A925" s="2">
        <v>42217</v>
      </c>
      <c r="N925" s="5">
        <f>SUMIFS('Party Series Data'!$E:$E,'Party Series Data'!$A:$A,'Administration Series Data'!$A925,'Party Series Data'!$D:$D,'Administration Series Data'!N$2)</f>
        <v>125000</v>
      </c>
    </row>
    <row r="926" spans="1:14" x14ac:dyDescent="0.2">
      <c r="A926" s="2">
        <v>42248</v>
      </c>
      <c r="N926" s="5">
        <f>SUMIFS('Party Series Data'!$E:$E,'Party Series Data'!$A:$A,'Administration Series Data'!$A926,'Party Series Data'!$D:$D,'Administration Series Data'!N$2)</f>
        <v>155000</v>
      </c>
    </row>
    <row r="927" spans="1:14" x14ac:dyDescent="0.2">
      <c r="A927" s="2">
        <v>42278</v>
      </c>
      <c r="N927" s="5">
        <f>SUMIFS('Party Series Data'!$E:$E,'Party Series Data'!$A:$A,'Administration Series Data'!$A927,'Party Series Data'!$D:$D,'Administration Series Data'!N$2)</f>
        <v>306000</v>
      </c>
    </row>
    <row r="928" spans="1:14" x14ac:dyDescent="0.2">
      <c r="A928" s="2">
        <v>42309</v>
      </c>
      <c r="N928" s="5">
        <f>SUMIFS('Party Series Data'!$E:$E,'Party Series Data'!$A:$A,'Administration Series Data'!$A928,'Party Series Data'!$D:$D,'Administration Series Data'!N$2)</f>
        <v>237000</v>
      </c>
    </row>
    <row r="929" spans="1:15" x14ac:dyDescent="0.2">
      <c r="A929" s="2">
        <v>42339</v>
      </c>
      <c r="N929" s="5">
        <f>SUMIFS('Party Series Data'!$E:$E,'Party Series Data'!$A:$A,'Administration Series Data'!$A929,'Party Series Data'!$D:$D,'Administration Series Data'!N$2)</f>
        <v>273000</v>
      </c>
    </row>
    <row r="930" spans="1:15" x14ac:dyDescent="0.2">
      <c r="A930" s="2">
        <v>42370</v>
      </c>
      <c r="N930" s="5">
        <f>SUMIFS('Party Series Data'!$E:$E,'Party Series Data'!$A:$A,'Administration Series Data'!$A930,'Party Series Data'!$D:$D,'Administration Series Data'!N$2)</f>
        <v>73000</v>
      </c>
    </row>
    <row r="931" spans="1:15" x14ac:dyDescent="0.2">
      <c r="A931" s="2">
        <v>42401</v>
      </c>
      <c r="N931" s="5">
        <f>SUMIFS('Party Series Data'!$E:$E,'Party Series Data'!$A:$A,'Administration Series Data'!$A931,'Party Series Data'!$D:$D,'Administration Series Data'!N$2)</f>
        <v>263000</v>
      </c>
    </row>
    <row r="932" spans="1:15" x14ac:dyDescent="0.2">
      <c r="A932" s="2">
        <v>42430</v>
      </c>
      <c r="N932" s="5">
        <f>SUMIFS('Party Series Data'!$E:$E,'Party Series Data'!$A:$A,'Administration Series Data'!$A932,'Party Series Data'!$D:$D,'Administration Series Data'!N$2)</f>
        <v>229000</v>
      </c>
    </row>
    <row r="933" spans="1:15" x14ac:dyDescent="0.2">
      <c r="A933" s="2">
        <v>42461</v>
      </c>
      <c r="N933" s="5">
        <f>SUMIFS('Party Series Data'!$E:$E,'Party Series Data'!$A:$A,'Administration Series Data'!$A933,'Party Series Data'!$D:$D,'Administration Series Data'!N$2)</f>
        <v>187000</v>
      </c>
    </row>
    <row r="934" spans="1:15" x14ac:dyDescent="0.2">
      <c r="A934" s="2">
        <v>42491</v>
      </c>
      <c r="N934" s="5">
        <f>SUMIFS('Party Series Data'!$E:$E,'Party Series Data'!$A:$A,'Administration Series Data'!$A934,'Party Series Data'!$D:$D,'Administration Series Data'!N$2)</f>
        <v>42000</v>
      </c>
    </row>
    <row r="935" spans="1:15" x14ac:dyDescent="0.2">
      <c r="A935" s="2">
        <v>42522</v>
      </c>
      <c r="N935" s="5">
        <f>SUMIFS('Party Series Data'!$E:$E,'Party Series Data'!$A:$A,'Administration Series Data'!$A935,'Party Series Data'!$D:$D,'Administration Series Data'!N$2)</f>
        <v>267000</v>
      </c>
    </row>
    <row r="936" spans="1:15" x14ac:dyDescent="0.2">
      <c r="A936" s="2">
        <v>42552</v>
      </c>
      <c r="N936" s="5">
        <f>SUMIFS('Party Series Data'!$E:$E,'Party Series Data'!$A:$A,'Administration Series Data'!$A936,'Party Series Data'!$D:$D,'Administration Series Data'!N$2)</f>
        <v>354000</v>
      </c>
    </row>
    <row r="937" spans="1:15" x14ac:dyDescent="0.2">
      <c r="A937" s="2">
        <v>42583</v>
      </c>
      <c r="N937" s="5">
        <f>SUMIFS('Party Series Data'!$E:$E,'Party Series Data'!$A:$A,'Administration Series Data'!$A937,'Party Series Data'!$D:$D,'Administration Series Data'!N$2)</f>
        <v>135000</v>
      </c>
    </row>
    <row r="938" spans="1:15" x14ac:dyDescent="0.2">
      <c r="A938" s="2">
        <v>42614</v>
      </c>
      <c r="N938" s="5">
        <f>SUMIFS('Party Series Data'!$E:$E,'Party Series Data'!$A:$A,'Administration Series Data'!$A938,'Party Series Data'!$D:$D,'Administration Series Data'!N$2)</f>
        <v>269000</v>
      </c>
    </row>
    <row r="939" spans="1:15" x14ac:dyDescent="0.2">
      <c r="A939" s="2">
        <v>42644</v>
      </c>
      <c r="N939" s="5">
        <f>SUMIFS('Party Series Data'!$E:$E,'Party Series Data'!$A:$A,'Administration Series Data'!$A939,'Party Series Data'!$D:$D,'Administration Series Data'!N$2)</f>
        <v>145000</v>
      </c>
    </row>
    <row r="940" spans="1:15" x14ac:dyDescent="0.2">
      <c r="A940" s="2">
        <v>42675</v>
      </c>
      <c r="N940" s="5">
        <f>SUMIFS('Party Series Data'!$E:$E,'Party Series Data'!$A:$A,'Administration Series Data'!$A940,'Party Series Data'!$D:$D,'Administration Series Data'!N$2)</f>
        <v>151000</v>
      </c>
    </row>
    <row r="941" spans="1:15" x14ac:dyDescent="0.2">
      <c r="A941" s="2">
        <v>42705</v>
      </c>
      <c r="N941" s="5">
        <f>SUMIFS('Party Series Data'!$E:$E,'Party Series Data'!$A:$A,'Administration Series Data'!$A941,'Party Series Data'!$D:$D,'Administration Series Data'!N$2)</f>
        <v>230000</v>
      </c>
    </row>
    <row r="942" spans="1:15" x14ac:dyDescent="0.2">
      <c r="A942" s="2">
        <v>42736</v>
      </c>
      <c r="O942" s="5">
        <f>SUMIFS('Party Series Data'!$E:$E,'Party Series Data'!$A:$A,'Administration Series Data'!$A942,'Party Series Data'!$D:$D,'Administration Series Data'!O$2)</f>
        <v>185000</v>
      </c>
    </row>
    <row r="943" spans="1:15" x14ac:dyDescent="0.2">
      <c r="A943" s="2">
        <v>42767</v>
      </c>
      <c r="O943" s="5">
        <f>SUMIFS('Party Series Data'!$E:$E,'Party Series Data'!$A:$A,'Administration Series Data'!$A943,'Party Series Data'!$D:$D,'Administration Series Data'!O$2)</f>
        <v>188000</v>
      </c>
    </row>
    <row r="944" spans="1:15" x14ac:dyDescent="0.2">
      <c r="A944" s="2">
        <v>42795</v>
      </c>
      <c r="O944" s="5">
        <f>SUMIFS('Party Series Data'!$E:$E,'Party Series Data'!$A:$A,'Administration Series Data'!$A944,'Party Series Data'!$D:$D,'Administration Series Data'!O$2)</f>
        <v>129000</v>
      </c>
    </row>
    <row r="945" spans="1:15" x14ac:dyDescent="0.2">
      <c r="A945" s="2">
        <v>42826</v>
      </c>
      <c r="O945" s="5">
        <f>SUMIFS('Party Series Data'!$E:$E,'Party Series Data'!$A:$A,'Administration Series Data'!$A945,'Party Series Data'!$D:$D,'Administration Series Data'!O$2)</f>
        <v>197000</v>
      </c>
    </row>
    <row r="946" spans="1:15" x14ac:dyDescent="0.2">
      <c r="A946" s="2">
        <v>42856</v>
      </c>
      <c r="O946" s="5">
        <f>SUMIFS('Party Series Data'!$E:$E,'Party Series Data'!$A:$A,'Administration Series Data'!$A946,'Party Series Data'!$D:$D,'Administration Series Data'!O$2)</f>
        <v>155000</v>
      </c>
    </row>
    <row r="947" spans="1:15" x14ac:dyDescent="0.2">
      <c r="A947" s="2">
        <v>42887</v>
      </c>
      <c r="O947" s="5">
        <f>SUMIFS('Party Series Data'!$E:$E,'Party Series Data'!$A:$A,'Administration Series Data'!$A947,'Party Series Data'!$D:$D,'Administration Series Data'!O$2)</f>
        <v>216000</v>
      </c>
    </row>
    <row r="948" spans="1:15" x14ac:dyDescent="0.2">
      <c r="A948" s="2">
        <v>42917</v>
      </c>
      <c r="O948" s="5">
        <f>SUMIFS('Party Series Data'!$E:$E,'Party Series Data'!$A:$A,'Administration Series Data'!$A948,'Party Series Data'!$D:$D,'Administration Series Data'!O$2)</f>
        <v>215000</v>
      </c>
    </row>
    <row r="949" spans="1:15" x14ac:dyDescent="0.2">
      <c r="A949" s="2">
        <v>42948</v>
      </c>
      <c r="O949" s="5">
        <f>SUMIFS('Party Series Data'!$E:$E,'Party Series Data'!$A:$A,'Administration Series Data'!$A949,'Party Series Data'!$D:$D,'Administration Series Data'!O$2)</f>
        <v>184000</v>
      </c>
    </row>
    <row r="950" spans="1:15" x14ac:dyDescent="0.2">
      <c r="A950" s="2">
        <v>42979</v>
      </c>
      <c r="O950" s="5">
        <f>SUMIFS('Party Series Data'!$E:$E,'Party Series Data'!$A:$A,'Administration Series Data'!$A950,'Party Series Data'!$D:$D,'Administration Series Data'!O$2)</f>
        <v>18000</v>
      </c>
    </row>
    <row r="951" spans="1:15" x14ac:dyDescent="0.2">
      <c r="A951" s="2">
        <v>43009</v>
      </c>
      <c r="O951" s="5">
        <f>SUMIFS('Party Series Data'!$E:$E,'Party Series Data'!$A:$A,'Administration Series Data'!$A951,'Party Series Data'!$D:$D,'Administration Series Data'!O$2)</f>
        <v>267000</v>
      </c>
    </row>
    <row r="952" spans="1:15" x14ac:dyDescent="0.2">
      <c r="A952" s="2">
        <v>43040</v>
      </c>
      <c r="O952" s="5">
        <f>SUMIFS('Party Series Data'!$E:$E,'Party Series Data'!$A:$A,'Administration Series Data'!$A952,'Party Series Data'!$D:$D,'Administration Series Data'!O$2)</f>
        <v>225000</v>
      </c>
    </row>
    <row r="953" spans="1:15" x14ac:dyDescent="0.2">
      <c r="A953" s="2">
        <v>43070</v>
      </c>
      <c r="O953" s="5">
        <f>SUMIFS('Party Series Data'!$E:$E,'Party Series Data'!$A:$A,'Administration Series Data'!$A953,'Party Series Data'!$D:$D,'Administration Series Data'!O$2)</f>
        <v>130000</v>
      </c>
    </row>
    <row r="954" spans="1:15" x14ac:dyDescent="0.2">
      <c r="A954" s="2">
        <v>43101</v>
      </c>
      <c r="O954" s="5">
        <f>SUMIFS('Party Series Data'!$E:$E,'Party Series Data'!$A:$A,'Administration Series Data'!$A954,'Party Series Data'!$D:$D,'Administration Series Data'!O$2)</f>
        <v>121000</v>
      </c>
    </row>
    <row r="955" spans="1:15" x14ac:dyDescent="0.2">
      <c r="A955" s="2">
        <v>43132</v>
      </c>
      <c r="O955" s="5">
        <f>SUMIFS('Party Series Data'!$E:$E,'Party Series Data'!$A:$A,'Administration Series Data'!$A955,'Party Series Data'!$D:$D,'Administration Series Data'!O$2)</f>
        <v>406000</v>
      </c>
    </row>
    <row r="956" spans="1:15" x14ac:dyDescent="0.2">
      <c r="A956" s="2">
        <v>43160</v>
      </c>
      <c r="O956" s="5">
        <f>SUMIFS('Party Series Data'!$E:$E,'Party Series Data'!$A:$A,'Administration Series Data'!$A956,'Party Series Data'!$D:$D,'Administration Series Data'!O$2)</f>
        <v>176000</v>
      </c>
    </row>
    <row r="957" spans="1:15" x14ac:dyDescent="0.2">
      <c r="A957" s="2">
        <v>43191</v>
      </c>
      <c r="O957" s="5">
        <f>SUMIFS('Party Series Data'!$E:$E,'Party Series Data'!$A:$A,'Administration Series Data'!$A957,'Party Series Data'!$D:$D,'Administration Series Data'!O$2)</f>
        <v>137000</v>
      </c>
    </row>
    <row r="958" spans="1:15" x14ac:dyDescent="0.2">
      <c r="A958" s="2">
        <v>43221</v>
      </c>
      <c r="O958" s="5">
        <f>SUMIFS('Party Series Data'!$E:$E,'Party Series Data'!$A:$A,'Administration Series Data'!$A958,'Party Series Data'!$D:$D,'Administration Series Data'!O$2)</f>
        <v>278000</v>
      </c>
    </row>
    <row r="959" spans="1:15" x14ac:dyDescent="0.2">
      <c r="A959" s="2">
        <v>43252</v>
      </c>
      <c r="O959" s="5">
        <f>SUMIFS('Party Series Data'!$E:$E,'Party Series Data'!$A:$A,'Administration Series Data'!$A959,'Party Series Data'!$D:$D,'Administration Series Data'!O$2)</f>
        <v>219000</v>
      </c>
    </row>
    <row r="960" spans="1:15" x14ac:dyDescent="0.2">
      <c r="A960" s="2">
        <v>43282</v>
      </c>
      <c r="O960" s="5">
        <f>SUMIFS('Party Series Data'!$E:$E,'Party Series Data'!$A:$A,'Administration Series Data'!$A960,'Party Series Data'!$D:$D,'Administration Series Data'!O$2)</f>
        <v>136000</v>
      </c>
    </row>
    <row r="961" spans="1:15" x14ac:dyDescent="0.2">
      <c r="A961" s="2">
        <v>43313</v>
      </c>
      <c r="O961" s="5">
        <f>SUMIFS('Party Series Data'!$E:$E,'Party Series Data'!$A:$A,'Administration Series Data'!$A961,'Party Series Data'!$D:$D,'Administration Series Data'!O$2)</f>
        <v>244000</v>
      </c>
    </row>
    <row r="962" spans="1:15" x14ac:dyDescent="0.2">
      <c r="A962" s="2">
        <v>43344</v>
      </c>
      <c r="O962" s="5">
        <f>SUMIFS('Party Series Data'!$E:$E,'Party Series Data'!$A:$A,'Administration Series Data'!$A962,'Party Series Data'!$D:$D,'Administration Series Data'!O$2)</f>
        <v>80000</v>
      </c>
    </row>
    <row r="963" spans="1:15" x14ac:dyDescent="0.2">
      <c r="A963" s="2">
        <v>43374</v>
      </c>
      <c r="O963" s="5">
        <f>SUMIFS('Party Series Data'!$E:$E,'Party Series Data'!$A:$A,'Administration Series Data'!$A963,'Party Series Data'!$D:$D,'Administration Series Data'!O$2)</f>
        <v>201000</v>
      </c>
    </row>
    <row r="964" spans="1:15" x14ac:dyDescent="0.2">
      <c r="A964" s="2">
        <v>43405</v>
      </c>
      <c r="O964" s="5">
        <f>SUMIFS('Party Series Data'!$E:$E,'Party Series Data'!$A:$A,'Administration Series Data'!$A964,'Party Series Data'!$D:$D,'Administration Series Data'!O$2)</f>
        <v>134000</v>
      </c>
    </row>
    <row r="965" spans="1:15" x14ac:dyDescent="0.2">
      <c r="A965" s="2">
        <v>43435</v>
      </c>
      <c r="O965" s="5">
        <f>SUMIFS('Party Series Data'!$E:$E,'Party Series Data'!$A:$A,'Administration Series Data'!$A965,'Party Series Data'!$D:$D,'Administration Series Data'!O$2)</f>
        <v>182000</v>
      </c>
    </row>
    <row r="966" spans="1:15" x14ac:dyDescent="0.2">
      <c r="A966" s="2">
        <v>43466</v>
      </c>
      <c r="O966" s="5">
        <f>SUMIFS('Party Series Data'!$E:$E,'Party Series Data'!$A:$A,'Administration Series Data'!$A966,'Party Series Data'!$D:$D,'Administration Series Data'!O$2)</f>
        <v>269000</v>
      </c>
    </row>
    <row r="967" spans="1:15" x14ac:dyDescent="0.2">
      <c r="A967" s="2">
        <v>43497</v>
      </c>
      <c r="O967" s="5">
        <f>SUMIFS('Party Series Data'!$E:$E,'Party Series Data'!$A:$A,'Administration Series Data'!$A967,'Party Series Data'!$D:$D,'Administration Series Data'!O$2)</f>
        <v>1000</v>
      </c>
    </row>
    <row r="968" spans="1:15" x14ac:dyDescent="0.2">
      <c r="A968" s="2">
        <v>43525</v>
      </c>
      <c r="O968" s="5">
        <f>SUMIFS('Party Series Data'!$E:$E,'Party Series Data'!$A:$A,'Administration Series Data'!$A968,'Party Series Data'!$D:$D,'Administration Series Data'!O$2)</f>
        <v>147000</v>
      </c>
    </row>
    <row r="969" spans="1:15" x14ac:dyDescent="0.2">
      <c r="A969" s="2">
        <v>43556</v>
      </c>
      <c r="O969" s="5">
        <f>SUMIFS('Party Series Data'!$E:$E,'Party Series Data'!$A:$A,'Administration Series Data'!$A969,'Party Series Data'!$D:$D,'Administration Series Data'!O$2)</f>
        <v>210000</v>
      </c>
    </row>
    <row r="970" spans="1:15" x14ac:dyDescent="0.2">
      <c r="A970" s="2">
        <v>43586</v>
      </c>
      <c r="O970" s="5">
        <f>SUMIFS('Party Series Data'!$E:$E,'Party Series Data'!$A:$A,'Administration Series Data'!$A970,'Party Series Data'!$D:$D,'Administration Series Data'!O$2)</f>
        <v>85000</v>
      </c>
    </row>
    <row r="971" spans="1:15" x14ac:dyDescent="0.2">
      <c r="A971" s="2">
        <v>43617</v>
      </c>
      <c r="O971" s="5">
        <f>SUMIFS('Party Series Data'!$E:$E,'Party Series Data'!$A:$A,'Administration Series Data'!$A971,'Party Series Data'!$D:$D,'Administration Series Data'!O$2)</f>
        <v>182000</v>
      </c>
    </row>
    <row r="972" spans="1:15" x14ac:dyDescent="0.2">
      <c r="A972" s="2">
        <v>43647</v>
      </c>
      <c r="O972" s="5">
        <f>SUMIFS('Party Series Data'!$E:$E,'Party Series Data'!$A:$A,'Administration Series Data'!$A972,'Party Series Data'!$D:$D,'Administration Series Data'!O$2)</f>
        <v>194000</v>
      </c>
    </row>
    <row r="973" spans="1:15" x14ac:dyDescent="0.2">
      <c r="A973" s="2">
        <v>43678</v>
      </c>
      <c r="O973" s="5">
        <f>SUMIFS('Party Series Data'!$E:$E,'Party Series Data'!$A:$A,'Administration Series Data'!$A973,'Party Series Data'!$D:$D,'Administration Series Data'!O$2)</f>
        <v>207000</v>
      </c>
    </row>
    <row r="974" spans="1:15" x14ac:dyDescent="0.2">
      <c r="A974" s="2">
        <v>43709</v>
      </c>
      <c r="O974" s="5">
        <f>SUMIFS('Party Series Data'!$E:$E,'Party Series Data'!$A:$A,'Administration Series Data'!$A974,'Party Series Data'!$D:$D,'Administration Series Data'!O$2)</f>
        <v>208000</v>
      </c>
    </row>
    <row r="975" spans="1:15" x14ac:dyDescent="0.2">
      <c r="A975" s="2">
        <v>43739</v>
      </c>
      <c r="O975" s="5">
        <f>SUMIFS('Party Series Data'!$E:$E,'Party Series Data'!$A:$A,'Administration Series Data'!$A975,'Party Series Data'!$D:$D,'Administration Series Data'!O$2)</f>
        <v>185000</v>
      </c>
    </row>
    <row r="976" spans="1:15" x14ac:dyDescent="0.2">
      <c r="A976" s="2">
        <v>43770</v>
      </c>
      <c r="O976" s="5">
        <f>SUMIFS('Party Series Data'!$E:$E,'Party Series Data'!$A:$A,'Administration Series Data'!$A976,'Party Series Data'!$D:$D,'Administration Series Data'!O$2)</f>
        <v>261000</v>
      </c>
    </row>
    <row r="977" spans="1:15" x14ac:dyDescent="0.2">
      <c r="A977" s="2">
        <v>43800</v>
      </c>
      <c r="O977" s="5">
        <f>SUMIFS('Party Series Data'!$E:$E,'Party Series Data'!$A:$A,'Administration Series Data'!$A977,'Party Series Data'!$D:$D,'Administration Series Data'!O$2)</f>
        <v>184000</v>
      </c>
    </row>
    <row r="978" spans="1:15" x14ac:dyDescent="0.2">
      <c r="A978" s="2">
        <v>43831</v>
      </c>
      <c r="O978" s="5">
        <f>SUMIFS('Party Series Data'!$E:$E,'Party Series Data'!$A:$A,'Administration Series Data'!$A978,'Party Series Data'!$D:$D,'Administration Series Data'!O$2)</f>
        <v>214000</v>
      </c>
    </row>
    <row r="979" spans="1:15" x14ac:dyDescent="0.2">
      <c r="A979" s="2">
        <v>43862</v>
      </c>
      <c r="O979" s="5">
        <f>SUMIFS('Party Series Data'!$E:$E,'Party Series Data'!$A:$A,'Administration Series Data'!$A979,'Party Series Data'!$D:$D,'Administration Series Data'!O$2)</f>
        <v>251000</v>
      </c>
    </row>
    <row r="980" spans="1:15" x14ac:dyDescent="0.2">
      <c r="A980" s="2">
        <v>43891</v>
      </c>
      <c r="O980" s="5">
        <f>SUMIFS('Party Series Data'!$E:$E,'Party Series Data'!$A:$A,'Administration Series Data'!$A980,'Party Series Data'!$D:$D,'Administration Series Data'!O$2)</f>
        <v>-1373000</v>
      </c>
    </row>
    <row r="981" spans="1:15" x14ac:dyDescent="0.2">
      <c r="A981" s="2">
        <v>43922</v>
      </c>
      <c r="O981" s="5">
        <f>SUMIFS('Party Series Data'!$E:$E,'Party Series Data'!$A:$A,'Administration Series Data'!$A981,'Party Series Data'!$D:$D,'Administration Series Data'!O$2)</f>
        <v>-20787000</v>
      </c>
    </row>
    <row r="982" spans="1:15" x14ac:dyDescent="0.2">
      <c r="A982" s="2">
        <v>43952</v>
      </c>
      <c r="O982" s="5">
        <f>SUMIFS('Party Series Data'!$E:$E,'Party Series Data'!$A:$A,'Administration Series Data'!$A982,'Party Series Data'!$D:$D,'Administration Series Data'!O$2)</f>
        <v>2725000</v>
      </c>
    </row>
    <row r="983" spans="1:15" x14ac:dyDescent="0.2">
      <c r="A983" s="2">
        <v>43983</v>
      </c>
      <c r="O983" s="5">
        <f>SUMIFS('Party Series Data'!$E:$E,'Party Series Data'!$A:$A,'Administration Series Data'!$A983,'Party Series Data'!$D:$D,'Administration Series Data'!O$2)</f>
        <v>4781000</v>
      </c>
    </row>
    <row r="984" spans="1:15" x14ac:dyDescent="0.2">
      <c r="A984" s="2">
        <v>44013</v>
      </c>
      <c r="O984" s="5">
        <f>SUMIFS('Party Series Data'!$E:$E,'Party Series Data'!$A:$A,'Administration Series Data'!$A984,'Party Series Data'!$D:$D,'Administration Series Data'!O$2)</f>
        <v>1761000</v>
      </c>
    </row>
    <row r="985" spans="1:15" x14ac:dyDescent="0.2">
      <c r="A985" s="2">
        <v>44044</v>
      </c>
      <c r="O985" s="5">
        <f>SUMIFS('Party Series Data'!$E:$E,'Party Series Data'!$A:$A,'Administration Series Data'!$A985,'Party Series Data'!$D:$D,'Administration Series Data'!O$2)</f>
        <v>1489000</v>
      </c>
    </row>
    <row r="986" spans="1:15" x14ac:dyDescent="0.2">
      <c r="A986" s="2">
        <v>44075</v>
      </c>
      <c r="O986" s="5">
        <f>SUMIFS('Party Series Data'!$E:$E,'Party Series Data'!$A:$A,'Administration Series Data'!$A986,'Party Series Data'!$D:$D,'Administration Series Data'!O$2)</f>
        <v>661000</v>
      </c>
    </row>
    <row r="989" spans="1:15" x14ac:dyDescent="0.2">
      <c r="A989" s="4" t="s">
        <v>37</v>
      </c>
      <c r="B989" s="5" t="s">
        <v>28</v>
      </c>
      <c r="C989" s="5" t="s">
        <v>12</v>
      </c>
      <c r="D989" s="5" t="s">
        <v>13</v>
      </c>
      <c r="E989" s="5" t="s">
        <v>29</v>
      </c>
      <c r="F989" s="5" t="s">
        <v>15</v>
      </c>
      <c r="G989" s="5" t="s">
        <v>14</v>
      </c>
      <c r="H989" s="5" t="s">
        <v>16</v>
      </c>
      <c r="I989" s="5" t="s">
        <v>17</v>
      </c>
      <c r="J989" s="5" t="s">
        <v>18</v>
      </c>
      <c r="K989" s="5" t="s">
        <v>19</v>
      </c>
      <c r="L989" s="5" t="s">
        <v>20</v>
      </c>
      <c r="M989" s="5" t="s">
        <v>21</v>
      </c>
      <c r="N989" s="5" t="s">
        <v>22</v>
      </c>
      <c r="O989" s="5" t="s">
        <v>23</v>
      </c>
    </row>
    <row r="990" spans="1:15" x14ac:dyDescent="0.2">
      <c r="A990" s="4" t="s">
        <v>27</v>
      </c>
      <c r="B990" s="5" t="s">
        <v>11</v>
      </c>
      <c r="C990" s="5" t="s">
        <v>11</v>
      </c>
      <c r="D990" s="5" t="s">
        <v>10</v>
      </c>
      <c r="E990" s="5" t="s">
        <v>11</v>
      </c>
      <c r="F990" s="5" t="s">
        <v>11</v>
      </c>
      <c r="G990" s="5" t="s">
        <v>10</v>
      </c>
      <c r="H990" s="5" t="s">
        <v>10</v>
      </c>
      <c r="I990" s="5" t="s">
        <v>11</v>
      </c>
      <c r="J990" s="5" t="s">
        <v>10</v>
      </c>
      <c r="K990" s="5" t="s">
        <v>10</v>
      </c>
      <c r="L990" s="5" t="s">
        <v>11</v>
      </c>
      <c r="M990" s="5" t="s">
        <v>10</v>
      </c>
      <c r="N990" s="5" t="s">
        <v>11</v>
      </c>
      <c r="O990" s="5" t="s">
        <v>10</v>
      </c>
    </row>
    <row r="992" spans="1:15" x14ac:dyDescent="0.2">
      <c r="A992" s="4" t="s">
        <v>35</v>
      </c>
      <c r="B992" s="1">
        <f>AVERAGE(B6:B986)</f>
        <v>168126.76056338029</v>
      </c>
      <c r="C992" s="1">
        <f t="shared" ref="C992:O992" si="0">AVERAGE(C6:C986)</f>
        <v>86520.833333333328</v>
      </c>
      <c r="D992" s="1">
        <f t="shared" si="0"/>
        <v>37250</v>
      </c>
      <c r="E992" s="1">
        <f t="shared" si="0"/>
        <v>95250</v>
      </c>
      <c r="F992" s="1">
        <f t="shared" si="0"/>
        <v>183611.11111111112</v>
      </c>
      <c r="G992" s="1">
        <f t="shared" si="0"/>
        <v>146383.33333333334</v>
      </c>
      <c r="H992" s="1">
        <f t="shared" si="0"/>
        <v>67138.888888888891</v>
      </c>
      <c r="I992" s="1">
        <f t="shared" si="0"/>
        <v>218645.83333333334</v>
      </c>
      <c r="J992" s="1">
        <f t="shared" si="0"/>
        <v>166197.91666666666</v>
      </c>
      <c r="K992" s="1">
        <f t="shared" si="0"/>
        <v>54104.166666666664</v>
      </c>
      <c r="L992" s="1">
        <f t="shared" si="0"/>
        <v>241812.5</v>
      </c>
      <c r="M992" s="1">
        <f t="shared" si="0"/>
        <v>22187.5</v>
      </c>
      <c r="N992" s="1">
        <f t="shared" si="0"/>
        <v>110447.91666666667</v>
      </c>
      <c r="O992" s="1">
        <f t="shared" si="0"/>
        <v>-82711.111111111109</v>
      </c>
    </row>
    <row r="993" spans="1:15" x14ac:dyDescent="0.2">
      <c r="A993" s="4" t="s">
        <v>38</v>
      </c>
      <c r="B993" s="1">
        <f>SUM(B6:B986)</f>
        <v>11937000</v>
      </c>
      <c r="C993" s="1">
        <f t="shared" ref="C993:O993" si="1">SUM(C6:C986)</f>
        <v>8306000</v>
      </c>
      <c r="D993" s="1">
        <f t="shared" si="1"/>
        <v>3576000</v>
      </c>
      <c r="E993" s="1">
        <f t="shared" si="1"/>
        <v>2286000</v>
      </c>
      <c r="F993" s="1">
        <f t="shared" si="1"/>
        <v>13220000</v>
      </c>
      <c r="G993" s="1">
        <f t="shared" si="1"/>
        <v>8783000</v>
      </c>
      <c r="H993" s="1">
        <f t="shared" si="1"/>
        <v>2417000</v>
      </c>
      <c r="I993" s="1">
        <f t="shared" si="1"/>
        <v>10495000</v>
      </c>
      <c r="J993" s="1">
        <f t="shared" si="1"/>
        <v>15955000</v>
      </c>
      <c r="K993" s="1">
        <f t="shared" si="1"/>
        <v>2597000</v>
      </c>
      <c r="L993" s="1">
        <f t="shared" si="1"/>
        <v>23214000</v>
      </c>
      <c r="M993" s="1">
        <f t="shared" si="1"/>
        <v>2130000</v>
      </c>
      <c r="N993" s="1">
        <f t="shared" si="1"/>
        <v>10603000</v>
      </c>
      <c r="O993" s="1">
        <f t="shared" si="1"/>
        <v>-3722000</v>
      </c>
    </row>
    <row r="999" spans="1:15" x14ac:dyDescent="0.2">
      <c r="A999" s="4" t="s">
        <v>27</v>
      </c>
      <c r="B999" s="20" t="s">
        <v>11</v>
      </c>
      <c r="C999" s="18"/>
      <c r="D999" s="18" t="s">
        <v>10</v>
      </c>
      <c r="E999" s="19"/>
      <c r="F999" s="21" t="s">
        <v>39</v>
      </c>
      <c r="G999" s="22"/>
    </row>
    <row r="1000" spans="1:15" x14ac:dyDescent="0.2">
      <c r="A1000" s="4" t="s">
        <v>35</v>
      </c>
      <c r="B1000" s="10">
        <f>AVERAGEIF($B$990:$O$990,B999,B992:O992)</f>
        <v>157773.56500111782</v>
      </c>
      <c r="C1000" s="11">
        <f>B1000/F1000</f>
        <v>0.54591647844790536</v>
      </c>
      <c r="D1000" s="12">
        <f>AVERAGEIF($B$990:$O$990,D999,C992:P992)</f>
        <v>131233.21759259261</v>
      </c>
      <c r="E1000" s="13">
        <f>D1000/F1000</f>
        <v>0.45408352155209447</v>
      </c>
      <c r="F1000" s="1">
        <f>D1000+B1000</f>
        <v>289006.78259371046</v>
      </c>
      <c r="G1000" s="9">
        <f>F1000/F1000</f>
        <v>1</v>
      </c>
    </row>
    <row r="1001" spans="1:15" x14ac:dyDescent="0.2">
      <c r="A1001" s="4" t="s">
        <v>38</v>
      </c>
      <c r="B1001" s="14">
        <f>SUMIF($B$990:$O$990,B999,$B$993:$O$993)</f>
        <v>80061000</v>
      </c>
      <c r="C1001" s="15">
        <f>B1001/F1001</f>
        <v>0.71612833975866974</v>
      </c>
      <c r="D1001" s="16">
        <f>SUMIF($B$990:$O$990,D999,$B$993:$O$993)</f>
        <v>31736000</v>
      </c>
      <c r="E1001" s="17">
        <f>D1001/F1001</f>
        <v>0.28387166024133026</v>
      </c>
      <c r="F1001" s="1">
        <f>D1001+B1001</f>
        <v>111797000</v>
      </c>
      <c r="G1001" s="9">
        <f>F1001/F1001</f>
        <v>1</v>
      </c>
    </row>
  </sheetData>
  <mergeCells count="3">
    <mergeCell ref="D999:E999"/>
    <mergeCell ref="B999:C999"/>
    <mergeCell ref="F999:G999"/>
  </mergeCells>
  <pageMargins left="0.7" right="0.7" top="0.75" bottom="0.75" header="0.3" footer="0.3"/>
  <ignoredErrors>
    <ignoredError sqref="C100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A11E-3D8C-417E-8EA5-4E60DE6CD9D5}">
  <dimension ref="A1:O18"/>
  <sheetViews>
    <sheetView workbookViewId="0">
      <selection activeCell="E43" sqref="E43"/>
    </sheetView>
  </sheetViews>
  <sheetFormatPr defaultRowHeight="12.75" x14ac:dyDescent="0.2"/>
  <cols>
    <col min="1" max="1" width="14.85546875" bestFit="1" customWidth="1"/>
    <col min="2" max="2" width="18.85546875" bestFit="1" customWidth="1"/>
    <col min="3" max="3" width="14.7109375" bestFit="1" customWidth="1"/>
    <col min="4" max="4" width="19.42578125" bestFit="1" customWidth="1"/>
    <col min="5" max="5" width="15.140625" bestFit="1" customWidth="1"/>
    <col min="6" max="6" width="17" bestFit="1" customWidth="1"/>
    <col min="7" max="7" width="12.5703125" bestFit="1" customWidth="1"/>
    <col min="8" max="9" width="12" bestFit="1" customWidth="1"/>
    <col min="10" max="10" width="13.7109375" bestFit="1" customWidth="1"/>
    <col min="11" max="11" width="17.5703125" bestFit="1" customWidth="1"/>
    <col min="12" max="12" width="10.42578125" bestFit="1" customWidth="1"/>
    <col min="13" max="13" width="15" bestFit="1" customWidth="1"/>
    <col min="14" max="14" width="13.5703125" bestFit="1" customWidth="1"/>
    <col min="15" max="15" width="12.5703125" bestFit="1" customWidth="1"/>
  </cols>
  <sheetData>
    <row r="1" spans="1:15" x14ac:dyDescent="0.2">
      <c r="A1" t="s">
        <v>37</v>
      </c>
      <c r="B1" t="s">
        <v>28</v>
      </c>
      <c r="C1" t="s">
        <v>12</v>
      </c>
      <c r="D1" t="s">
        <v>13</v>
      </c>
      <c r="E1" t="s">
        <v>29</v>
      </c>
      <c r="F1" t="s">
        <v>15</v>
      </c>
      <c r="G1" t="s">
        <v>14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">
      <c r="A2" t="s">
        <v>27</v>
      </c>
      <c r="B2" t="s">
        <v>11</v>
      </c>
      <c r="C2" t="s">
        <v>11</v>
      </c>
      <c r="D2" t="s">
        <v>10</v>
      </c>
      <c r="E2" t="s">
        <v>11</v>
      </c>
      <c r="F2" t="s">
        <v>11</v>
      </c>
      <c r="G2" t="s">
        <v>10</v>
      </c>
      <c r="H2" t="s">
        <v>10</v>
      </c>
      <c r="I2" t="s">
        <v>11</v>
      </c>
      <c r="J2" t="s">
        <v>10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</row>
    <row r="4" spans="1:15" x14ac:dyDescent="0.2">
      <c r="A4" t="s">
        <v>35</v>
      </c>
      <c r="B4" s="1">
        <v>168126.76056338029</v>
      </c>
      <c r="C4" s="1">
        <v>86520.833333333328</v>
      </c>
      <c r="D4" s="1">
        <v>37250</v>
      </c>
      <c r="E4" s="1">
        <v>95250</v>
      </c>
      <c r="F4" s="1">
        <v>183611.11111111112</v>
      </c>
      <c r="G4" s="1">
        <v>146383.33333333334</v>
      </c>
      <c r="H4" s="1">
        <v>67138.888888888891</v>
      </c>
      <c r="I4" s="1">
        <v>218645.83333333334</v>
      </c>
      <c r="J4" s="1">
        <v>166197.91666666666</v>
      </c>
      <c r="K4" s="1">
        <v>54104.166666666664</v>
      </c>
      <c r="L4" s="1">
        <v>241812.5</v>
      </c>
      <c r="M4" s="1">
        <v>22187.5</v>
      </c>
      <c r="N4" s="1">
        <v>110447.91666666667</v>
      </c>
      <c r="O4" s="1">
        <v>-82711.111111111109</v>
      </c>
    </row>
    <row r="5" spans="1:15" x14ac:dyDescent="0.2">
      <c r="A5" t="s">
        <v>38</v>
      </c>
      <c r="B5" s="1">
        <v>11937000</v>
      </c>
      <c r="C5" s="1">
        <v>8306000</v>
      </c>
      <c r="D5" s="1">
        <v>3576000</v>
      </c>
      <c r="E5" s="1">
        <v>2286000</v>
      </c>
      <c r="F5" s="1">
        <v>13220000</v>
      </c>
      <c r="G5" s="1">
        <v>8783000</v>
      </c>
      <c r="H5" s="1">
        <v>2417000</v>
      </c>
      <c r="I5" s="1">
        <v>10495000</v>
      </c>
      <c r="J5" s="1">
        <v>15955000</v>
      </c>
      <c r="K5" s="1">
        <v>2597000</v>
      </c>
      <c r="L5" s="1">
        <v>23214000</v>
      </c>
      <c r="M5" s="1">
        <v>2130000</v>
      </c>
      <c r="N5" s="1">
        <v>10603000</v>
      </c>
      <c r="O5" s="1">
        <v>-3722000</v>
      </c>
    </row>
    <row r="11" spans="1:15" x14ac:dyDescent="0.2">
      <c r="A11" t="s">
        <v>27</v>
      </c>
      <c r="B11" t="s">
        <v>11</v>
      </c>
      <c r="D11" t="s">
        <v>10</v>
      </c>
      <c r="F11" t="s">
        <v>39</v>
      </c>
    </row>
    <row r="12" spans="1:15" x14ac:dyDescent="0.2">
      <c r="A12" t="s">
        <v>35</v>
      </c>
      <c r="B12" s="1">
        <v>157773.56500111782</v>
      </c>
      <c r="C12" s="9">
        <f>B12/F12</f>
        <v>0.54591647844790536</v>
      </c>
      <c r="D12" s="1">
        <v>131233.21759259261</v>
      </c>
      <c r="E12" s="9">
        <f>D12/F12</f>
        <v>0.45408352155209447</v>
      </c>
      <c r="F12" s="1">
        <v>289006.78259371046</v>
      </c>
      <c r="G12" s="9">
        <v>1</v>
      </c>
    </row>
    <row r="13" spans="1:15" x14ac:dyDescent="0.2">
      <c r="A13" t="s">
        <v>38</v>
      </c>
      <c r="B13" s="1">
        <f>SUMIF(B2:O2,B11,B5:O5)</f>
        <v>80061000</v>
      </c>
      <c r="C13" s="9">
        <f>B13/F13</f>
        <v>0.71612833975866974</v>
      </c>
      <c r="D13" s="1">
        <f>SUMIF(B2:O2,D11,B5:O5)</f>
        <v>31736000</v>
      </c>
      <c r="E13" s="9">
        <f>D13/F13</f>
        <v>0.28387166024133026</v>
      </c>
      <c r="F13" s="1">
        <v>111797000</v>
      </c>
      <c r="G13" s="9">
        <v>1</v>
      </c>
    </row>
    <row r="16" spans="1:15" x14ac:dyDescent="0.2">
      <c r="A16" s="4" t="s">
        <v>40</v>
      </c>
    </row>
    <row r="17" spans="1:7" x14ac:dyDescent="0.2">
      <c r="A17" t="s">
        <v>27</v>
      </c>
      <c r="B17" t="s">
        <v>11</v>
      </c>
      <c r="D17" t="s">
        <v>10</v>
      </c>
      <c r="F17" t="s">
        <v>39</v>
      </c>
    </row>
    <row r="18" spans="1:7" x14ac:dyDescent="0.2">
      <c r="A18" t="s">
        <v>38</v>
      </c>
      <c r="B18" s="1">
        <f>SUMIF(B2:N2,B17,B5:N5)</f>
        <v>80061000</v>
      </c>
      <c r="C18" s="9">
        <f>B18/F18</f>
        <v>0.69305482215046876</v>
      </c>
      <c r="D18" s="1">
        <f>SUMIF(B2:N2,D17,B5:N5)</f>
        <v>35458000</v>
      </c>
      <c r="E18" s="9">
        <f>D18/F18</f>
        <v>0.30694517784953124</v>
      </c>
      <c r="F18" s="1">
        <f>D18+B18</f>
        <v>115519000</v>
      </c>
      <c r="G18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D8BF-A2DF-4A61-988F-55232FB4F864}">
  <dimension ref="A2:G4"/>
  <sheetViews>
    <sheetView workbookViewId="0">
      <selection activeCell="F11" sqref="F11"/>
    </sheetView>
  </sheetViews>
  <sheetFormatPr defaultRowHeight="12.75" x14ac:dyDescent="0.2"/>
  <cols>
    <col min="1" max="1" width="14.85546875" bestFit="1" customWidth="1"/>
    <col min="2" max="5" width="14.42578125" customWidth="1"/>
    <col min="6" max="6" width="10" bestFit="1" customWidth="1"/>
    <col min="7" max="7" width="5.7109375" bestFit="1" customWidth="1"/>
  </cols>
  <sheetData>
    <row r="2" spans="1:7" x14ac:dyDescent="0.2">
      <c r="A2" t="s">
        <v>27</v>
      </c>
      <c r="B2" s="23" t="s">
        <v>11</v>
      </c>
      <c r="C2" s="24"/>
      <c r="D2" s="24" t="s">
        <v>10</v>
      </c>
      <c r="E2" s="25"/>
      <c r="F2" s="26" t="s">
        <v>39</v>
      </c>
      <c r="G2" s="26"/>
    </row>
    <row r="3" spans="1:7" x14ac:dyDescent="0.2">
      <c r="A3" t="s">
        <v>35</v>
      </c>
      <c r="B3" s="10">
        <v>157773.56500111782</v>
      </c>
      <c r="C3" s="11">
        <v>0.54591647844790536</v>
      </c>
      <c r="D3" s="12">
        <v>131233.21759259261</v>
      </c>
      <c r="E3" s="13">
        <v>0.45408352155209447</v>
      </c>
      <c r="F3" s="1">
        <v>289006.78259371046</v>
      </c>
      <c r="G3" s="9">
        <v>1</v>
      </c>
    </row>
    <row r="4" spans="1:7" x14ac:dyDescent="0.2">
      <c r="A4" t="s">
        <v>38</v>
      </c>
      <c r="B4" s="14">
        <v>80061000</v>
      </c>
      <c r="C4" s="15">
        <v>0.71612833975866974</v>
      </c>
      <c r="D4" s="16">
        <v>31736000</v>
      </c>
      <c r="E4" s="17">
        <v>0.28387166024133026</v>
      </c>
      <c r="F4" s="1">
        <v>111797000</v>
      </c>
      <c r="G4" s="9">
        <v>1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FRED Graph</vt:lpstr>
      <vt:lpstr>Presidential Data</vt:lpstr>
      <vt:lpstr>Party Series Data</vt:lpstr>
      <vt:lpstr>Administration Series Data</vt:lpstr>
      <vt:lpstr>Jobs Created By Administration</vt:lpstr>
      <vt:lpstr>Jobs Created By 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2020-10-30T00:17:29Z</dcterms:created>
  <dcterms:modified xsi:type="dcterms:W3CDTF">2020-11-04T01:37:48Z</dcterms:modified>
</cp:coreProperties>
</file>